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ml.chartshapes+xml"/>
  <Override PartName="/xl/charts/chart3.xml" ContentType="application/vnd.openxmlformats-officedocument.drawingml.chart+xml"/>
  <Override PartName="/xl/drawings/drawing3.xml" ContentType="application/vnd.openxmlformats-officedocument.drawingml.chartshapes+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tephen_Colodner\windows code\Statistical_Analysis_Lambda_Catalog\"/>
    </mc:Choice>
  </mc:AlternateContent>
  <xr:revisionPtr revIDLastSave="0" documentId="13_ncr:1_{18986BF9-E5E2-41B6-BC8D-C83DA09463CD}" xr6:coauthVersionLast="47" xr6:coauthVersionMax="47" xr10:uidLastSave="{00000000-0000-0000-0000-000000000000}"/>
  <bookViews>
    <workbookView xWindow="-120" yWindow="-120" windowWidth="29040" windowHeight="15720" activeTab="2" xr2:uid="{81B942E5-0033-4148-9F57-6D9B583AA62D}"/>
  </bookViews>
  <sheets>
    <sheet name="LAMBDA_functions" sheetId="1" r:id="rId1"/>
    <sheet name="Life Expectancy Data" sheetId="2" r:id="rId2"/>
    <sheet name="Regression" sheetId="3" r:id="rId3"/>
    <sheet name="Regression Instructions" sheetId="4" r:id="rId4"/>
    <sheet name="Diagnostic Guide" sheetId="5" r:id="rId5"/>
    <sheet name="Version History" sheetId="6" r:id="rId6"/>
  </sheets>
  <definedNames>
    <definedName name="ActualY" localSheetId="2">OFFSET(Regression!$X$2,1,0,Regression!$M$8,1)</definedName>
    <definedName name="Adjusted_R2">_xlfn.LAMBDA(_xlpm.X_s,_xlpm.Y,_xlop.Allow_Intercept,_xlop.Filter,_xlfn.LET(_xlpm.allow_arg,IF(_xlfn.ISOMITTED(_xlpm.Allow_Intercept),TRUE,_xlpm.Allow_Intercept),_xlpm.filt_arg,IF(_xlfn.ISOMITTED(_xlpm.Filter),TRUE,_xlpm.Filter),1-(1-R_squared(_xlpm.X_s,_xlpm.Y,_xlpm.allow_arg,_xlpm.filt_arg))*DF_Total(_xlpm.Y,_xlpm.allow_arg,_xlpm.filt_arg)/DF_Residual(_xlpm.X_s,_xlpm.Y,_xlpm.allow_arg,_xlpm.filt_arg)))</definedName>
    <definedName name="AIC">_xlfn.LAMBDA(_xlpm.X_s,_xlpm.Y,_xlop.Allow_Intercept,_xlop.Filter,_xlfn.LET(_xlpm.allow_arg,IF(_xlfn.ISOMITTED(_xlpm.Allow_Intercept),TRUE,_xlpm.Allow_Intercept),_xlpm.filt_arg,IF(_xlfn.ISOMITTED(_xlpm.Filter),TRUE,_xlpm.Filter),_xlpm.n,Observations(_xlpm.Y,_xlpm.filt_arg),_xlpm.ssr,SS_Residual(_xlpm.X_s,_xlpm.Y,_xlpm.allow_arg,_xlpm.filt_arg),_xlpm.p,DF_Regression(_xlpm.X_s)+IF(_xlpm.allow_arg,1,0),_xlpm.n*LN(_xlpm.ssr/_xlpm.n)+2*_xlpm.p))</definedName>
    <definedName name="AICc">_xlfn.LAMBDA(_xlpm.X_s,_xlpm.Y,_xlop.Allow_Intercept,_xlop.Filter,_xlfn.LET(_xlpm.allow_arg,IF(_xlfn.ISOMITTED(_xlpm.Allow_Intercept),TRUE,_xlpm.Allow_Intercept),_xlpm.filt_arg,IF(_xlfn.ISOMITTED(_xlpm.Filter),TRUE,_xlpm.Filter),_xlpm.n,Observations(_xlpm.Y,_xlpm.filt_arg),_xlpm.ssr,SS_Residual(_xlpm.X_s,_xlpm.Y,_xlpm.allow_arg,_xlpm.filt_arg),_xlpm.p,DF_Regression(_xlpm.X_s)+IF(_xlpm.allow_arg,1,0),_xlpm.aic,_xlpm.n*LN(_xlpm.ssr/_xlpm.n)+2*_xlpm.p,_xlpm.aic+2*_xlpm.p*(_xlpm.p+1)/(_xlpm.n-_xlpm.p-1)))</definedName>
    <definedName name="All_Xs" localSheetId="2">LifeExpectancyData[[Adult Mortality]:[Schooling]]</definedName>
    <definedName name="Allow_Intercept" localSheetId="2">Regression!$B$2</definedName>
    <definedName name="alpha" localSheetId="2">Regression!$M$12</definedName>
    <definedName name="Beta_Weights">_xlfn.LAMBDA(_xlpm.X_s,_xlpm.Y,_xlop.Allow_Intercept,_xlop.Filter,_xlfn.LET(_xlpm.allow_arg,IF(_xlfn.ISOMITTED(_xlpm.Allow_Intercept),TRUE,_xlpm.Allow_Intercept),_xlpm.filt_arg,IF(_xlfn.ISOMITTED(_xlpm.Filter),TRUE,_xlpm.Filter),_xlpm.coefs,Coefficients(_xlpm.X_s,_xlpm.Y,_xlpm.allow_arg,_xlpm.filt_arg),_xlpm.pred_coefs,IF(_xlpm.allow_arg,_xlfn.DROP(_xlpm.coefs,1),_xlpm.coefs),_xlpm.sd_y,STDEV(_xlfn._xlws.FILTER(_xlpm.Y,_xlpm.filt_arg)),_xlpm.k,COLUMNS(_xlpm.X_s),_xlpm.sd_x,_xlfn.MAKEARRAY(_xlpm.k,1,_xlfn.LAMBDA(_xlpm.j,_xlpm._,STDEV(_xlfn._xlws.FILTER(_xlfn.CHOOSECOLS(_xlpm.X_s,_xlpm.j),_xlpm.filt_arg)))),_xlpm.pred_coefs*_xlpm.sd_x/_xlpm.sd_y))</definedName>
    <definedName name="BIC">_xlfn.LAMBDA(_xlpm.X_s,_xlpm.Y,_xlop.Allow_Intercept,_xlop.Filter,_xlfn.LET(_xlpm.allow_arg,IF(_xlfn.ISOMITTED(_xlpm.Allow_Intercept),TRUE,_xlpm.Allow_Intercept),_xlpm.filt_arg,IF(_xlfn.ISOMITTED(_xlpm.Filter),TRUE,_xlpm.Filter),_xlpm.n,Observations(_xlpm.Y,_xlpm.filt_arg),_xlpm.ssr,SS_Residual(_xlpm.X_s,_xlpm.Y,_xlpm.allow_arg,_xlpm.filt_arg),_xlpm.p,DF_Regression(_xlpm.X_s)+IF(_xlpm.allow_arg,1,0),_xlpm.n*LN(_xlpm.ssr/_xlpm.n)+_xlpm.p*LN(_xlpm.n)))</definedName>
    <definedName name="CI_Lower">_xlfn.LAMBDA(_xlpm.X_s,_xlpm.Y,_xlop.Allow_Intercept,_xlop.Filter,_xlop.Alpha,_xlfn.LET(_xlpm.allow_arg,IF(_xlfn.ISOMITTED(_xlpm.Allow_Intercept),TRUE,_xlpm.Allow_Intercept),_xlpm.filt_arg,IF(_xlfn.ISOMITTED(_xlpm.Filter),TRUE,_xlpm.Filter),_xlpm.alpha_arg,IF(_xlfn.ISOMITTED(_xlpm.Alpha),0.05,_xlpm.Alpha),Coefficients(_xlpm.X_s,_xlpm.Y,_xlpm.allow_arg,_xlpm.filt_arg)-_xlfn.T.INV.2T(_xlpm.alpha_arg,DF_Residual(_xlpm.X_s,_xlpm.Y,_xlpm.allow_arg,_xlpm.filt_arg))*SE_Coefficients(_xlpm.X_s,_xlpm.Y,_xlpm.allow_arg,_xlpm.filt_arg)))</definedName>
    <definedName name="CI_Upper">_xlfn.LAMBDA(_xlpm.X_s,_xlpm.Y,_xlop.Allow_Intercept,_xlop.Filter,_xlop.Alpha,_xlfn.LET(_xlpm.allow_arg,IF(_xlfn.ISOMITTED(_xlpm.Allow_Intercept),TRUE,_xlpm.Allow_Intercept),_xlpm.filt_arg,IF(_xlfn.ISOMITTED(_xlpm.Filter),TRUE,_xlpm.Filter),_xlpm.alpha_arg,IF(_xlfn.ISOMITTED(_xlpm.Alpha),0.05,_xlpm.Alpha),Coefficients(_xlpm.X_s,_xlpm.Y,_xlpm.allow_arg,_xlpm.filt_arg)+_xlfn.T.INV.2T(_xlpm.alpha_arg,DF_Residual(_xlpm.X_s,_xlpm.Y,_xlpm.allow_arg,_xlpm.filt_arg))*SE_Coefficients(_xlpm.X_s,_xlpm.Y,_xlpm.allow_arg,_xlpm.filt_arg)))</definedName>
    <definedName name="Coefficient_Name_Col" localSheetId="2">_xlfn.LAMBDA(_xlpm.All_Xs,_xlop.Filter,_xlfn.LET(_xlpm.n,COLUMNS(_xlpm.All_Xs),_xlpm.headers,TRANSPOSE(OFFSET(_xlpm.All_Xs,-1,0,1,_xlpm.n)),IF(_xlfn.ISOMITTED(_xlpm.Filter),_xlpm.headers,IFERROR(_xlfn._xlws.FILTER(_xlpm.headers,_xlfn.TAKE(_xlpm.Filter,_xlpm.n)),_xlfn.TAKE(_xlpm.headers,1)))))</definedName>
    <definedName name="Coefficients">_xlfn.LAMBDA(_xlpm.X_s,_xlpm.Y,_xlop.Allow_Intercept,_xlop.Filter,_xlfn.LET(_xlpm.allow_arg,IF(_xlfn.ISOMITTED(_xlpm.Allow_Intercept),TRUE,_xlpm.Allow_Intercept),_xlpm.filt_arg,IF(_xlfn.ISOMITTED(_xlpm.Filter),TRUE,_xlpm.Filter),_xlpm.ls,LINEST(_xlfn._xlws.FILTER(_xlpm.Y,_xlpm.filt_arg),_xlfn._xlws.FILTER(_xlpm.X_s,_xlpm.filt_arg),_xlpm.allow_arg,FALSE),_xlpm.k,COLUMNS(_xlpm.X_s),TRANSPOSE(IF(_xlpm.allow_arg,_xlfn.HSTACK(INDEX(_xlpm.ls,1,_xlpm.k+1),_xlfn.CHOOSECOLS(_xlpm.ls,_xlfn.SEQUENCE(1,_xlpm.k,_xlpm.k,-1))),_xlfn.CHOOSECOLS(_xlpm.ls,_xlfn.SEQUENCE(1,_xlpm.k,_xlpm.k,-1))))))</definedName>
    <definedName name="Col_Select">_xlfn.LAMBDA(_xlpm.table,_xlpm.col_nums,_xlfn.CHOOSECOLS(_xlpm.table,_xlpm.col_nums))</definedName>
    <definedName name="Complete_Cases_Filter">_xlfn.LAMBDA(_xlpm.X_s,_xlop.Y,_xlfn.LET(_xlpm.combined,IF(_xlfn.ISOMITTED(_xlpm.Y),_xlpm.X_s,_xlfn.HSTACK(_xlpm.X_s,_xlpm.Y)),MMULT((ISNUMBER(_xlpm.combined))*1,_xlfn.SEQUENCE(COLUMNS(_xlpm.combined),1,1,0))=COLUMNS(_xlpm.combined)))</definedName>
    <definedName name="Cooks_Distance">_xlfn.LAMBDA(_xlpm.X_s,_xlpm.Y,_xlop.Allow_Intercept,_xlop.Filter,_xlfn.LET(_xlpm.allow_arg,IF(_xlfn.ISOMITTED(_xlpm.Allow_Intercept),TRUE,_xlpm.Allow_Intercept),_xlpm.filt_arg,IF(_xlfn.ISOMITTED(_xlpm.Filter),TRUE,_xlpm.Filter),_xlpm.r,Studentized_Residuals(_xlpm.X_s,_xlpm.Y,_xlpm.allow_arg,_xlpm.filt_arg),_xlpm.h,Hat_diagonal(_xlpm.X_s,_xlpm.allow_arg,_xlpm.filt_arg),_xlpm.p,COLUMNS(Design_Matrix(_xlpm.X_s,_xlpm.allow_arg,_xlpm.filt_arg)),_xlpm.r^2*_xlpm.h/((1-_xlpm.h)*_xlpm.p)))</definedName>
    <definedName name="CooksDistData" localSheetId="2">OFFSET(Regression!$AD$2,1,0,Regression!$M$8,1)</definedName>
    <definedName name="Correlation_Matrix">_xlfn.LAMBDA(_xlpm.X_s,_xlop.Filter,_xlfn.LET(_xlpm.filt_arg,IF(_xlfn.ISOMITTED(_xlpm.Filter),TRUE,_xlpm.Filter),_xlpm.xf,_xlfn._xlws.FILTER(_xlpm.X_s,_xlpm.filt_arg),_xlpm.k,COLUMNS(_xlpm.X_s),_xlfn.MAKEARRAY(_xlpm.k,_xlpm.k,_xlfn.LAMBDA(_xlpm.r,_xlpm.c,CORREL(_xlfn.CHOOSECOLS(_xlpm.xf,_xlpm.r),_xlfn.CHOOSECOLS(_xlpm.xf,_xlpm.c))))))</definedName>
    <definedName name="Dependent_Var">_xlfn.LAMBDA(_xlpm.Y,_xlop.Filter,_xlfn._xlws.FILTER(_xlpm.Y,IF(_xlfn.ISOMITTED(_xlpm.Filter),TRUE,_xlpm.Filter)))</definedName>
    <definedName name="Design_Matrix">_xlfn.LAMBDA(_xlpm.X_s,_xlop.Allow_Intercept,_xlop.Filter,_xlfn.LET(_xlpm.allow_arg,IF(_xlfn.ISOMITTED(_xlpm.Allow_Intercept),TRUE,_xlpm.Allow_Intercept),_xlpm.filt_arg,IF(_xlfn.ISOMITTED(_xlpm.Filter),TRUE,_xlpm.Filter),_xlpm.x_filt,_xlfn._xlws.FILTER(_xlpm.X_s,_xlpm.filt_arg),IF(_xlpm.allow_arg,_xlfn.HSTACK(_xlfn.SEQUENCE(ROWS(_xlpm.x_filt),,1,0),_xlpm.x_filt),_xlpm.x_filt)))</definedName>
    <definedName name="DF_Regression">_xlfn.LAMBDA(_xlpm.X_s,COLUMNS(_xlpm.X_s))</definedName>
    <definedName name="DF_Residual">_xlfn.LAMBDA(_xlpm.X_s,_xlpm.Y,_xlop.Allow_Intercept,_xlop.Filter,_xlfn.LET(_xlpm.allow_arg,IF(_xlfn.ISOMITTED(_xlpm.Allow_Intercept),TRUE,_xlpm.Allow_Intercept),_xlpm.filt_arg,IF(_xlfn.ISOMITTED(_xlpm.Filter),TRUE,_xlpm.Filter),DF_Total(_xlpm.Y,_xlpm.allow_arg,_xlpm.filt_arg)-DF_Regression(_xlpm.X_s)))</definedName>
    <definedName name="DF_Total">_xlfn.LAMBDA(_xlpm.Y,_xlop.Allow_Intercept,_xlop.Filter,_xlfn.LET(_xlpm.allow_arg,IF(_xlfn.ISOMITTED(_xlpm.Allow_Intercept),TRUE,_xlpm.Allow_Intercept),_xlpm.filt_arg,IF(_xlfn.ISOMITTED(_xlpm.Filter),TRUE,_xlpm.Filter),_xlpm.n,Observations(_xlpm.Y,_xlpm.filt_arg),IF(_xlpm.allow_arg,_xlpm.n-1,_xlpm.n)))</definedName>
    <definedName name="Durbin_Watson">_xlfn.LAMBDA(_xlpm.X_s,_xlpm.Y,_xlop.Allow_Intercept,_xlop.Filter,_xlfn.LET(_xlpm.allow_arg,IF(_xlfn.ISOMITTED(_xlpm.Allow_Intercept),TRUE,_xlpm.Allow_Intercept),_xlpm.filt_arg,IF(_xlfn.ISOMITTED(_xlpm.Filter),TRUE,_xlpm.Filter),_xlpm.e,Residuals(_xlpm.X_s,_xlpm.Y,_xlpm.allow_arg,_xlpm.filt_arg),SUM((_xlfn.DROP(_xlpm.e,1)-_xlfn.DROP(_xlpm.e,-1))^2)/SUM(_xlpm.e^2)))</definedName>
    <definedName name="Exclude_row_n">_xlfn.LAMBDA(_xlpm.array,_xlpm.n,_xlfn.LET(_xlpm.total_rows,ROWS(_xlpm.array),_xlpm.n_abs,IF(_xlpm.n&lt;0,_xlpm.total_rows+_xlpm.n+1,_xlpm.n),IF(OR(_xlpm.n_abs&lt;1,_xlpm.n_abs&gt;_xlpm.total_rows),NA(),_xlfn.LET(_xlpm.rows,_xlfn.SEQUENCE(_xlpm.total_rows),_xlfn.CHOOSEROWS(_xlpm.array,_xlfn._xlws.FILTER(_xlpm.rows,_xlpm.rows&lt;&gt;_xlpm.n_abs))))))</definedName>
    <definedName name="F_Stat">_xlfn.LAMBDA(_xlpm.X_s,_xlpm.Y,_xlop.Allow_Intercept,_xlop.Filter,_xlfn.LET(_xlpm.allow_arg,IF(_xlfn.ISOMITTED(_xlpm.Allow_Intercept),TRUE,_xlpm.Allow_Intercept),_xlpm.filt_arg,IF(_xlfn.ISOMITTED(_xlpm.Filter),TRUE,_xlpm.Filter),SS_Regression(_xlpm.X_s,_xlpm.Y,_xlpm.allow_arg,_xlpm.filt_arg)/DF_Regression(_xlpm.X_s)/(SS_Residual(_xlpm.X_s,_xlpm.Y,_xlpm.allow_arg,_xlpm.filt_arg)/DF_Residual(_xlpm.X_s,_xlpm.Y,_xlpm.allow_arg,_xlpm.filt_arg))))</definedName>
    <definedName name="fil" localSheetId="2">LifeExpectancyData[Full_Data]</definedName>
    <definedName name="FittedY" localSheetId="2">OFFSET(Regression!$Y$2,1,0,Regression!$M$8,1)</definedName>
    <definedName name="Gram_Inverse">_xlfn.LAMBDA(_xlpm.X,MINVERSE(MMULT(TRANSPOSE(_xlpm.X),_xlpm.X)))</definedName>
    <definedName name="Hat_diagonal">_xlfn.LAMBDA(_xlpm.X_s,_xlop.Allow_Intercept,_xlop.Filter,_xlfn.LET(_xlpm.allow_arg,IF(_xlfn.ISOMITTED(_xlpm.Allow_Intercept),TRUE,_xlpm.Allow_Intercept),_xlpm.filt_arg,IF(_xlfn.ISOMITTED(_xlpm.Filter),TRUE,_xlpm.Filter),_xlpm.X_design,Design_Matrix(_xlpm.X_s,_xlpm.allow_arg,_xlpm.filt_arg),_xlpm.p,COLUMNS(_xlpm.X_design),_xlpm.XtX_inv,Gram_Inverse(_xlpm.X_design),_xlpm.Z,MMULT(_xlpm.X_design,_xlpm.XtX_inv),MMULT(_xlpm.Z*_xlpm.X_design,_xlfn.SEQUENCE(_xlpm.p,1,1,0))))</definedName>
    <definedName name="Ind_Var_Filter" localSheetId="2">Regression!$B$3:$B$16000</definedName>
    <definedName name="Kurtosis">_xlfn.LAMBDA(_xlpm.X_s,_xlop.Filter,_xlfn.LET(_xlpm.filt_arg,IF(_xlfn.ISOMITTED(_xlpm.Filter),TRUE,_xlpm.Filter),_xlpm.xf,_xlfn._xlws.FILTER(_xlpm.X_s,_xlpm.filt_arg),_xlfn.MAKEARRAY(COLUMNS(_xlpm.X_s),1,_xlfn.LAMBDA(_xlpm.r,_xlpm.c,KURT(_xlfn.CHOOSECOLS(_xlpm.xf,_xlpm.r))))))</definedName>
    <definedName name="LeverageData" localSheetId="2">OFFSET(Regression!$AB$2,1,0,Regression!$M$8,1)</definedName>
    <definedName name="LOO_prediction">_xlfn.LAMBDA(_xlpm.X_s,_xlpm.Y,_xlpm.n,_xlop.Allow_Intercept,_xlop.Filter,_xlfn.LET(_xlpm.allow_arg,IF(_xlfn.ISOMITTED(_xlpm.Allow_Intercept),TRUE,_xlpm.Allow_Intercept),_xlpm.filt_arg,IF(_xlfn.ISOMITTED(_xlpm.Filter),TRUE,_xlpm.Filter),_xlpm.X_filt,_xlfn._xlws.FILTER(_xlpm.X_s,_xlpm.filt_arg),_xlpm.Y_filt,_xlfn._xlws.FILTER(_xlpm.Y,_xlpm.filt_arg),_xlpm.X_loo,Exclude_row_n(_xlpm.X_filt,_xlpm.n),_xlpm.Y_loo,Exclude_row_n(_xlpm.Y_filt,_xlpm.n),_xlpm.x_n,Design_Matrix(_xlfn.CHOOSEROWS(_xlpm.X_filt,_xlpm.n),_xlpm.allow_arg),_xlpm.beta_loo,Coefficients(_xlpm.X_loo,_xlpm.Y_loo,_xlpm.allow_arg),MMULT(_xlpm.x_n,_xlpm.beta_loo)))</definedName>
    <definedName name="LOOCV_prediction">_xlfn.LAMBDA(_xlpm.X_s,_xlpm.Y,_xlop.Allow_Intercept,_xlop.Filter,_xlfn.LET(_xlpm.allow_arg,IF(_xlfn.ISOMITTED(_xlpm.Allow_Intercept),TRUE,_xlpm.Allow_Intercept),_xlpm.filt_arg,IF(_xlfn.ISOMITTED(_xlpm.Filter),TRUE,_xlpm.Filter),_xlpm.yhat,Predictions(_xlpm.X_s,_xlpm.Y,_xlpm.allow_arg,_xlpm.filt_arg),_xlpm.e,_xlfn._xlws.FILTER(_xlpm.Y,_xlpm.filt_arg)-_xlpm.yhat,_xlpm.h,Hat_diagonal(_xlpm.X_s,_xlpm.allow_arg,_xlpm.filt_arg),_xlpm.yhat-_xlpm.h*_xlpm.e/(1-_xlpm.h)))</definedName>
    <definedName name="MS_Regression">_xlfn.LAMBDA(_xlpm.X_s,_xlpm.Y,_xlop.Allow_Intercept,_xlop.Filter,_xlfn.LET(_xlpm.allow_arg,IF(_xlfn.ISOMITTED(_xlpm.Allow_Intercept),TRUE,_xlpm.Allow_Intercept),_xlpm.filt_arg,IF(_xlfn.ISOMITTED(_xlpm.Filter),TRUE,_xlpm.Filter),SS_Regression(_xlpm.X_s,_xlpm.Y,_xlpm.allow_arg,_xlpm.filt_arg)/DF_Regression(_xlpm.X_s)))</definedName>
    <definedName name="MS_Residual">_xlfn.LAMBDA(_xlpm.X_s,_xlpm.Y,_xlop.Allow_Intercept,_xlop.Filter,_xlfn.LET(_xlpm.allow_arg,IF(_xlfn.ISOMITTED(_xlpm.Allow_Intercept),TRUE,_xlpm.Allow_Intercept),_xlpm.filt_arg,IF(_xlfn.ISOMITTED(_xlpm.Filter),TRUE,_xlpm.Filter),SS_Residual(_xlpm.X_s,_xlpm.Y,_xlpm.allow_arg,_xlpm.filt_arg)/DF_Residual(_xlpm.X_s,_xlpm.Y,_xlpm.allow_arg,_xlpm.filt_arg)))</definedName>
    <definedName name="Multiple_R">_xlfn.LAMBDA(_xlpm.X_s,_xlpm.Y,_xlop.Allow_Intercept,_xlop.Filter,_xlfn.LET(_xlpm.allow_arg,IF(_xlfn.ISOMITTED(_xlpm.Allow_Intercept),TRUE,_xlpm.Allow_Intercept),_xlpm.filt_arg,IF(_xlfn.ISOMITTED(_xlpm.Filter),TRUE,_xlpm.Filter),SQRT(R_squared(_xlpm.X_s,_xlpm.Y,_xlpm.allow_arg,_xlpm.filt_arg))))</definedName>
    <definedName name="Normal_Scores">_xlfn.LAMBDA(_xlpm.Y,_xlop.Filter,_xlfn.LET(_xlpm.filtered,_xlfn._xlws.FILTER(_xlpm.Y,IF(_xlfn.ISOMITTED(_xlpm.Filter),TRUE,_xlpm.Filter)),_xlpm.n,ROWS(_xlpm.filtered),_xlfn.NORM.S.INV((_xlfn.BYROW(_xlpm.filtered,_xlfn.LAMBDA(_xlpm.v,SUMPRODUCT((_xlpm.filtered&lt;_xlpm.v)*1)))+0.5)/_xlpm.n)))</definedName>
    <definedName name="Observation_Num">_xlfn.LAMBDA(_xlpm.Y,_xlop.Filter,_xlfn.SEQUENCE(ROWS(_xlfn._xlws.FILTER(_xlpm.Y,IF(_xlfn.ISOMITTED(_xlpm.Filter),TRUE,_xlpm.Filter)))))</definedName>
    <definedName name="Observations">_xlfn.LAMBDA(_xlpm.Y,_xlop.Filter,_xlfn.LET(_xlpm.filt_arg,IF(_xlfn.ISOMITTED(_xlpm.Filter),TRUE,_xlpm.Filter),ROWS(_xlfn._xlws.FILTER(_xlpm.Y,_xlpm.filt_arg))))</definedName>
    <definedName name="P_Value_F">_xlfn.LAMBDA(_xlpm.X_s,_xlpm.Y,_xlop.Allow_Intercept,_xlop.Filter,_xlfn.LET(_xlpm.allow_arg,IF(_xlfn.ISOMITTED(_xlpm.Allow_Intercept),TRUE,_xlpm.Allow_Intercept),_xlpm.filt_arg,IF(_xlfn.ISOMITTED(_xlpm.Filter),TRUE,_xlpm.Filter),_xlfn.F.DIST.RT(F_Stat(_xlpm.X_s,_xlpm.Y,_xlpm.allow_arg,_xlpm.filt_arg),DF_Regression(_xlpm.X_s),DF_Residual(_xlpm.X_s,_xlpm.Y,_xlpm.allow_arg,_xlpm.filt_arg))))</definedName>
    <definedName name="P_Values">_xlfn.LAMBDA(_xlpm.X_s,_xlpm.Y,_xlop.Allow_Intercept,_xlop.Filter,_xlfn.LET(_xlpm.allow_arg,IF(_xlfn.ISOMITTED(_xlpm.Allow_Intercept),TRUE,_xlpm.Allow_Intercept),_xlpm.filt_arg,IF(_xlfn.ISOMITTED(_xlpm.Filter),TRUE,_xlpm.Filter),_xlfn.T.DIST.2T(ABS(T_Stats(_xlpm.X_s,_xlpm.Y,_xlpm.allow_arg,_xlpm.filt_arg)),DF_Residual(_xlpm.X_s,_xlpm.Y,_xlpm.allow_arg,_xlpm.filt_arg))))</definedName>
    <definedName name="Partial_Correlation">_xlfn.LAMBDA(_xlpm.X_s,_xlpm.Y,_xlop.Allow_Intercept,_xlop.Filter,_xlfn.LET(_xlpm.allow_arg,IF(_xlfn.ISOMITTED(_xlpm.Allow_Intercept),TRUE,_xlpm.Allow_Intercept),_xlpm.filt_arg,IF(_xlfn.ISOMITTED(_xlpm.Filter),TRUE,_xlpm.Filter),_xlpm.t,T_Stats(_xlpm.X_s,_xlpm.Y,_xlpm.allow_arg,_xlpm.filt_arg),_xlpm.df,DF_Residual(_xlpm.X_s,_xlpm.Y,_xlpm.allow_arg,_xlpm.filt_arg),_xlpm.t/SQRT(_xlpm.t^2+_xlpm.df)))</definedName>
    <definedName name="Partial_R2">_xlfn.LAMBDA(_xlpm.X_s,_xlpm.Y,_xlop.Allow_Intercept,_xlop.Filter,_xlfn.LET(_xlpm.allow_arg,IF(_xlfn.ISOMITTED(_xlpm.Allow_Intercept),TRUE,_xlpm.Allow_Intercept),_xlpm.filt_arg,IF(_xlfn.ISOMITTED(_xlpm.Filter),TRUE,_xlpm.Filter),_xlpm.t,T_Stats(_xlpm.X_s,_xlpm.Y,_xlpm.allow_arg,_xlpm.filt_arg),_xlpm.df,DF_Residual(_xlpm.X_s,_xlpm.Y,_xlpm.allow_arg,_xlpm.filt_arg),_xlpm.t^2/(_xlpm.t^2+_xlpm.df)))</definedName>
    <definedName name="Pearson_R">_xlfn.LAMBDA(_xlpm.X_s,_xlpm.Y,_xlop.Filter,_xlfn.LET(_xlpm.filt_arg,IF(_xlfn.ISOMITTED(_xlpm.Filter),TRUE,_xlpm.Filter),_xlpm.xf,_xlfn._xlws.FILTER(_xlpm.X_s,_xlpm.filt_arg),_xlpm.yf,_xlfn._xlws.FILTER(_xlpm.Y,_xlpm.filt_arg),_xlfn.MAKEARRAY(COLUMNS(_xlpm.X_s),1,_xlfn.LAMBDA(_xlpm.r,_xlpm.c,CORREL(_xlfn.CHOOSECOLS(_xlpm.xf,_xlpm.r),_xlpm.yf)))))</definedName>
    <definedName name="pred_input" localSheetId="2">Regression!$V$12:OFFSET(Regression!$V$12,1,0,COLUMNS(Regression!x_s))</definedName>
    <definedName name="Prediction_Interval">_xlfn.LAMBDA(_xlpm.X_s,_xlpm.Y,_xlpm.X_new,_xlop.Allow_Intercept,_xlop.Filter,_xlop.alpha,_xlfn.LET(_xlpm.allow_arg,IF(_xlfn.ISOMITTED(_xlpm.Allow_Intercept),TRUE,_xlpm.Allow_Intercept),_xlpm.filt_arg,IF(_xlfn.ISOMITTED(_xlpm.Filter),TRUE,_xlpm.Filter),_xlpm.alpha_arg,IF(_xlfn.ISOMITTED(_xlpm.alpha),0.05,_xlpm.alpha),_xlpm.X_design,Design_Matrix(_xlpm.X_s,_xlpm.allow_arg,_xlpm.filt_arg),_xlpm.beta,Coefficients(_xlpm.X_s,_xlpm.Y,_xlpm.allow_arg,_xlpm.filt_arg),_xlpm.s,SE_Regression(_xlpm.X_s,_xlpm.Y,_xlpm.allow_arg,_xlpm.filt_arg),_xlpm.df,DF_Residual(_xlpm.X_s,_xlpm.Y,_xlpm.allow_arg,_xlpm.filt_arg),_xlpm.t_crit,_xlfn.T.INV.2T(_xlpm.alpha_arg,_xlpm.df),_xlpm.x_new_aligned,IF(_xlpm.allow_arg,_xlpm.X_new,INDEX(_xlpm.X_new,_xlfn.SEQUENCE(ROWS(_xlpm.X_new)-1,1,2,1))),_xlpm.XtX_inv,Gram_Inverse(_xlpm.X_design),_xlpm.h_new,MMULT(MMULT(TRANSPOSE(_xlpm.x_new_aligned),_xlpm.XtX_inv),_xlpm.x_new_aligned),_xlpm.point_est,SUMPRODUCT(_xlpm.x_new_aligned,_xlpm.beta),_xlpm.se_pred,_xlpm.s*SQRT(1+_xlpm.h_new),_xlpm.margin,_xlpm.t_crit*_xlpm.se_pred,_xlfn.VSTACK(_xlpm.point_est,_xlpm.se_pred,_xlpm.t_crit,_xlpm.point_est-_xlpm.margin,_xlpm.point_est+_xlpm.margin,1-_xlpm.alpha_arg)))</definedName>
    <definedName name="Predictions">_xlfn.LAMBDA(_xlpm.X_s,_xlpm.Y,_xlop.Allow_Intercept,_xlop.Filter,_xlfn.LET(_xlpm.allow_arg,IF(_xlfn.ISOMITTED(_xlpm.Allow_Intercept),TRUE,_xlpm.Allow_Intercept),_xlpm.filt_arg,IF(_xlfn.ISOMITTED(_xlpm.Filter),TRUE,_xlpm.Filter),MMULT(Design_Matrix(_xlpm.X_s,_xlpm.allow_arg,_xlpm.filt_arg),Coefficients(_xlpm.X_s,_xlpm.Y,_xlpm.allow_arg,_xlpm.filt_arg))))</definedName>
    <definedName name="PRESS">_xlfn.LAMBDA(_xlpm.X_s,_xlpm.Y,_xlop.Allow_Intercept,_xlop.Filter,_xlfn.LET(_xlpm.allow_arg,IF(_xlfn.ISOMITTED(_xlpm.Allow_Intercept),TRUE,_xlpm.Allow_Intercept),_xlpm.filt_arg,IF(_xlfn.ISOMITTED(_xlpm.Filter),TRUE,_xlpm.Filter),_xlpm.e,Residuals(_xlpm.X_s,_xlpm.Y,_xlpm.allow_arg,_xlpm.filt_arg),_xlpm.h,Hat_diagonal(_xlpm.X_s,_xlpm.allow_arg,_xlpm.filt_arg),SUMSQ(_xlpm.e/(1-_xlpm.h))))</definedName>
    <definedName name="PRESSResidData" localSheetId="2">OFFSET(Regression!$AH$2,1,0,Regression!$M$8,1)</definedName>
    <definedName name="QQ_Correlation">_xlfn.LAMBDA(_xlpm.X_s,_xlpm.Y,_xlop.Allow_Intercept,_xlop.Filter,_xlfn.LET(_xlpm.allow_arg,IF(_xlfn.ISOMITTED(_xlpm.Allow_Intercept),TRUE,_xlpm.Allow_Intercept),_xlpm.filt_arg,IF(_xlfn.ISOMITTED(_xlpm.Filter),TRUE,_xlpm.Filter),_xlpm.sr,Scaled_Residuals_Ranked(_xlpm.X_s,_xlpm.Y,_xlpm.allow_arg,_xlpm.filt_arg),_xlpm.n,ROWS(_xlpm.sr),_xlpm.ns,_xlfn.NORM.S.INV((_xlfn.SEQUENCE(_xlpm.n)-0.5)/_xlpm.n),CORREL(_xlpm.sr,_xlpm.ns)))</definedName>
    <definedName name="QQPlotX" localSheetId="2">OFFSET(Regression!$AE$2,1,0,Regression!$M$8,1)</definedName>
    <definedName name="QQPlotY" localSheetId="2">OFFSET(Regression!$AF$2,1,0,Regression!$M$8,1)</definedName>
    <definedName name="R_squared">_xlfn.LAMBDA(_xlpm.X_s,_xlpm.Y,_xlop.Allow_Intercept,_xlop.Filter,_xlfn.LET(_xlpm.allow_arg,IF(_xlfn.ISOMITTED(_xlpm.Allow_Intercept),TRUE,_xlpm.Allow_Intercept),_xlpm.filt_arg,IF(_xlfn.ISOMITTED(_xlpm.Filter),TRUE,_xlpm.Filter),INDEX(LINEST(_xlfn._xlws.FILTER(_xlpm.Y,_xlpm.filt_arg),_xlfn._xlws.FILTER(_xlpm.X_s,_xlpm.filt_arg),_xlpm.allow_arg,TRUE),3,1)))</definedName>
    <definedName name="Rank_Fraction">_xlfn.LAMBDA(_xlpm.Y,_xlop.Filter,_xlfn.LET(_xlpm.filtered,_xlfn._xlws.FILTER(_xlpm.Y,IF(_xlfn.ISOMITTED(_xlpm.Filter),TRUE,_xlpm.Filter)),_xlpm.n,ROWS(_xlpm.filtered),_xlfn.BYROW(_xlpm.filtered,_xlfn.LAMBDA(_xlpm.v,SUMPRODUCT((_xlpm.filtered&lt;=_xlpm.v)*1)))/_xlpm.n))</definedName>
    <definedName name="ResidData" localSheetId="2">OFFSET(Regression!$Z$2,1,0,Regression!$M$8,1)</definedName>
    <definedName name="Residuals">_xlfn.LAMBDA(_xlpm.X_s,_xlpm.Y,_xlop.Allow_Intercept,_xlop.Filter,_xlfn.LET(_xlpm.allow_arg,IF(_xlfn.ISOMITTED(_xlpm.Allow_Intercept),TRUE,_xlpm.Allow_Intercept),_xlpm.filt_arg,IF(_xlfn.ISOMITTED(_xlpm.Filter),TRUE,_xlpm.Filter),_xlfn._xlws.FILTER(_xlpm.Y,_xlpm.filt_arg)-Predictions(_xlpm.X_s,_xlpm.Y,_xlpm.allow_arg,_xlpm.filt_arg)))</definedName>
    <definedName name="Scaled_Residuals">_xlfn.LAMBDA(_xlpm.X_s,_xlpm.Y,_xlop.Allow_Intercept,_xlop.Filter,_xlfn.LET(_xlpm.allow_arg,IF(_xlfn.ISOMITTED(_xlpm.Allow_Intercept),TRUE,_xlpm.Allow_Intercept),_xlpm.filt_arg,IF(_xlfn.ISOMITTED(_xlpm.Filter),TRUE,_xlpm.Filter),Residuals(_xlpm.X_s,_xlpm.Y,_xlpm.allow_arg,_xlpm.filt_arg)/SE_Regression(_xlpm.X_s,_xlpm.Y,_xlpm.allow_arg,_xlpm.filt_arg)))</definedName>
    <definedName name="Scaled_Residuals_Ranked">_xlfn.LAMBDA(_xlpm.X_s,_xlpm.Y,_xlop.Allow_Intercept,_xlop.Filter,_xlfn.LET(_xlpm.allow_arg,IF(_xlfn.ISOMITTED(_xlpm.Allow_Intercept),TRUE,_xlpm.Allow_Intercept),_xlpm.filt_arg,IF(_xlfn.ISOMITTED(_xlpm.Filter),TRUE,_xlpm.Filter),_xlfn._xlws.SORT(Scaled_Residuals(_xlpm.X_s,_xlpm.Y,_xlpm.allow_arg,_xlpm.filt_arg))))</definedName>
    <definedName name="ScaleLocData" localSheetId="2">OFFSET(Regression!$AG$2,1,0,Regression!$M$8,1)</definedName>
    <definedName name="SE_Coefficients">_xlfn.LAMBDA(_xlpm.X_s,_xlpm.Y,_xlop.Allow_Intercept,_xlop.Filter,_xlfn.LET(_xlpm.allow_arg,IF(_xlfn.ISOMITTED(_xlpm.Allow_Intercept),TRUE,_xlpm.Allow_Intercept),_xlpm.filt_arg,IF(_xlfn.ISOMITTED(_xlpm.Filter),TRUE,_xlpm.Filter),_xlpm.ls,LINEST(_xlfn._xlws.FILTER(_xlpm.Y,_xlpm.filt_arg),_xlfn._xlws.FILTER(_xlpm.X_s,_xlpm.filt_arg),_xlpm.allow_arg,TRUE),_xlpm.ses,INDEX(_xlpm.ls,2),_xlpm.k,COLUMNS(_xlpm.X_s),TRANSPOSE(IF(_xlpm.allow_arg,_xlfn.HSTACK(INDEX(_xlpm.ses,1,_xlpm.k+1),_xlfn.CHOOSECOLS(_xlpm.ses,_xlfn.SEQUENCE(1,_xlpm.k,_xlpm.k,-1))),_xlfn.CHOOSECOLS(_xlpm.ses,_xlfn.SEQUENCE(1,_xlpm.k,_xlpm.k,-1))))))</definedName>
    <definedName name="SE_Regression">_xlfn.LAMBDA(_xlpm.X_s,_xlpm.Y,_xlop.Allow_Intercept,_xlop.Filter,_xlfn.LET(_xlpm.allow_arg,IF(_xlfn.ISOMITTED(_xlpm.Allow_Intercept),TRUE,_xlpm.Allow_Intercept),_xlpm.filt_arg,IF(_xlfn.ISOMITTED(_xlpm.Filter),TRUE,_xlpm.Filter),SQRT(SS_Residual(_xlpm.X_s,_xlpm.Y,_xlpm.allow_arg,_xlpm.filt_arg)/DF_Residual(_xlpm.X_s,_xlpm.Y,_xlpm.allow_arg,_xlpm.filt_arg))))</definedName>
    <definedName name="Skewness">_xlfn.LAMBDA(_xlpm.X_s,_xlop.Filter,_xlfn.LET(_xlpm.filt_arg,IF(_xlfn.ISOMITTED(_xlpm.Filter),TRUE,_xlpm.Filter),_xlpm.xf,_xlfn._xlws.FILTER(_xlpm.X_s,_xlpm.filt_arg),_xlfn.MAKEARRAY(COLUMNS(_xlpm.X_s),1,_xlfn.LAMBDA(_xlpm.r,_xlpm.c,SKEW(_xlfn.CHOOSECOLS(_xlpm.xf,_xlpm.r))))))</definedName>
    <definedName name="Spearman_R">_xlfn.LAMBDA(_xlpm.xf,_xlpm.yf,_xlop.Filter,_xlfn.LET(_xlpm.baseFilter,IF(_xlfn.ISOMITTED(_xlpm.Filter),TRUE,_xlpm.Filter),_xlpm.RankAvgAsc,_xlfn.LAMBDA(_xlpm.a,_xlfn.MAP(_xlpm.a,_xlfn.LAMBDA(_xlpm.v,1+SUM(--(_xlpm.a&lt;_xlpm.v))+(SUM(--(_xlpm.a=_xlpm.v))-1)/2))),TRANSPOSE(_xlfn.BYCOL(_xlpm.xf,_xlfn.LAMBDA(_xlpm.xcol,_xlfn.LET(_xlpm.valid,_xlpm.baseFilter*ISNUMBER(_xlpm.xcol)*ISNUMBER(_xlpm.yf),_xlpm.x,_xlfn._xlws.FILTER(_xlpm.xcol,_xlpm.valid),_xlpm.y,_xlfn._xlws.FILTER(_xlpm.yf,_xlpm.valid),_xlpm.rx,_xlpm.RankAvgAsc(_xlpm.x),_xlpm.ry,_xlpm.RankAvgAsc(_xlpm.y),CORREL(_xlpm.rx,_xlpm.ry)))))))</definedName>
    <definedName name="SS_Regression">_xlfn.LAMBDA(_xlpm.X_s,_xlpm.Y,_xlop.Allow_Intercept,_xlop.Filter,_xlfn.LET(_xlpm.allow_arg,IF(_xlfn.ISOMITTED(_xlpm.Allow_Intercept),TRUE,_xlpm.Allow_Intercept),_xlpm.filt_arg,IF(_xlfn.ISOMITTED(_xlpm.Filter),TRUE,_xlpm.Filter),SS_Total(_xlpm.Y,_xlpm.allow_arg,_xlpm.filt_arg)*R_squared(_xlpm.X_s,_xlpm.Y,_xlpm.allow_arg,_xlpm.filt_arg)))</definedName>
    <definedName name="SS_Residual">_xlfn.LAMBDA(_xlpm.X_s,_xlpm.Y,_xlop.Allow_Intercept,_xlop.Filter,_xlfn.LET(_xlpm.allow_arg,IF(_xlfn.ISOMITTED(_xlpm.Allow_Intercept),TRUE,_xlpm.Allow_Intercept),_xlpm.filt_arg,IF(_xlfn.ISOMITTED(_xlpm.Filter),TRUE,_xlpm.Filter),SS_Total(_xlpm.Y,_xlpm.allow_arg,_xlpm.filt_arg)*(1-R_squared(_xlpm.X_s,_xlpm.Y,_xlpm.allow_arg,_xlpm.filt_arg))))</definedName>
    <definedName name="SS_Total">_xlfn.LAMBDA(_xlpm.Y,_xlop.Allow_Intercept,_xlop.Filter,_xlfn.LET(_xlpm.allow_arg,IF(_xlfn.ISOMITTED(_xlpm.Allow_Intercept),TRUE,_xlpm.Allow_Intercept),_xlpm.filt_arg,IF(_xlfn.ISOMITTED(_xlpm.Filter),TRUE,_xlpm.Filter),_xlpm.y_filt,_xlfn._xlws.FILTER(_xlpm.Y,_xlpm.filt_arg),IF(_xlpm.allow_arg,DEVSQ(_xlpm.y_filt),SUMSQ(_xlpm.y_filt))))</definedName>
    <definedName name="Studentized_Residuals">_xlfn.LAMBDA(_xlpm.X_s,_xlpm.Y,_xlop.Allow_Intercept,_xlop.Filter,_xlfn.LET(_xlpm.allow_arg,IF(_xlfn.ISOMITTED(_xlpm.Allow_Intercept),TRUE,_xlpm.Allow_Intercept),_xlpm.filt_arg,IF(_xlfn.ISOMITTED(_xlpm.Filter),TRUE,_xlpm.Filter),_xlpm.e,Residuals(_xlpm.X_s,_xlpm.Y,_xlpm.allow_arg,_xlpm.filt_arg),_xlpm.se,SE_Regression(_xlpm.X_s,_xlpm.Y,_xlpm.allow_arg,_xlpm.filt_arg),_xlpm.h,Hat_diagonal(_xlpm.X_s,_xlpm.allow_arg,_xlpm.filt_arg),_xlpm.e/(_xlpm.se*SQRT(1-_xlpm.h))))</definedName>
    <definedName name="Studentized_Residuals_Ranked">_xlfn.LAMBDA(_xlpm.X_s,_xlpm.Y,_xlop.Allow_Intercept,_xlop.Filter,_xlfn.LET(_xlpm.allow_arg,IF(_xlfn.ISOMITTED(_xlpm.Allow_Intercept),TRUE,_xlpm.Allow_Intercept),_xlpm.filt_arg,IF(_xlfn.ISOMITTED(_xlpm.Filter),TRUE,_xlpm.Filter),_xlfn._xlws.SORT(Studentized_Residuals(_xlpm.X_s,_xlpm.Y,_xlpm.allow_arg,_xlpm.filt_arg))))</definedName>
    <definedName name="StudResidData" localSheetId="2">OFFSET(Regression!$AC$2,1,0,Regression!$M$8,1)</definedName>
    <definedName name="T_Stats">_xlfn.LAMBDA(_xlpm.X_s,_xlpm.Y,_xlop.Allow_Intercept,_xlop.Filter,_xlfn.LET(_xlpm.allow_arg,IF(_xlfn.ISOMITTED(_xlpm.Allow_Intercept),TRUE,_xlpm.Allow_Intercept),_xlpm.filt_arg,IF(_xlfn.ISOMITTED(_xlpm.Filter),TRUE,_xlpm.Filter),Coefficients(_xlpm.X_s,_xlpm.Y,_xlpm.allow_arg,_xlpm.filt_arg)/SE_Coefficients(_xlpm.X_s,_xlpm.Y,_xlpm.allow_arg,_xlpm.filt_arg)))</definedName>
    <definedName name="This_row">_xlfn.LAMBDA(_xlpm.array,_xlfn.SEQUENCE(ROWS(_xlpm.array)))</definedName>
    <definedName name="Tolerance">_xlfn.LAMBDA(_xlpm.X_s,_xlop.Allow_Intercept,_xlop.Filter,1/VIF(_xlpm.X_s,_xlpm.Allow_Intercept,_xlpm.Filter))</definedName>
    <definedName name="VIF">_xlfn.LAMBDA(_xlpm.X_s,_xlop.Allow_Intercept,_xlop.Filter,_xlfn.LET(_xlpm.filt_arg,IF(_xlfn.ISOMITTED(_xlpm.Filter),TRUE,_xlpm.Filter),_xlpm.k,COLUMNS(_xlpm.X_s),IF(_xlpm.k=1,1,_xlfn.LET(_xlpm.col_idx,_xlfn.SEQUENCE(1,_xlpm.k),_xlpm.R2_vec,_xlfn.MAKEARRAY(_xlpm.k,1,_xlfn.LAMBDA(_xlpm.j,_xlpm._,R_squared(_xlfn.CHOOSECOLS(_xlpm.X_s,_xlfn._xlws.FILTER(_xlpm.col_idx,_xlpm.col_idx&lt;&gt;_xlpm.j)),_xlfn.CHOOSECOLS(_xlpm.X_s,_xlpm.j),TRUE,_xlpm.filt_arg))),1/(1-_xlpm.R2_vec)))))</definedName>
    <definedName name="x_s" localSheetId="2">_xlfn.LET(_xlpm.n,COLUMNS(Regression!All_Xs),_xlpm.sel,IFERROR(_xlfn._xlws.FILTER(_xlfn.SEQUENCE(_xlpm.n),_xlfn.TAKE(Regression!Ind_Var_Filter,_xlpm.n)),1),_xlfn.CHOOSECOLS(Regression!All_Xs,_xlpm.sel))</definedName>
    <definedName name="y" localSheetId="2">LifeExpectancyData[Life expectancy]</definedName>
    <definedName name="Y_Ranked">_xlfn.LAMBDA(_xlpm.Y,_xlop.Filter,_xlfn._xlws.SORT(_xlfn._xlws.FILTER(_xlpm.Y,IF(_xlfn.ISOMITTED(_xlpm.Filter),TRUE,_xlpm.Filter))))</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I3" i="3" l="1" a="1"/>
  <c r="AL3" i="3" a="1"/>
  <c r="AL1" i="3"/>
  <c r="AI1" i="3"/>
  <c r="W2939" i="2"/>
  <c r="W2938" i="2"/>
  <c r="W2937" i="2"/>
  <c r="W2936" i="2"/>
  <c r="W2935" i="2"/>
  <c r="W2934" i="2"/>
  <c r="W2933" i="2"/>
  <c r="W2932" i="2"/>
  <c r="W2931" i="2"/>
  <c r="W2930" i="2"/>
  <c r="W2929" i="2"/>
  <c r="W2928" i="2"/>
  <c r="W2927" i="2"/>
  <c r="W2926" i="2"/>
  <c r="W2925" i="2"/>
  <c r="W2924" i="2"/>
  <c r="W2923" i="2"/>
  <c r="W2922" i="2"/>
  <c r="W2921" i="2"/>
  <c r="W2920" i="2"/>
  <c r="W2919" i="2"/>
  <c r="W2918" i="2"/>
  <c r="W2917" i="2"/>
  <c r="W2916" i="2"/>
  <c r="W2915" i="2"/>
  <c r="W2914" i="2"/>
  <c r="W2913" i="2"/>
  <c r="W2912" i="2"/>
  <c r="W2911" i="2"/>
  <c r="W2910" i="2"/>
  <c r="W2909" i="2"/>
  <c r="W2908" i="2"/>
  <c r="W2907" i="2"/>
  <c r="W2906" i="2"/>
  <c r="W2905" i="2"/>
  <c r="W2904" i="2"/>
  <c r="W2903" i="2"/>
  <c r="W2902" i="2"/>
  <c r="W2901" i="2"/>
  <c r="W2900" i="2"/>
  <c r="W2899" i="2"/>
  <c r="W2898" i="2"/>
  <c r="W2897" i="2"/>
  <c r="W2896" i="2"/>
  <c r="W2895" i="2"/>
  <c r="W2894" i="2"/>
  <c r="W2893" i="2"/>
  <c r="W2892" i="2"/>
  <c r="W2891" i="2"/>
  <c r="W2890" i="2"/>
  <c r="W2889" i="2"/>
  <c r="W2888" i="2"/>
  <c r="W2887" i="2"/>
  <c r="W2886" i="2"/>
  <c r="W2885" i="2"/>
  <c r="W2884" i="2"/>
  <c r="W2883" i="2"/>
  <c r="W2882" i="2"/>
  <c r="W2881" i="2"/>
  <c r="W2880" i="2"/>
  <c r="W2879" i="2"/>
  <c r="W2878" i="2"/>
  <c r="W2877" i="2"/>
  <c r="W2876" i="2"/>
  <c r="W2875" i="2"/>
  <c r="W2874" i="2"/>
  <c r="W2873" i="2"/>
  <c r="W2872" i="2"/>
  <c r="W2871" i="2"/>
  <c r="W2870" i="2"/>
  <c r="W2869" i="2"/>
  <c r="W2868" i="2"/>
  <c r="W2867" i="2"/>
  <c r="W2866" i="2"/>
  <c r="W2865" i="2"/>
  <c r="W2864" i="2"/>
  <c r="W2863" i="2"/>
  <c r="W2862" i="2"/>
  <c r="W2861" i="2"/>
  <c r="W2860" i="2"/>
  <c r="W2859" i="2"/>
  <c r="W2858" i="2"/>
  <c r="W2857" i="2"/>
  <c r="W2856" i="2"/>
  <c r="W2855" i="2"/>
  <c r="W2854" i="2"/>
  <c r="W2853" i="2"/>
  <c r="W2852" i="2"/>
  <c r="W2851" i="2"/>
  <c r="W2850" i="2"/>
  <c r="W2849" i="2"/>
  <c r="W2848" i="2"/>
  <c r="W2847" i="2"/>
  <c r="W2846" i="2"/>
  <c r="W2845" i="2"/>
  <c r="W2844" i="2"/>
  <c r="W2843" i="2"/>
  <c r="W2842" i="2"/>
  <c r="W2841" i="2"/>
  <c r="W2840" i="2"/>
  <c r="W2839" i="2"/>
  <c r="W2838" i="2"/>
  <c r="W2837" i="2"/>
  <c r="W2836" i="2"/>
  <c r="W2835" i="2"/>
  <c r="W2834" i="2"/>
  <c r="W2833" i="2"/>
  <c r="W2832" i="2"/>
  <c r="W2831" i="2"/>
  <c r="W2830" i="2"/>
  <c r="W2829" i="2"/>
  <c r="W2828" i="2"/>
  <c r="W2827" i="2"/>
  <c r="W2826" i="2"/>
  <c r="W2825" i="2"/>
  <c r="W2824" i="2"/>
  <c r="W2823" i="2"/>
  <c r="W2822" i="2"/>
  <c r="W2821" i="2"/>
  <c r="W2820" i="2"/>
  <c r="W2819" i="2"/>
  <c r="W2818" i="2"/>
  <c r="W2817" i="2"/>
  <c r="W2816" i="2"/>
  <c r="W2815" i="2"/>
  <c r="W2814" i="2"/>
  <c r="W2813" i="2"/>
  <c r="W2812" i="2"/>
  <c r="W2811" i="2"/>
  <c r="W2810" i="2"/>
  <c r="W2809" i="2"/>
  <c r="W2808" i="2"/>
  <c r="W2807" i="2"/>
  <c r="W2806" i="2"/>
  <c r="W2805" i="2"/>
  <c r="W2804" i="2"/>
  <c r="W2803" i="2"/>
  <c r="W2802" i="2"/>
  <c r="W2801" i="2"/>
  <c r="W2800" i="2"/>
  <c r="W2799" i="2"/>
  <c r="W2798" i="2"/>
  <c r="W2797" i="2"/>
  <c r="W2796" i="2"/>
  <c r="W2795" i="2"/>
  <c r="W2794" i="2"/>
  <c r="W2793" i="2"/>
  <c r="W2792" i="2"/>
  <c r="W2791" i="2"/>
  <c r="W2790" i="2"/>
  <c r="W2789" i="2"/>
  <c r="W2788" i="2"/>
  <c r="W2787" i="2"/>
  <c r="W2786" i="2"/>
  <c r="W2785" i="2"/>
  <c r="W2784" i="2"/>
  <c r="W2783" i="2"/>
  <c r="W2782" i="2"/>
  <c r="W2781" i="2"/>
  <c r="W2780" i="2"/>
  <c r="W2779" i="2"/>
  <c r="W2778" i="2"/>
  <c r="W2777" i="2"/>
  <c r="W2776" i="2"/>
  <c r="W2775" i="2"/>
  <c r="W2774" i="2"/>
  <c r="W2773" i="2"/>
  <c r="W2772" i="2"/>
  <c r="W2771" i="2"/>
  <c r="W2770" i="2"/>
  <c r="W2769" i="2"/>
  <c r="W2768" i="2"/>
  <c r="W2767" i="2"/>
  <c r="W2766" i="2"/>
  <c r="W2765" i="2"/>
  <c r="W2764" i="2"/>
  <c r="W2763" i="2"/>
  <c r="W2762" i="2"/>
  <c r="W2761" i="2"/>
  <c r="W2760" i="2"/>
  <c r="W2759" i="2"/>
  <c r="W2758" i="2"/>
  <c r="W2757" i="2"/>
  <c r="W2756" i="2"/>
  <c r="W2755" i="2"/>
  <c r="W2754" i="2"/>
  <c r="W2753" i="2"/>
  <c r="W2752" i="2"/>
  <c r="W2751" i="2"/>
  <c r="W2750" i="2"/>
  <c r="W2749" i="2"/>
  <c r="W2748" i="2"/>
  <c r="W2747" i="2"/>
  <c r="W2746" i="2"/>
  <c r="W2745" i="2"/>
  <c r="W2744" i="2"/>
  <c r="W2743" i="2"/>
  <c r="W2742" i="2"/>
  <c r="W2741" i="2"/>
  <c r="W2740" i="2"/>
  <c r="W2739" i="2"/>
  <c r="W2738" i="2"/>
  <c r="W2737" i="2"/>
  <c r="W2736" i="2"/>
  <c r="W2735" i="2"/>
  <c r="W2734" i="2"/>
  <c r="W2733" i="2"/>
  <c r="W2732" i="2"/>
  <c r="W2731" i="2"/>
  <c r="W2730" i="2"/>
  <c r="W2729" i="2"/>
  <c r="W2728" i="2"/>
  <c r="W2727" i="2"/>
  <c r="W2726" i="2"/>
  <c r="W2725" i="2"/>
  <c r="W2724" i="2"/>
  <c r="W2723" i="2"/>
  <c r="W2722" i="2"/>
  <c r="W2721" i="2"/>
  <c r="W2720" i="2"/>
  <c r="W2719" i="2"/>
  <c r="W2718" i="2"/>
  <c r="W2717" i="2"/>
  <c r="W2716" i="2"/>
  <c r="W2715" i="2"/>
  <c r="W2714" i="2"/>
  <c r="W2713" i="2"/>
  <c r="W2712" i="2"/>
  <c r="W2711" i="2"/>
  <c r="W2710" i="2"/>
  <c r="W2709" i="2"/>
  <c r="W2708" i="2"/>
  <c r="W2707" i="2"/>
  <c r="W2706" i="2"/>
  <c r="W2705" i="2"/>
  <c r="W2704" i="2"/>
  <c r="W2703" i="2"/>
  <c r="W2702" i="2"/>
  <c r="W2701" i="2"/>
  <c r="W2700" i="2"/>
  <c r="W2699" i="2"/>
  <c r="W2698" i="2"/>
  <c r="W2697" i="2"/>
  <c r="W2696" i="2"/>
  <c r="W2695" i="2"/>
  <c r="W2694" i="2"/>
  <c r="W2693" i="2"/>
  <c r="W2692" i="2"/>
  <c r="W2691" i="2"/>
  <c r="W2690" i="2"/>
  <c r="W2689" i="2"/>
  <c r="W2688" i="2"/>
  <c r="W2687" i="2"/>
  <c r="W2686" i="2"/>
  <c r="W2685" i="2"/>
  <c r="W2684" i="2"/>
  <c r="W2683" i="2"/>
  <c r="W2682" i="2"/>
  <c r="W2681" i="2"/>
  <c r="W2680" i="2"/>
  <c r="W2679" i="2"/>
  <c r="W2678" i="2"/>
  <c r="W2677" i="2"/>
  <c r="W2676" i="2"/>
  <c r="W2675" i="2"/>
  <c r="W2674" i="2"/>
  <c r="W2673" i="2"/>
  <c r="W2672" i="2"/>
  <c r="W2671" i="2"/>
  <c r="W2670" i="2"/>
  <c r="W2669" i="2"/>
  <c r="W2668" i="2"/>
  <c r="W2667" i="2"/>
  <c r="W2666" i="2"/>
  <c r="W2665" i="2"/>
  <c r="W2664" i="2"/>
  <c r="W2663" i="2"/>
  <c r="W2662" i="2"/>
  <c r="W2661" i="2"/>
  <c r="W2660" i="2"/>
  <c r="W2659" i="2"/>
  <c r="W2658" i="2"/>
  <c r="W2657" i="2"/>
  <c r="W2656" i="2"/>
  <c r="W2655" i="2"/>
  <c r="W2654" i="2"/>
  <c r="W2653" i="2"/>
  <c r="W2652" i="2"/>
  <c r="W2651" i="2"/>
  <c r="W2650" i="2"/>
  <c r="W2649" i="2"/>
  <c r="W2648" i="2"/>
  <c r="W2647" i="2"/>
  <c r="W2646" i="2"/>
  <c r="W2645" i="2"/>
  <c r="W2644" i="2"/>
  <c r="W2643" i="2"/>
  <c r="W2642" i="2"/>
  <c r="W2641" i="2"/>
  <c r="W2640" i="2"/>
  <c r="W2639" i="2"/>
  <c r="W2638" i="2"/>
  <c r="W2637" i="2"/>
  <c r="W2636" i="2"/>
  <c r="W2635" i="2"/>
  <c r="W2634" i="2"/>
  <c r="W2633" i="2"/>
  <c r="W2632" i="2"/>
  <c r="W2631" i="2"/>
  <c r="W2630" i="2"/>
  <c r="W2629" i="2"/>
  <c r="W2628" i="2"/>
  <c r="W2627" i="2"/>
  <c r="W2626" i="2"/>
  <c r="W2625" i="2"/>
  <c r="W2624" i="2"/>
  <c r="W2623" i="2"/>
  <c r="W2622" i="2"/>
  <c r="W2621" i="2"/>
  <c r="W2620" i="2"/>
  <c r="W2619" i="2"/>
  <c r="W2618" i="2"/>
  <c r="W2617" i="2"/>
  <c r="W2616" i="2"/>
  <c r="W2615" i="2"/>
  <c r="W2614" i="2"/>
  <c r="W2613" i="2"/>
  <c r="W2612" i="2"/>
  <c r="W2611" i="2"/>
  <c r="W2610" i="2"/>
  <c r="W2609" i="2"/>
  <c r="W2608" i="2"/>
  <c r="W2607" i="2"/>
  <c r="W2606" i="2"/>
  <c r="W2605" i="2"/>
  <c r="W2604" i="2"/>
  <c r="W2603" i="2"/>
  <c r="W2602" i="2"/>
  <c r="W2601" i="2"/>
  <c r="W2600" i="2"/>
  <c r="W2599" i="2"/>
  <c r="W2598" i="2"/>
  <c r="W2597" i="2"/>
  <c r="W2596" i="2"/>
  <c r="W2595" i="2"/>
  <c r="W2594" i="2"/>
  <c r="W2593" i="2"/>
  <c r="W2592" i="2"/>
  <c r="W2591" i="2"/>
  <c r="W2590" i="2"/>
  <c r="W2589" i="2"/>
  <c r="W2588" i="2"/>
  <c r="W2587" i="2"/>
  <c r="W2586" i="2"/>
  <c r="W2585" i="2"/>
  <c r="W2584" i="2"/>
  <c r="W2583" i="2"/>
  <c r="W2582" i="2"/>
  <c r="W2581" i="2"/>
  <c r="W2580" i="2"/>
  <c r="W2579" i="2"/>
  <c r="W2578" i="2"/>
  <c r="W2577" i="2"/>
  <c r="W2576" i="2"/>
  <c r="W2575" i="2"/>
  <c r="W2574" i="2"/>
  <c r="W2573" i="2"/>
  <c r="W2572" i="2"/>
  <c r="W2571" i="2"/>
  <c r="W2570" i="2"/>
  <c r="W2569" i="2"/>
  <c r="W2568" i="2"/>
  <c r="W2567" i="2"/>
  <c r="W2566" i="2"/>
  <c r="W2565" i="2"/>
  <c r="W2564" i="2"/>
  <c r="W2563" i="2"/>
  <c r="W2562" i="2"/>
  <c r="W2561" i="2"/>
  <c r="W2560" i="2"/>
  <c r="W2559" i="2"/>
  <c r="W2558" i="2"/>
  <c r="W2557" i="2"/>
  <c r="W2556" i="2"/>
  <c r="W2555" i="2"/>
  <c r="W2554" i="2"/>
  <c r="W2553" i="2"/>
  <c r="W2552" i="2"/>
  <c r="W2551" i="2"/>
  <c r="W2550" i="2"/>
  <c r="W2549" i="2"/>
  <c r="W2548" i="2"/>
  <c r="W2547" i="2"/>
  <c r="W2546" i="2"/>
  <c r="W2545" i="2"/>
  <c r="W2544" i="2"/>
  <c r="W2543" i="2"/>
  <c r="W2542" i="2"/>
  <c r="W2541" i="2"/>
  <c r="W2540" i="2"/>
  <c r="W2539" i="2"/>
  <c r="W2538" i="2"/>
  <c r="W2537" i="2"/>
  <c r="W2536" i="2"/>
  <c r="W2535" i="2"/>
  <c r="W2534" i="2"/>
  <c r="W2533" i="2"/>
  <c r="W2532" i="2"/>
  <c r="W2531" i="2"/>
  <c r="W2530" i="2"/>
  <c r="W2529" i="2"/>
  <c r="W2528" i="2"/>
  <c r="W2527" i="2"/>
  <c r="W2526" i="2"/>
  <c r="W2525" i="2"/>
  <c r="W2524" i="2"/>
  <c r="W2523" i="2"/>
  <c r="W2522" i="2"/>
  <c r="W2521" i="2"/>
  <c r="W2520" i="2"/>
  <c r="W2519" i="2"/>
  <c r="W2518" i="2"/>
  <c r="W2517" i="2"/>
  <c r="W2516" i="2"/>
  <c r="W2515" i="2"/>
  <c r="W2514" i="2"/>
  <c r="W2513" i="2"/>
  <c r="W2512" i="2"/>
  <c r="W2511" i="2"/>
  <c r="W2510" i="2"/>
  <c r="W2509" i="2"/>
  <c r="W2508" i="2"/>
  <c r="W2507" i="2"/>
  <c r="W2506" i="2"/>
  <c r="W2505" i="2"/>
  <c r="W2504" i="2"/>
  <c r="W2503" i="2"/>
  <c r="W2502" i="2"/>
  <c r="W2501" i="2"/>
  <c r="W2500" i="2"/>
  <c r="W2499" i="2"/>
  <c r="W2498" i="2"/>
  <c r="W2497" i="2"/>
  <c r="W2496" i="2"/>
  <c r="W2495" i="2"/>
  <c r="W2494" i="2"/>
  <c r="W2493" i="2"/>
  <c r="W2492" i="2"/>
  <c r="W2491" i="2"/>
  <c r="W2490" i="2"/>
  <c r="W2489" i="2"/>
  <c r="W2488" i="2"/>
  <c r="W2487" i="2"/>
  <c r="W2486" i="2"/>
  <c r="W2485" i="2"/>
  <c r="W2484" i="2"/>
  <c r="W2483" i="2"/>
  <c r="W2482" i="2"/>
  <c r="W2481" i="2"/>
  <c r="W2480" i="2"/>
  <c r="W2479" i="2"/>
  <c r="W2478" i="2"/>
  <c r="W2477" i="2"/>
  <c r="W2476" i="2"/>
  <c r="W2475" i="2"/>
  <c r="W2474" i="2"/>
  <c r="W2473" i="2"/>
  <c r="W2472" i="2"/>
  <c r="W2471" i="2"/>
  <c r="W2470" i="2"/>
  <c r="W2469" i="2"/>
  <c r="W2468" i="2"/>
  <c r="W2467" i="2"/>
  <c r="W2466" i="2"/>
  <c r="W2465" i="2"/>
  <c r="W2464" i="2"/>
  <c r="W2463" i="2"/>
  <c r="W2462" i="2"/>
  <c r="W2461" i="2"/>
  <c r="W2460" i="2"/>
  <c r="W2459" i="2"/>
  <c r="W2458" i="2"/>
  <c r="W2457" i="2"/>
  <c r="W2456" i="2"/>
  <c r="W2455" i="2"/>
  <c r="W2454" i="2"/>
  <c r="W2453" i="2"/>
  <c r="W2452" i="2"/>
  <c r="W2451" i="2"/>
  <c r="W2450" i="2"/>
  <c r="W2449" i="2"/>
  <c r="W2448" i="2"/>
  <c r="W2447" i="2"/>
  <c r="W2446" i="2"/>
  <c r="W2445" i="2"/>
  <c r="W2444" i="2"/>
  <c r="W2443" i="2"/>
  <c r="W2442" i="2"/>
  <c r="W2441" i="2"/>
  <c r="W2440" i="2"/>
  <c r="W2439" i="2"/>
  <c r="W2438" i="2"/>
  <c r="W2437" i="2"/>
  <c r="W2436" i="2"/>
  <c r="W2435" i="2"/>
  <c r="W2434" i="2"/>
  <c r="W2433" i="2"/>
  <c r="W2432" i="2"/>
  <c r="W2431" i="2"/>
  <c r="W2430" i="2"/>
  <c r="W2429" i="2"/>
  <c r="W2428" i="2"/>
  <c r="W2427" i="2"/>
  <c r="W2426" i="2"/>
  <c r="W2425" i="2"/>
  <c r="W2424" i="2"/>
  <c r="W2423" i="2"/>
  <c r="W2422" i="2"/>
  <c r="W2421" i="2"/>
  <c r="W2420" i="2"/>
  <c r="W2419" i="2"/>
  <c r="W2418" i="2"/>
  <c r="W2417" i="2"/>
  <c r="W2416" i="2"/>
  <c r="W2415" i="2"/>
  <c r="W2414" i="2"/>
  <c r="W2413" i="2"/>
  <c r="W2412" i="2"/>
  <c r="W2411" i="2"/>
  <c r="W2410" i="2"/>
  <c r="W2409" i="2"/>
  <c r="W2408" i="2"/>
  <c r="W2407" i="2"/>
  <c r="W2406" i="2"/>
  <c r="W2405" i="2"/>
  <c r="W2404" i="2"/>
  <c r="W2403" i="2"/>
  <c r="W2402" i="2"/>
  <c r="W2401" i="2"/>
  <c r="W2400" i="2"/>
  <c r="W2399" i="2"/>
  <c r="W2398" i="2"/>
  <c r="W2397" i="2"/>
  <c r="W2396" i="2"/>
  <c r="W2395" i="2"/>
  <c r="W2394" i="2"/>
  <c r="W2393" i="2"/>
  <c r="W2392" i="2"/>
  <c r="W2391" i="2"/>
  <c r="W2390" i="2"/>
  <c r="W2389" i="2"/>
  <c r="W2388" i="2"/>
  <c r="W2387" i="2"/>
  <c r="W2386" i="2"/>
  <c r="W2385" i="2"/>
  <c r="W2384" i="2"/>
  <c r="W2383" i="2"/>
  <c r="W2382" i="2"/>
  <c r="W2381" i="2"/>
  <c r="W2380" i="2"/>
  <c r="W2379" i="2"/>
  <c r="W2378" i="2"/>
  <c r="W2377" i="2"/>
  <c r="W2376" i="2"/>
  <c r="W2375" i="2"/>
  <c r="W2374" i="2"/>
  <c r="W2373" i="2"/>
  <c r="W2372" i="2"/>
  <c r="W2371" i="2"/>
  <c r="W2370" i="2"/>
  <c r="W2369" i="2"/>
  <c r="W2368" i="2"/>
  <c r="W2367" i="2"/>
  <c r="W2366" i="2"/>
  <c r="W2365" i="2"/>
  <c r="W2364" i="2"/>
  <c r="W2363" i="2"/>
  <c r="W2362" i="2"/>
  <c r="W2361" i="2"/>
  <c r="W2360" i="2"/>
  <c r="W2359" i="2"/>
  <c r="W2358" i="2"/>
  <c r="W2357" i="2"/>
  <c r="W2356" i="2"/>
  <c r="W2355" i="2"/>
  <c r="W2354" i="2"/>
  <c r="W2353" i="2"/>
  <c r="W2352" i="2"/>
  <c r="W2351" i="2"/>
  <c r="W2350" i="2"/>
  <c r="W2349" i="2"/>
  <c r="W2348" i="2"/>
  <c r="W2347" i="2"/>
  <c r="W2346" i="2"/>
  <c r="W2345" i="2"/>
  <c r="W2344" i="2"/>
  <c r="W2343" i="2"/>
  <c r="W2342" i="2"/>
  <c r="W2341" i="2"/>
  <c r="W2340" i="2"/>
  <c r="W2339" i="2"/>
  <c r="W2338" i="2"/>
  <c r="W2337" i="2"/>
  <c r="W2336" i="2"/>
  <c r="W2335" i="2"/>
  <c r="W2334" i="2"/>
  <c r="W2333" i="2"/>
  <c r="W2332" i="2"/>
  <c r="W2331" i="2"/>
  <c r="W2330" i="2"/>
  <c r="W2329" i="2"/>
  <c r="W2328" i="2"/>
  <c r="W2327" i="2"/>
  <c r="W2326" i="2"/>
  <c r="W2325" i="2"/>
  <c r="W2324" i="2"/>
  <c r="W2323" i="2"/>
  <c r="W2322" i="2"/>
  <c r="W2321" i="2"/>
  <c r="W2320" i="2"/>
  <c r="W2319" i="2"/>
  <c r="W2318" i="2"/>
  <c r="W2317" i="2"/>
  <c r="W2316" i="2"/>
  <c r="W2315" i="2"/>
  <c r="W2314" i="2"/>
  <c r="W2313" i="2"/>
  <c r="W2312" i="2"/>
  <c r="W2311" i="2"/>
  <c r="W2310" i="2"/>
  <c r="W2309" i="2"/>
  <c r="W2308" i="2"/>
  <c r="W2307" i="2"/>
  <c r="W2306" i="2"/>
  <c r="W2305" i="2"/>
  <c r="W2304" i="2"/>
  <c r="W2303" i="2"/>
  <c r="W2302" i="2"/>
  <c r="W2301" i="2"/>
  <c r="W2300" i="2"/>
  <c r="W2299" i="2"/>
  <c r="W2298" i="2"/>
  <c r="W2297" i="2"/>
  <c r="W2296" i="2"/>
  <c r="W2295" i="2"/>
  <c r="W2294" i="2"/>
  <c r="W2293" i="2"/>
  <c r="W2292" i="2"/>
  <c r="W2291" i="2"/>
  <c r="W2290" i="2"/>
  <c r="W2289" i="2"/>
  <c r="W2288" i="2"/>
  <c r="W2287" i="2"/>
  <c r="W2286" i="2"/>
  <c r="W2285" i="2"/>
  <c r="W2284" i="2"/>
  <c r="W2283" i="2"/>
  <c r="W2282" i="2"/>
  <c r="W2281" i="2"/>
  <c r="W2280" i="2"/>
  <c r="W2279" i="2"/>
  <c r="W2278" i="2"/>
  <c r="W2277" i="2"/>
  <c r="W2276" i="2"/>
  <c r="W2275" i="2"/>
  <c r="W2274" i="2"/>
  <c r="W2273" i="2"/>
  <c r="W2272" i="2"/>
  <c r="W2271" i="2"/>
  <c r="W2270" i="2"/>
  <c r="W2269" i="2"/>
  <c r="W2268" i="2"/>
  <c r="W2267" i="2"/>
  <c r="W2266" i="2"/>
  <c r="W2265" i="2"/>
  <c r="W2264" i="2"/>
  <c r="W2263" i="2"/>
  <c r="W2262" i="2"/>
  <c r="W2261" i="2"/>
  <c r="W2260" i="2"/>
  <c r="W2259" i="2"/>
  <c r="W2258" i="2"/>
  <c r="W2257" i="2"/>
  <c r="W2256" i="2"/>
  <c r="W2255" i="2"/>
  <c r="W2254" i="2"/>
  <c r="W2253" i="2"/>
  <c r="W2252" i="2"/>
  <c r="W2251" i="2"/>
  <c r="W2250" i="2"/>
  <c r="W2249" i="2"/>
  <c r="W2248" i="2"/>
  <c r="W2247" i="2"/>
  <c r="W2246" i="2"/>
  <c r="W2245" i="2"/>
  <c r="W2244" i="2"/>
  <c r="W2243" i="2"/>
  <c r="W2242" i="2"/>
  <c r="W2241" i="2"/>
  <c r="W2240" i="2"/>
  <c r="W2239" i="2"/>
  <c r="W2238" i="2"/>
  <c r="W2237" i="2"/>
  <c r="W2236" i="2"/>
  <c r="W2235" i="2"/>
  <c r="W2234" i="2"/>
  <c r="W2233" i="2"/>
  <c r="W2232" i="2"/>
  <c r="W2231" i="2"/>
  <c r="W2230" i="2"/>
  <c r="W2229" i="2"/>
  <c r="W2228" i="2"/>
  <c r="W2227" i="2"/>
  <c r="W2226" i="2"/>
  <c r="W2225" i="2"/>
  <c r="W2224" i="2"/>
  <c r="W2223" i="2"/>
  <c r="W2222" i="2"/>
  <c r="W2221" i="2"/>
  <c r="W2220" i="2"/>
  <c r="W2219" i="2"/>
  <c r="W2218" i="2"/>
  <c r="W2217" i="2"/>
  <c r="W2216" i="2"/>
  <c r="W2215" i="2"/>
  <c r="W2214" i="2"/>
  <c r="W2213" i="2"/>
  <c r="W2212" i="2"/>
  <c r="W2211" i="2"/>
  <c r="W2210" i="2"/>
  <c r="W2209" i="2"/>
  <c r="W2208" i="2"/>
  <c r="W2207" i="2"/>
  <c r="W2206" i="2"/>
  <c r="W2205" i="2"/>
  <c r="W2204" i="2"/>
  <c r="W2203" i="2"/>
  <c r="W2202" i="2"/>
  <c r="W2201" i="2"/>
  <c r="W2200" i="2"/>
  <c r="W2199" i="2"/>
  <c r="W2198" i="2"/>
  <c r="W2197" i="2"/>
  <c r="W2196" i="2"/>
  <c r="W2195" i="2"/>
  <c r="W2194" i="2"/>
  <c r="W2193" i="2"/>
  <c r="W2192" i="2"/>
  <c r="W2191" i="2"/>
  <c r="W2190" i="2"/>
  <c r="W2189" i="2"/>
  <c r="W2188" i="2"/>
  <c r="W2187" i="2"/>
  <c r="W2186" i="2"/>
  <c r="W2185" i="2"/>
  <c r="W2184" i="2"/>
  <c r="W2183" i="2"/>
  <c r="W2182" i="2"/>
  <c r="W2181" i="2"/>
  <c r="W2180" i="2"/>
  <c r="W2179" i="2"/>
  <c r="W2178" i="2"/>
  <c r="W2177" i="2"/>
  <c r="W2176" i="2"/>
  <c r="W2175" i="2"/>
  <c r="W2174" i="2"/>
  <c r="W2173" i="2"/>
  <c r="W2172" i="2"/>
  <c r="W2171" i="2"/>
  <c r="W2170" i="2"/>
  <c r="W2169" i="2"/>
  <c r="W2168" i="2"/>
  <c r="W2167" i="2"/>
  <c r="W2166" i="2"/>
  <c r="W2165" i="2"/>
  <c r="W2164" i="2"/>
  <c r="W2163" i="2"/>
  <c r="W2162" i="2"/>
  <c r="W2161" i="2"/>
  <c r="W2160" i="2"/>
  <c r="W2159" i="2"/>
  <c r="W2158" i="2"/>
  <c r="W2157" i="2"/>
  <c r="W2156" i="2"/>
  <c r="W2155" i="2"/>
  <c r="W2154" i="2"/>
  <c r="W2153" i="2"/>
  <c r="W2152" i="2"/>
  <c r="W2151" i="2"/>
  <c r="W2150" i="2"/>
  <c r="W2149" i="2"/>
  <c r="W2148" i="2"/>
  <c r="W2147" i="2"/>
  <c r="W2146" i="2"/>
  <c r="W2145" i="2"/>
  <c r="W2144" i="2"/>
  <c r="W2143" i="2"/>
  <c r="W2142" i="2"/>
  <c r="W2141" i="2"/>
  <c r="W2140" i="2"/>
  <c r="W2139" i="2"/>
  <c r="W2138" i="2"/>
  <c r="W2137" i="2"/>
  <c r="W2136" i="2"/>
  <c r="W2135" i="2"/>
  <c r="W2134" i="2"/>
  <c r="W2133" i="2"/>
  <c r="W2132" i="2"/>
  <c r="W2131" i="2"/>
  <c r="W2130" i="2"/>
  <c r="W2129" i="2"/>
  <c r="W2128" i="2"/>
  <c r="W2127" i="2"/>
  <c r="W2126" i="2"/>
  <c r="W2125" i="2"/>
  <c r="W2124" i="2"/>
  <c r="W2123" i="2"/>
  <c r="W2122" i="2"/>
  <c r="W2121" i="2"/>
  <c r="W2120" i="2"/>
  <c r="W2119" i="2"/>
  <c r="W2118" i="2"/>
  <c r="W2117" i="2"/>
  <c r="W2116" i="2"/>
  <c r="W2115" i="2"/>
  <c r="W2114" i="2"/>
  <c r="W2113" i="2"/>
  <c r="W2112" i="2"/>
  <c r="W2111" i="2"/>
  <c r="W2110" i="2"/>
  <c r="W2109" i="2"/>
  <c r="W2108" i="2"/>
  <c r="W2107" i="2"/>
  <c r="W2106" i="2"/>
  <c r="W2105" i="2"/>
  <c r="W2104" i="2"/>
  <c r="W2103" i="2"/>
  <c r="W2102" i="2"/>
  <c r="W2101" i="2"/>
  <c r="W2100" i="2"/>
  <c r="W2099" i="2"/>
  <c r="W2098" i="2"/>
  <c r="W2097" i="2"/>
  <c r="W2096" i="2"/>
  <c r="W2095" i="2"/>
  <c r="W2094" i="2"/>
  <c r="W2093" i="2"/>
  <c r="W2092" i="2"/>
  <c r="W2091" i="2"/>
  <c r="W2090" i="2"/>
  <c r="W2089" i="2"/>
  <c r="W2088" i="2"/>
  <c r="W2087" i="2"/>
  <c r="W2086" i="2"/>
  <c r="W2085" i="2"/>
  <c r="W2084" i="2"/>
  <c r="W2083" i="2"/>
  <c r="W2082" i="2"/>
  <c r="W2081" i="2"/>
  <c r="W2080" i="2"/>
  <c r="W2079" i="2"/>
  <c r="W2078" i="2"/>
  <c r="W2077" i="2"/>
  <c r="W2076" i="2"/>
  <c r="W2075" i="2"/>
  <c r="W2074" i="2"/>
  <c r="W2073" i="2"/>
  <c r="W2072" i="2"/>
  <c r="W2071" i="2"/>
  <c r="W2070" i="2"/>
  <c r="W2069" i="2"/>
  <c r="W2068" i="2"/>
  <c r="W2067" i="2"/>
  <c r="W2066" i="2"/>
  <c r="W2065" i="2"/>
  <c r="W2064" i="2"/>
  <c r="W2063" i="2"/>
  <c r="W2062" i="2"/>
  <c r="W2061" i="2"/>
  <c r="W2060" i="2"/>
  <c r="W2059" i="2"/>
  <c r="W2058" i="2"/>
  <c r="W2057" i="2"/>
  <c r="W2056" i="2"/>
  <c r="W2055" i="2"/>
  <c r="W2054" i="2"/>
  <c r="W2053" i="2"/>
  <c r="W2052" i="2"/>
  <c r="W2051" i="2"/>
  <c r="W2050" i="2"/>
  <c r="W2049" i="2"/>
  <c r="W2048" i="2"/>
  <c r="W2047" i="2"/>
  <c r="W2046" i="2"/>
  <c r="W2045" i="2"/>
  <c r="W2044" i="2"/>
  <c r="W2043" i="2"/>
  <c r="W2042" i="2"/>
  <c r="W2041" i="2"/>
  <c r="W2040" i="2"/>
  <c r="W2039" i="2"/>
  <c r="W2038" i="2"/>
  <c r="W2037" i="2"/>
  <c r="W2036" i="2"/>
  <c r="W2035" i="2"/>
  <c r="W2034" i="2"/>
  <c r="W2033" i="2"/>
  <c r="W2032" i="2"/>
  <c r="W2031" i="2"/>
  <c r="W2030" i="2"/>
  <c r="W2029" i="2"/>
  <c r="W2028" i="2"/>
  <c r="W2027" i="2"/>
  <c r="W2026" i="2"/>
  <c r="W2025" i="2"/>
  <c r="W2024" i="2"/>
  <c r="W2023" i="2"/>
  <c r="W2022" i="2"/>
  <c r="W2021" i="2"/>
  <c r="W2020" i="2"/>
  <c r="W2019" i="2"/>
  <c r="W2018" i="2"/>
  <c r="W2017" i="2"/>
  <c r="W2016" i="2"/>
  <c r="W2015" i="2"/>
  <c r="W2014" i="2"/>
  <c r="W2013" i="2"/>
  <c r="W2012" i="2"/>
  <c r="W2011" i="2"/>
  <c r="W2010" i="2"/>
  <c r="W2009" i="2"/>
  <c r="W2008" i="2"/>
  <c r="W2007" i="2"/>
  <c r="W2006" i="2"/>
  <c r="W2005" i="2"/>
  <c r="W2004" i="2"/>
  <c r="W2003" i="2"/>
  <c r="W2002" i="2"/>
  <c r="W2001" i="2"/>
  <c r="W2000" i="2"/>
  <c r="W1999" i="2"/>
  <c r="W1998" i="2"/>
  <c r="W1997" i="2"/>
  <c r="W1996" i="2"/>
  <c r="W1995" i="2"/>
  <c r="W1994" i="2"/>
  <c r="W1993" i="2"/>
  <c r="W1992" i="2"/>
  <c r="W1991" i="2"/>
  <c r="W1990" i="2"/>
  <c r="W1989" i="2"/>
  <c r="W1988" i="2"/>
  <c r="W1987" i="2"/>
  <c r="W1986" i="2"/>
  <c r="W1985" i="2"/>
  <c r="W1984" i="2"/>
  <c r="W1983" i="2"/>
  <c r="W1982" i="2"/>
  <c r="W1981" i="2"/>
  <c r="W1980" i="2"/>
  <c r="W1979" i="2"/>
  <c r="W1978" i="2"/>
  <c r="W1977" i="2"/>
  <c r="W1976" i="2"/>
  <c r="W1975" i="2"/>
  <c r="W1974" i="2"/>
  <c r="W1973" i="2"/>
  <c r="W1972" i="2"/>
  <c r="W1971" i="2"/>
  <c r="W1970" i="2"/>
  <c r="W1969" i="2"/>
  <c r="W1968" i="2"/>
  <c r="W1967" i="2"/>
  <c r="W1966" i="2"/>
  <c r="W1965" i="2"/>
  <c r="W1964" i="2"/>
  <c r="W1963" i="2"/>
  <c r="W1962" i="2"/>
  <c r="W1961" i="2"/>
  <c r="W1960" i="2"/>
  <c r="W1959" i="2"/>
  <c r="W1958" i="2"/>
  <c r="W1957" i="2"/>
  <c r="W1956" i="2"/>
  <c r="W1955" i="2"/>
  <c r="W1954" i="2"/>
  <c r="W1953" i="2"/>
  <c r="W1952" i="2"/>
  <c r="W1951" i="2"/>
  <c r="W1950" i="2"/>
  <c r="W1949" i="2"/>
  <c r="W1948" i="2"/>
  <c r="W1947" i="2"/>
  <c r="W1946" i="2"/>
  <c r="W1945" i="2"/>
  <c r="W1944" i="2"/>
  <c r="W1943" i="2"/>
  <c r="W1942" i="2"/>
  <c r="W1941" i="2"/>
  <c r="W1940" i="2"/>
  <c r="W1939" i="2"/>
  <c r="W1938" i="2"/>
  <c r="W1937" i="2"/>
  <c r="W1936" i="2"/>
  <c r="W1935" i="2"/>
  <c r="W1934" i="2"/>
  <c r="W1933" i="2"/>
  <c r="W1932" i="2"/>
  <c r="W1931" i="2"/>
  <c r="W1930" i="2"/>
  <c r="W1929" i="2"/>
  <c r="W1928" i="2"/>
  <c r="W1927" i="2"/>
  <c r="W1926" i="2"/>
  <c r="W1925" i="2"/>
  <c r="W1924" i="2"/>
  <c r="W1923" i="2"/>
  <c r="W1922" i="2"/>
  <c r="W1921" i="2"/>
  <c r="W1920" i="2"/>
  <c r="W1919" i="2"/>
  <c r="W1918" i="2"/>
  <c r="W1917" i="2"/>
  <c r="W1916" i="2"/>
  <c r="W1915" i="2"/>
  <c r="W1914" i="2"/>
  <c r="W1913" i="2"/>
  <c r="W1912" i="2"/>
  <c r="W1911" i="2"/>
  <c r="W1910" i="2"/>
  <c r="W1909" i="2"/>
  <c r="W1908" i="2"/>
  <c r="W1907" i="2"/>
  <c r="W1906" i="2"/>
  <c r="W1905" i="2"/>
  <c r="W1904" i="2"/>
  <c r="W1903" i="2"/>
  <c r="W1902" i="2"/>
  <c r="W1901" i="2"/>
  <c r="W1900" i="2"/>
  <c r="W1899" i="2"/>
  <c r="W1898" i="2"/>
  <c r="W1897" i="2"/>
  <c r="W1896" i="2"/>
  <c r="W1895" i="2"/>
  <c r="W1894" i="2"/>
  <c r="W1893" i="2"/>
  <c r="W1892" i="2"/>
  <c r="W1891" i="2"/>
  <c r="W1890" i="2"/>
  <c r="W1889" i="2"/>
  <c r="W1888" i="2"/>
  <c r="W1887" i="2"/>
  <c r="W1886" i="2"/>
  <c r="W1885" i="2"/>
  <c r="W1884" i="2"/>
  <c r="W1883" i="2"/>
  <c r="W1882" i="2"/>
  <c r="W1881" i="2"/>
  <c r="W1880" i="2"/>
  <c r="W1879" i="2"/>
  <c r="W1878" i="2"/>
  <c r="W1877" i="2"/>
  <c r="W1876" i="2"/>
  <c r="W1875" i="2"/>
  <c r="W1874" i="2"/>
  <c r="W1873" i="2"/>
  <c r="W1872" i="2"/>
  <c r="W1871" i="2"/>
  <c r="W1870" i="2"/>
  <c r="W1869" i="2"/>
  <c r="W1868" i="2"/>
  <c r="W1867" i="2"/>
  <c r="W1866" i="2"/>
  <c r="W1865" i="2"/>
  <c r="W1864" i="2"/>
  <c r="W1863" i="2"/>
  <c r="W1862" i="2"/>
  <c r="W1861" i="2"/>
  <c r="W1860" i="2"/>
  <c r="W1859" i="2"/>
  <c r="W1858" i="2"/>
  <c r="W1857" i="2"/>
  <c r="W1856" i="2"/>
  <c r="W1855" i="2"/>
  <c r="W1854" i="2"/>
  <c r="W1853" i="2"/>
  <c r="W1852" i="2"/>
  <c r="W1851" i="2"/>
  <c r="W1850" i="2"/>
  <c r="W1849" i="2"/>
  <c r="W1848" i="2"/>
  <c r="W1847" i="2"/>
  <c r="W1846" i="2"/>
  <c r="W1845" i="2"/>
  <c r="W1844" i="2"/>
  <c r="W1843" i="2"/>
  <c r="W1842" i="2"/>
  <c r="W1841" i="2"/>
  <c r="W1840" i="2"/>
  <c r="W1839" i="2"/>
  <c r="W1838" i="2"/>
  <c r="W1837" i="2"/>
  <c r="W1836" i="2"/>
  <c r="W1835" i="2"/>
  <c r="W1834" i="2"/>
  <c r="W1833" i="2"/>
  <c r="W1832" i="2"/>
  <c r="W1831" i="2"/>
  <c r="W1830" i="2"/>
  <c r="W1829" i="2"/>
  <c r="W1828" i="2"/>
  <c r="W1827" i="2"/>
  <c r="W1826" i="2"/>
  <c r="W1825" i="2"/>
  <c r="W1824" i="2"/>
  <c r="W1823" i="2"/>
  <c r="W1822" i="2"/>
  <c r="W1821" i="2"/>
  <c r="W1820" i="2"/>
  <c r="W1819" i="2"/>
  <c r="W1818" i="2"/>
  <c r="W1817" i="2"/>
  <c r="W1816" i="2"/>
  <c r="W1815" i="2"/>
  <c r="W1814" i="2"/>
  <c r="W1813" i="2"/>
  <c r="W1812" i="2"/>
  <c r="W1811" i="2"/>
  <c r="W1810" i="2"/>
  <c r="W1809" i="2"/>
  <c r="W1808" i="2"/>
  <c r="W1807" i="2"/>
  <c r="W1806" i="2"/>
  <c r="W1805" i="2"/>
  <c r="W1804" i="2"/>
  <c r="W1803" i="2"/>
  <c r="W1802" i="2"/>
  <c r="W1801" i="2"/>
  <c r="W1800" i="2"/>
  <c r="W1799" i="2"/>
  <c r="W1798" i="2"/>
  <c r="W1797" i="2"/>
  <c r="W1796" i="2"/>
  <c r="W1795" i="2"/>
  <c r="W1794" i="2"/>
  <c r="W1793" i="2"/>
  <c r="W1792" i="2"/>
  <c r="W1791" i="2"/>
  <c r="W1790" i="2"/>
  <c r="W1789" i="2"/>
  <c r="W1788" i="2"/>
  <c r="W1787" i="2"/>
  <c r="W1786" i="2"/>
  <c r="W1785" i="2"/>
  <c r="W1784" i="2"/>
  <c r="W1783" i="2"/>
  <c r="W1782" i="2"/>
  <c r="W1781" i="2"/>
  <c r="W1780" i="2"/>
  <c r="W1779" i="2"/>
  <c r="W1778" i="2"/>
  <c r="W1777" i="2"/>
  <c r="W1776" i="2"/>
  <c r="W1775" i="2"/>
  <c r="W1774" i="2"/>
  <c r="W1773" i="2"/>
  <c r="W1772" i="2"/>
  <c r="W1771" i="2"/>
  <c r="W1770" i="2"/>
  <c r="W1769" i="2"/>
  <c r="W1768" i="2"/>
  <c r="W1767" i="2"/>
  <c r="W1766" i="2"/>
  <c r="W1765" i="2"/>
  <c r="W1764" i="2"/>
  <c r="W1763" i="2"/>
  <c r="W1762" i="2"/>
  <c r="W1761" i="2"/>
  <c r="W1760" i="2"/>
  <c r="W1759" i="2"/>
  <c r="W1758" i="2"/>
  <c r="W1757" i="2"/>
  <c r="W1756" i="2"/>
  <c r="W1755" i="2"/>
  <c r="W1754" i="2"/>
  <c r="W1753" i="2"/>
  <c r="W1752" i="2"/>
  <c r="W1751" i="2"/>
  <c r="W1750" i="2"/>
  <c r="W1749" i="2"/>
  <c r="W1748" i="2"/>
  <c r="W1747" i="2"/>
  <c r="W1746" i="2"/>
  <c r="W1745" i="2"/>
  <c r="W1744" i="2"/>
  <c r="W1743" i="2"/>
  <c r="W1742" i="2"/>
  <c r="W1741" i="2"/>
  <c r="W1740" i="2"/>
  <c r="W1739" i="2"/>
  <c r="W1738" i="2"/>
  <c r="W1737" i="2"/>
  <c r="W1736" i="2"/>
  <c r="W1735" i="2"/>
  <c r="W1734" i="2"/>
  <c r="W1733" i="2"/>
  <c r="W1732" i="2"/>
  <c r="W1731" i="2"/>
  <c r="W1730" i="2"/>
  <c r="W1729" i="2"/>
  <c r="W1728" i="2"/>
  <c r="W1727" i="2"/>
  <c r="W1726" i="2"/>
  <c r="W1725" i="2"/>
  <c r="W1724" i="2"/>
  <c r="W1723" i="2"/>
  <c r="W1722" i="2"/>
  <c r="W1721" i="2"/>
  <c r="W1720" i="2"/>
  <c r="W1719" i="2"/>
  <c r="W1718" i="2"/>
  <c r="W1717" i="2"/>
  <c r="W1716" i="2"/>
  <c r="W1715" i="2"/>
  <c r="W1714" i="2"/>
  <c r="W1713" i="2"/>
  <c r="W1712" i="2"/>
  <c r="W1711" i="2"/>
  <c r="W1710" i="2"/>
  <c r="W1709" i="2"/>
  <c r="W1708" i="2"/>
  <c r="W1707" i="2"/>
  <c r="W1706" i="2"/>
  <c r="W1705" i="2"/>
  <c r="W1704" i="2"/>
  <c r="W1703" i="2"/>
  <c r="W1702" i="2"/>
  <c r="W1701" i="2"/>
  <c r="W1700" i="2"/>
  <c r="W1699" i="2"/>
  <c r="W1698" i="2"/>
  <c r="W1697" i="2"/>
  <c r="W1696" i="2"/>
  <c r="W1695" i="2"/>
  <c r="W1694" i="2"/>
  <c r="W1693" i="2"/>
  <c r="W1692" i="2"/>
  <c r="W1691" i="2"/>
  <c r="W1690" i="2"/>
  <c r="W1689" i="2"/>
  <c r="W1688" i="2"/>
  <c r="W1687" i="2"/>
  <c r="W1686" i="2"/>
  <c r="W1685" i="2"/>
  <c r="W1684" i="2"/>
  <c r="W1683" i="2"/>
  <c r="W1682" i="2"/>
  <c r="W1681" i="2"/>
  <c r="W1680" i="2"/>
  <c r="W1679" i="2"/>
  <c r="W1678" i="2"/>
  <c r="W1677" i="2"/>
  <c r="W1676" i="2"/>
  <c r="W1675" i="2"/>
  <c r="W1674" i="2"/>
  <c r="W1673" i="2"/>
  <c r="W1672" i="2"/>
  <c r="W1671" i="2"/>
  <c r="W1670" i="2"/>
  <c r="W1669" i="2"/>
  <c r="W1668" i="2"/>
  <c r="W1667" i="2"/>
  <c r="W1666" i="2"/>
  <c r="W1665" i="2"/>
  <c r="W1664" i="2"/>
  <c r="W1663" i="2"/>
  <c r="W1662" i="2"/>
  <c r="W1661" i="2"/>
  <c r="W1660" i="2"/>
  <c r="W1659" i="2"/>
  <c r="W1658" i="2"/>
  <c r="W1657" i="2"/>
  <c r="W1656" i="2"/>
  <c r="W1655" i="2"/>
  <c r="W1654" i="2"/>
  <c r="W1653" i="2"/>
  <c r="W1652" i="2"/>
  <c r="W1651" i="2"/>
  <c r="W1650" i="2"/>
  <c r="W1649" i="2"/>
  <c r="W1648" i="2"/>
  <c r="W1647" i="2"/>
  <c r="W1646" i="2"/>
  <c r="W1645" i="2"/>
  <c r="W1644" i="2"/>
  <c r="W1643" i="2"/>
  <c r="W1642" i="2"/>
  <c r="W1641" i="2"/>
  <c r="W1640" i="2"/>
  <c r="W1639" i="2"/>
  <c r="W1638" i="2"/>
  <c r="W1637" i="2"/>
  <c r="W1636" i="2"/>
  <c r="W1635" i="2"/>
  <c r="W1634" i="2"/>
  <c r="W1633" i="2"/>
  <c r="W1632" i="2"/>
  <c r="W1631" i="2"/>
  <c r="W1630" i="2"/>
  <c r="W1629" i="2"/>
  <c r="W1628" i="2"/>
  <c r="W1627" i="2"/>
  <c r="W1626" i="2"/>
  <c r="W1625" i="2"/>
  <c r="W1624" i="2"/>
  <c r="W1623" i="2"/>
  <c r="W1622" i="2"/>
  <c r="W1621" i="2"/>
  <c r="W1620" i="2"/>
  <c r="W1619" i="2"/>
  <c r="W1618" i="2"/>
  <c r="W1617" i="2"/>
  <c r="W1616" i="2"/>
  <c r="W1615" i="2"/>
  <c r="W1614" i="2"/>
  <c r="W1613" i="2"/>
  <c r="W1612" i="2"/>
  <c r="W1611" i="2"/>
  <c r="W1610" i="2"/>
  <c r="W1609" i="2"/>
  <c r="W1608" i="2"/>
  <c r="W1607" i="2"/>
  <c r="W1606" i="2"/>
  <c r="W1605" i="2"/>
  <c r="W1604" i="2"/>
  <c r="W1603" i="2"/>
  <c r="W1602" i="2"/>
  <c r="W1601" i="2"/>
  <c r="W1600" i="2"/>
  <c r="W1599" i="2"/>
  <c r="W1598" i="2"/>
  <c r="W1597" i="2"/>
  <c r="W1596" i="2"/>
  <c r="W1595" i="2"/>
  <c r="W1594" i="2"/>
  <c r="W1593" i="2"/>
  <c r="W1592" i="2"/>
  <c r="W1591" i="2"/>
  <c r="W1590" i="2"/>
  <c r="W1589" i="2"/>
  <c r="W1588" i="2"/>
  <c r="W1587" i="2"/>
  <c r="W1586" i="2"/>
  <c r="W1585" i="2"/>
  <c r="W1584" i="2"/>
  <c r="W1583" i="2"/>
  <c r="W1582" i="2"/>
  <c r="W1581" i="2"/>
  <c r="W1580" i="2"/>
  <c r="W1579" i="2"/>
  <c r="W1578" i="2"/>
  <c r="W1577" i="2"/>
  <c r="W1576" i="2"/>
  <c r="W1575" i="2"/>
  <c r="W1574" i="2"/>
  <c r="W1573" i="2"/>
  <c r="W1572" i="2"/>
  <c r="W1571" i="2"/>
  <c r="W1570" i="2"/>
  <c r="W1569" i="2"/>
  <c r="W1568" i="2"/>
  <c r="W1567" i="2"/>
  <c r="W1566" i="2"/>
  <c r="W1565" i="2"/>
  <c r="W1564" i="2"/>
  <c r="W1563" i="2"/>
  <c r="W1562" i="2"/>
  <c r="W1561" i="2"/>
  <c r="W1560" i="2"/>
  <c r="W1559" i="2"/>
  <c r="W1558" i="2"/>
  <c r="W1557" i="2"/>
  <c r="W1556" i="2"/>
  <c r="W1555" i="2"/>
  <c r="W1554" i="2"/>
  <c r="W1553" i="2"/>
  <c r="W1552" i="2"/>
  <c r="W1551" i="2"/>
  <c r="W1550" i="2"/>
  <c r="W1549" i="2"/>
  <c r="W1548" i="2"/>
  <c r="W1547" i="2"/>
  <c r="W1546" i="2"/>
  <c r="W1545" i="2"/>
  <c r="W1544" i="2"/>
  <c r="W1543" i="2"/>
  <c r="W1542" i="2"/>
  <c r="W1541" i="2"/>
  <c r="W1540" i="2"/>
  <c r="W1539" i="2"/>
  <c r="W1538" i="2"/>
  <c r="W1537" i="2"/>
  <c r="W1536" i="2"/>
  <c r="W1535" i="2"/>
  <c r="W1534" i="2"/>
  <c r="W1533" i="2"/>
  <c r="W1532" i="2"/>
  <c r="W1531" i="2"/>
  <c r="W1530" i="2"/>
  <c r="W1529" i="2"/>
  <c r="W1528" i="2"/>
  <c r="W1527" i="2"/>
  <c r="W1526" i="2"/>
  <c r="W1525" i="2"/>
  <c r="W1524" i="2"/>
  <c r="W1523" i="2"/>
  <c r="W1522" i="2"/>
  <c r="W1521" i="2"/>
  <c r="W1520" i="2"/>
  <c r="W1519" i="2"/>
  <c r="W1518" i="2"/>
  <c r="W1517" i="2"/>
  <c r="W1516" i="2"/>
  <c r="W1515" i="2"/>
  <c r="W1514" i="2"/>
  <c r="W1513" i="2"/>
  <c r="W1512" i="2"/>
  <c r="W1511" i="2"/>
  <c r="W1510" i="2"/>
  <c r="W1509" i="2"/>
  <c r="W1508" i="2"/>
  <c r="W1507" i="2"/>
  <c r="W1506" i="2"/>
  <c r="W1505" i="2"/>
  <c r="W1504" i="2"/>
  <c r="W1503" i="2"/>
  <c r="W1502" i="2"/>
  <c r="W1501" i="2"/>
  <c r="W1500" i="2"/>
  <c r="W1499" i="2"/>
  <c r="W1498" i="2"/>
  <c r="W1497" i="2"/>
  <c r="W1496" i="2"/>
  <c r="W1495" i="2"/>
  <c r="W1494" i="2"/>
  <c r="W1493" i="2"/>
  <c r="W1492" i="2"/>
  <c r="W1491" i="2"/>
  <c r="W1490" i="2"/>
  <c r="W1489" i="2"/>
  <c r="W1488" i="2"/>
  <c r="W1487" i="2"/>
  <c r="W1486" i="2"/>
  <c r="W1485" i="2"/>
  <c r="W1484" i="2"/>
  <c r="W1483" i="2"/>
  <c r="W1482" i="2"/>
  <c r="W1481" i="2"/>
  <c r="W1480" i="2"/>
  <c r="W1479" i="2"/>
  <c r="W1478" i="2"/>
  <c r="W1477" i="2"/>
  <c r="W1476" i="2"/>
  <c r="W1475" i="2"/>
  <c r="W1474" i="2"/>
  <c r="W1473" i="2"/>
  <c r="W1472" i="2"/>
  <c r="W1471" i="2"/>
  <c r="W1470" i="2"/>
  <c r="W1469" i="2"/>
  <c r="W1468" i="2"/>
  <c r="W1467" i="2"/>
  <c r="W1466" i="2"/>
  <c r="W1465" i="2"/>
  <c r="W1464" i="2"/>
  <c r="W1463" i="2"/>
  <c r="W1462" i="2"/>
  <c r="W1461" i="2"/>
  <c r="W1460" i="2"/>
  <c r="W1459" i="2"/>
  <c r="W1458" i="2"/>
  <c r="W1457" i="2"/>
  <c r="W1456" i="2"/>
  <c r="W1455" i="2"/>
  <c r="W1454" i="2"/>
  <c r="W1453" i="2"/>
  <c r="W1452" i="2"/>
  <c r="W1451" i="2"/>
  <c r="W1450" i="2"/>
  <c r="W1449" i="2"/>
  <c r="W1448" i="2"/>
  <c r="W1447" i="2"/>
  <c r="W1446" i="2"/>
  <c r="W1445" i="2"/>
  <c r="W1444" i="2"/>
  <c r="W1443" i="2"/>
  <c r="W1442" i="2"/>
  <c r="W1441" i="2"/>
  <c r="W1440" i="2"/>
  <c r="W1439" i="2"/>
  <c r="W1438" i="2"/>
  <c r="W1437" i="2"/>
  <c r="W1436" i="2"/>
  <c r="W1435" i="2"/>
  <c r="W1434" i="2"/>
  <c r="W1433" i="2"/>
  <c r="W1432" i="2"/>
  <c r="W1431" i="2"/>
  <c r="W1430" i="2"/>
  <c r="W1429" i="2"/>
  <c r="W1428" i="2"/>
  <c r="W1427" i="2"/>
  <c r="W1426" i="2"/>
  <c r="W1425" i="2"/>
  <c r="W1424" i="2"/>
  <c r="W1423" i="2"/>
  <c r="W1422" i="2"/>
  <c r="W1421" i="2"/>
  <c r="W1420" i="2"/>
  <c r="W1419" i="2"/>
  <c r="W1418" i="2"/>
  <c r="W1417" i="2"/>
  <c r="W1416" i="2"/>
  <c r="W1415" i="2"/>
  <c r="W1414" i="2"/>
  <c r="W1413" i="2"/>
  <c r="W1412" i="2"/>
  <c r="W1411" i="2"/>
  <c r="W1410" i="2"/>
  <c r="W1409" i="2"/>
  <c r="W1408" i="2"/>
  <c r="W1407" i="2"/>
  <c r="W1406" i="2"/>
  <c r="W1405" i="2"/>
  <c r="W1404" i="2"/>
  <c r="W1403" i="2"/>
  <c r="W1402" i="2"/>
  <c r="W1401" i="2"/>
  <c r="W1400" i="2"/>
  <c r="W1399" i="2"/>
  <c r="W1398" i="2"/>
  <c r="W1397" i="2"/>
  <c r="W1396" i="2"/>
  <c r="W1395" i="2"/>
  <c r="W1394" i="2"/>
  <c r="W1393" i="2"/>
  <c r="W1392" i="2"/>
  <c r="W1391" i="2"/>
  <c r="W1390" i="2"/>
  <c r="W1389" i="2"/>
  <c r="W1388" i="2"/>
  <c r="W1387" i="2"/>
  <c r="W1386" i="2"/>
  <c r="W1385" i="2"/>
  <c r="W1384" i="2"/>
  <c r="W1383" i="2"/>
  <c r="W1382" i="2"/>
  <c r="W1381" i="2"/>
  <c r="W1380" i="2"/>
  <c r="W1379" i="2"/>
  <c r="W1378" i="2"/>
  <c r="W1377" i="2"/>
  <c r="W1376" i="2"/>
  <c r="W1375" i="2"/>
  <c r="W1374" i="2"/>
  <c r="W1373" i="2"/>
  <c r="W1372" i="2"/>
  <c r="W1371" i="2"/>
  <c r="W1370" i="2"/>
  <c r="W1369" i="2"/>
  <c r="W1368" i="2"/>
  <c r="W1367" i="2"/>
  <c r="W1366" i="2"/>
  <c r="W1365" i="2"/>
  <c r="W1364" i="2"/>
  <c r="W1363" i="2"/>
  <c r="W1362" i="2"/>
  <c r="W1361" i="2"/>
  <c r="W1360" i="2"/>
  <c r="W1359" i="2"/>
  <c r="W1358" i="2"/>
  <c r="W1357" i="2"/>
  <c r="W1356" i="2"/>
  <c r="W1355" i="2"/>
  <c r="W1354" i="2"/>
  <c r="W1353" i="2"/>
  <c r="W1352" i="2"/>
  <c r="W1351" i="2"/>
  <c r="W1350" i="2"/>
  <c r="W1349" i="2"/>
  <c r="W1348" i="2"/>
  <c r="W1347" i="2"/>
  <c r="W1346" i="2"/>
  <c r="W1345" i="2"/>
  <c r="W1344" i="2"/>
  <c r="W1343" i="2"/>
  <c r="W1342" i="2"/>
  <c r="W1341" i="2"/>
  <c r="W1340" i="2"/>
  <c r="W1339" i="2"/>
  <c r="W1338" i="2"/>
  <c r="W1337" i="2"/>
  <c r="W1336" i="2"/>
  <c r="W1335" i="2"/>
  <c r="W1334" i="2"/>
  <c r="W1333" i="2"/>
  <c r="W1332" i="2"/>
  <c r="W1331" i="2"/>
  <c r="W1330" i="2"/>
  <c r="W1329" i="2"/>
  <c r="W1328" i="2"/>
  <c r="W1327" i="2"/>
  <c r="W1326" i="2"/>
  <c r="W1325" i="2"/>
  <c r="W1324" i="2"/>
  <c r="W1323" i="2"/>
  <c r="W1322" i="2"/>
  <c r="W1321" i="2"/>
  <c r="W1320" i="2"/>
  <c r="W1319" i="2"/>
  <c r="W1318" i="2"/>
  <c r="W1317" i="2"/>
  <c r="W1316" i="2"/>
  <c r="W1315" i="2"/>
  <c r="W1314" i="2"/>
  <c r="W1313" i="2"/>
  <c r="W1312" i="2"/>
  <c r="W1311" i="2"/>
  <c r="W1310" i="2"/>
  <c r="W1309" i="2"/>
  <c r="W1308" i="2"/>
  <c r="W1307" i="2"/>
  <c r="W1306" i="2"/>
  <c r="W1305" i="2"/>
  <c r="W1304" i="2"/>
  <c r="W1303" i="2"/>
  <c r="W1302" i="2"/>
  <c r="W1301" i="2"/>
  <c r="W1300" i="2"/>
  <c r="W1299" i="2"/>
  <c r="W1298" i="2"/>
  <c r="W1297" i="2"/>
  <c r="W1296" i="2"/>
  <c r="W1295" i="2"/>
  <c r="W1294" i="2"/>
  <c r="W1293" i="2"/>
  <c r="W1292" i="2"/>
  <c r="W1291" i="2"/>
  <c r="W1290" i="2"/>
  <c r="W1289" i="2"/>
  <c r="W1288" i="2"/>
  <c r="W1287" i="2"/>
  <c r="W1286" i="2"/>
  <c r="W1285" i="2"/>
  <c r="W1284" i="2"/>
  <c r="W1283" i="2"/>
  <c r="W1282" i="2"/>
  <c r="W1281" i="2"/>
  <c r="W1280" i="2"/>
  <c r="W1279" i="2"/>
  <c r="W1278" i="2"/>
  <c r="W1277" i="2"/>
  <c r="W1276" i="2"/>
  <c r="W1275" i="2"/>
  <c r="W1274" i="2"/>
  <c r="W1273" i="2"/>
  <c r="W1272" i="2"/>
  <c r="W1271" i="2"/>
  <c r="W1270" i="2"/>
  <c r="W1269" i="2"/>
  <c r="W1268" i="2"/>
  <c r="W1267" i="2"/>
  <c r="W1266" i="2"/>
  <c r="W1265" i="2"/>
  <c r="W1264" i="2"/>
  <c r="W1263" i="2"/>
  <c r="W1262" i="2"/>
  <c r="W1261" i="2"/>
  <c r="W1260" i="2"/>
  <c r="W1259" i="2"/>
  <c r="W1258" i="2"/>
  <c r="W1257" i="2"/>
  <c r="W1256" i="2"/>
  <c r="W1255" i="2"/>
  <c r="W1254" i="2"/>
  <c r="W1253" i="2"/>
  <c r="W1252" i="2"/>
  <c r="W1251" i="2"/>
  <c r="W1250" i="2"/>
  <c r="W1249" i="2"/>
  <c r="W1248" i="2"/>
  <c r="W1247" i="2"/>
  <c r="W1246" i="2"/>
  <c r="W1245" i="2"/>
  <c r="W1244" i="2"/>
  <c r="W1243" i="2"/>
  <c r="W1242" i="2"/>
  <c r="W1241" i="2"/>
  <c r="W1240" i="2"/>
  <c r="W1239" i="2"/>
  <c r="W1238" i="2"/>
  <c r="W1237" i="2"/>
  <c r="W1236" i="2"/>
  <c r="W1235" i="2"/>
  <c r="W1234" i="2"/>
  <c r="W1233" i="2"/>
  <c r="W1232" i="2"/>
  <c r="W1231" i="2"/>
  <c r="W1230" i="2"/>
  <c r="W1229" i="2"/>
  <c r="W1228" i="2"/>
  <c r="W1227" i="2"/>
  <c r="W1226" i="2"/>
  <c r="W1225" i="2"/>
  <c r="W1224" i="2"/>
  <c r="W1223" i="2"/>
  <c r="W1222" i="2"/>
  <c r="W1221" i="2"/>
  <c r="W1220" i="2"/>
  <c r="W1219" i="2"/>
  <c r="W1218" i="2"/>
  <c r="W1217" i="2"/>
  <c r="W1216" i="2"/>
  <c r="W1215" i="2"/>
  <c r="W1214" i="2"/>
  <c r="W1213" i="2"/>
  <c r="W1212" i="2"/>
  <c r="W1211" i="2"/>
  <c r="W1210" i="2"/>
  <c r="W1209" i="2"/>
  <c r="W1208" i="2"/>
  <c r="W1207" i="2"/>
  <c r="W1206" i="2"/>
  <c r="W1205" i="2"/>
  <c r="W1204" i="2"/>
  <c r="W1203" i="2"/>
  <c r="W1202" i="2"/>
  <c r="W1201" i="2"/>
  <c r="W1200" i="2"/>
  <c r="W1199" i="2"/>
  <c r="W1198" i="2"/>
  <c r="W1197" i="2"/>
  <c r="W1196" i="2"/>
  <c r="W1195" i="2"/>
  <c r="W1194" i="2"/>
  <c r="W1193" i="2"/>
  <c r="W1192" i="2"/>
  <c r="W1191" i="2"/>
  <c r="W1190" i="2"/>
  <c r="W1189" i="2"/>
  <c r="W1188" i="2"/>
  <c r="W1187" i="2"/>
  <c r="W1186" i="2"/>
  <c r="W1185" i="2"/>
  <c r="W1184" i="2"/>
  <c r="W1183" i="2"/>
  <c r="W1182" i="2"/>
  <c r="W1181" i="2"/>
  <c r="W1180" i="2"/>
  <c r="W1179" i="2"/>
  <c r="W1178" i="2"/>
  <c r="W1177" i="2"/>
  <c r="W1176" i="2"/>
  <c r="W1175" i="2"/>
  <c r="W1174" i="2"/>
  <c r="W1173" i="2"/>
  <c r="W1172" i="2"/>
  <c r="W1171" i="2"/>
  <c r="W1170" i="2"/>
  <c r="W1169" i="2"/>
  <c r="W1168" i="2"/>
  <c r="W1167" i="2"/>
  <c r="W1166" i="2"/>
  <c r="W1165" i="2"/>
  <c r="W1164" i="2"/>
  <c r="W1163" i="2"/>
  <c r="W1162" i="2"/>
  <c r="W1161" i="2"/>
  <c r="W1160" i="2"/>
  <c r="W1159" i="2"/>
  <c r="W1158" i="2"/>
  <c r="W1157" i="2"/>
  <c r="W1156" i="2"/>
  <c r="W1155" i="2"/>
  <c r="W1154" i="2"/>
  <c r="W1153" i="2"/>
  <c r="W1152" i="2"/>
  <c r="W1151" i="2"/>
  <c r="W1150" i="2"/>
  <c r="W1149" i="2"/>
  <c r="W1148" i="2"/>
  <c r="W1147" i="2"/>
  <c r="W1146" i="2"/>
  <c r="W1145" i="2"/>
  <c r="W1144" i="2"/>
  <c r="W1143" i="2"/>
  <c r="W1142" i="2"/>
  <c r="W1141" i="2"/>
  <c r="W1140" i="2"/>
  <c r="W1139" i="2"/>
  <c r="W1138" i="2"/>
  <c r="W1137" i="2"/>
  <c r="W1136" i="2"/>
  <c r="W1135" i="2"/>
  <c r="W1134" i="2"/>
  <c r="W1133" i="2"/>
  <c r="W1132" i="2"/>
  <c r="W1131" i="2"/>
  <c r="W1130" i="2"/>
  <c r="W1129" i="2"/>
  <c r="W1128" i="2"/>
  <c r="W1127" i="2"/>
  <c r="W1126" i="2"/>
  <c r="W1125" i="2"/>
  <c r="W1124" i="2"/>
  <c r="W1123" i="2"/>
  <c r="W1122" i="2"/>
  <c r="W1121" i="2"/>
  <c r="W1120" i="2"/>
  <c r="W1119" i="2"/>
  <c r="W1118" i="2"/>
  <c r="W1117" i="2"/>
  <c r="W1116" i="2"/>
  <c r="W1115" i="2"/>
  <c r="W1114" i="2"/>
  <c r="W1113" i="2"/>
  <c r="W1112" i="2"/>
  <c r="W1111" i="2"/>
  <c r="W1110" i="2"/>
  <c r="W1109" i="2"/>
  <c r="W1108" i="2"/>
  <c r="W1107" i="2"/>
  <c r="W1106" i="2"/>
  <c r="W1105" i="2"/>
  <c r="W1104" i="2"/>
  <c r="W1103" i="2"/>
  <c r="W1102" i="2"/>
  <c r="W1101" i="2"/>
  <c r="W1100" i="2"/>
  <c r="W1099" i="2"/>
  <c r="W1098" i="2"/>
  <c r="W1097" i="2"/>
  <c r="W1096" i="2"/>
  <c r="W1095" i="2"/>
  <c r="W1094" i="2"/>
  <c r="W1093" i="2"/>
  <c r="W1092" i="2"/>
  <c r="W1091" i="2"/>
  <c r="W1090" i="2"/>
  <c r="W1089" i="2"/>
  <c r="W1088" i="2"/>
  <c r="W1087" i="2"/>
  <c r="W1086" i="2"/>
  <c r="W1085" i="2"/>
  <c r="W1084" i="2"/>
  <c r="W1083" i="2"/>
  <c r="W1082" i="2"/>
  <c r="W1081" i="2"/>
  <c r="W1080" i="2"/>
  <c r="W1079" i="2"/>
  <c r="W1078" i="2"/>
  <c r="W1077" i="2"/>
  <c r="W1076" i="2"/>
  <c r="W1075" i="2"/>
  <c r="W1074" i="2"/>
  <c r="W1073" i="2"/>
  <c r="W1072" i="2"/>
  <c r="W1071" i="2"/>
  <c r="W1070" i="2"/>
  <c r="W1069" i="2"/>
  <c r="W1068" i="2"/>
  <c r="W1067" i="2"/>
  <c r="W1066" i="2"/>
  <c r="W1065" i="2"/>
  <c r="W1064" i="2"/>
  <c r="W1063" i="2"/>
  <c r="W1062" i="2"/>
  <c r="W1061" i="2"/>
  <c r="W1060" i="2"/>
  <c r="W1059" i="2"/>
  <c r="W1058" i="2"/>
  <c r="W1057" i="2"/>
  <c r="W1056" i="2"/>
  <c r="W1055" i="2"/>
  <c r="W1054" i="2"/>
  <c r="W1053" i="2"/>
  <c r="W1052" i="2"/>
  <c r="W1051" i="2"/>
  <c r="W1050" i="2"/>
  <c r="W1049" i="2"/>
  <c r="W1048" i="2"/>
  <c r="W1047" i="2"/>
  <c r="W1046" i="2"/>
  <c r="W1045" i="2"/>
  <c r="W1044" i="2"/>
  <c r="W1043" i="2"/>
  <c r="W1042" i="2"/>
  <c r="W1041" i="2"/>
  <c r="W1040" i="2"/>
  <c r="W1039" i="2"/>
  <c r="W1038" i="2"/>
  <c r="W1037" i="2"/>
  <c r="W1036" i="2"/>
  <c r="W1035" i="2"/>
  <c r="W1034" i="2"/>
  <c r="W1033" i="2"/>
  <c r="W1032" i="2"/>
  <c r="W1031" i="2"/>
  <c r="W1030" i="2"/>
  <c r="W1029" i="2"/>
  <c r="W1028" i="2"/>
  <c r="W1027" i="2"/>
  <c r="W1026" i="2"/>
  <c r="W1025" i="2"/>
  <c r="W1024" i="2"/>
  <c r="W1023" i="2"/>
  <c r="W1022" i="2"/>
  <c r="W1021" i="2"/>
  <c r="W1020" i="2"/>
  <c r="W1019" i="2"/>
  <c r="W1018" i="2"/>
  <c r="W1017" i="2"/>
  <c r="W1016" i="2"/>
  <c r="W1015" i="2"/>
  <c r="W1014" i="2"/>
  <c r="W1013" i="2"/>
  <c r="W1012" i="2"/>
  <c r="W1011" i="2"/>
  <c r="W1010" i="2"/>
  <c r="W1009" i="2"/>
  <c r="W1008" i="2"/>
  <c r="W1007" i="2"/>
  <c r="W1006" i="2"/>
  <c r="W1005" i="2"/>
  <c r="W1004" i="2"/>
  <c r="W1003" i="2"/>
  <c r="W1002" i="2"/>
  <c r="W1001" i="2"/>
  <c r="W1000" i="2"/>
  <c r="W999" i="2"/>
  <c r="W998" i="2"/>
  <c r="W997" i="2"/>
  <c r="W996" i="2"/>
  <c r="W995" i="2"/>
  <c r="W994" i="2"/>
  <c r="W993" i="2"/>
  <c r="W992" i="2"/>
  <c r="W991" i="2"/>
  <c r="W990" i="2"/>
  <c r="W989" i="2"/>
  <c r="W988" i="2"/>
  <c r="W987" i="2"/>
  <c r="W986" i="2"/>
  <c r="W985" i="2"/>
  <c r="W984" i="2"/>
  <c r="W983" i="2"/>
  <c r="W982" i="2"/>
  <c r="W981" i="2"/>
  <c r="W980" i="2"/>
  <c r="W979" i="2"/>
  <c r="W978" i="2"/>
  <c r="W977" i="2"/>
  <c r="W976" i="2"/>
  <c r="W975" i="2"/>
  <c r="W974" i="2"/>
  <c r="W973" i="2"/>
  <c r="W972" i="2"/>
  <c r="W971" i="2"/>
  <c r="W970" i="2"/>
  <c r="W969" i="2"/>
  <c r="W968" i="2"/>
  <c r="W967" i="2"/>
  <c r="W966" i="2"/>
  <c r="W965" i="2"/>
  <c r="W964" i="2"/>
  <c r="W963" i="2"/>
  <c r="W962" i="2"/>
  <c r="W961" i="2"/>
  <c r="W960" i="2"/>
  <c r="W959" i="2"/>
  <c r="W958" i="2"/>
  <c r="W957" i="2"/>
  <c r="W956" i="2"/>
  <c r="W955" i="2"/>
  <c r="W954" i="2"/>
  <c r="W953" i="2"/>
  <c r="W952" i="2"/>
  <c r="W951" i="2"/>
  <c r="W950" i="2"/>
  <c r="W949" i="2"/>
  <c r="W948" i="2"/>
  <c r="W947" i="2"/>
  <c r="W946" i="2"/>
  <c r="W945" i="2"/>
  <c r="W944" i="2"/>
  <c r="W943" i="2"/>
  <c r="W942" i="2"/>
  <c r="W941" i="2"/>
  <c r="W940" i="2"/>
  <c r="W939" i="2"/>
  <c r="W938" i="2"/>
  <c r="W937" i="2"/>
  <c r="W936" i="2"/>
  <c r="W935" i="2"/>
  <c r="W934" i="2"/>
  <c r="W933" i="2"/>
  <c r="W932" i="2"/>
  <c r="W931" i="2"/>
  <c r="W930" i="2"/>
  <c r="W929" i="2"/>
  <c r="W928" i="2"/>
  <c r="W927" i="2"/>
  <c r="W926" i="2"/>
  <c r="W925" i="2"/>
  <c r="W924" i="2"/>
  <c r="W923" i="2"/>
  <c r="W922" i="2"/>
  <c r="W921" i="2"/>
  <c r="W920" i="2"/>
  <c r="W919" i="2"/>
  <c r="W918" i="2"/>
  <c r="W917" i="2"/>
  <c r="W916" i="2"/>
  <c r="W915" i="2"/>
  <c r="W914" i="2"/>
  <c r="W913" i="2"/>
  <c r="W912" i="2"/>
  <c r="W911" i="2"/>
  <c r="W910" i="2"/>
  <c r="W909" i="2"/>
  <c r="W908" i="2"/>
  <c r="W907" i="2"/>
  <c r="W906" i="2"/>
  <c r="W905" i="2"/>
  <c r="W904" i="2"/>
  <c r="W903" i="2"/>
  <c r="W902" i="2"/>
  <c r="W901" i="2"/>
  <c r="W900" i="2"/>
  <c r="W899" i="2"/>
  <c r="W898" i="2"/>
  <c r="W897" i="2"/>
  <c r="W896" i="2"/>
  <c r="W895" i="2"/>
  <c r="W894" i="2"/>
  <c r="W893" i="2"/>
  <c r="W892" i="2"/>
  <c r="W891" i="2"/>
  <c r="W890" i="2"/>
  <c r="W889" i="2"/>
  <c r="W888" i="2"/>
  <c r="W887" i="2"/>
  <c r="W886" i="2"/>
  <c r="W885" i="2"/>
  <c r="W884" i="2"/>
  <c r="W883" i="2"/>
  <c r="W882" i="2"/>
  <c r="W881" i="2"/>
  <c r="W880" i="2"/>
  <c r="W879" i="2"/>
  <c r="W878" i="2"/>
  <c r="W877" i="2"/>
  <c r="W876" i="2"/>
  <c r="W875" i="2"/>
  <c r="W874" i="2"/>
  <c r="W873" i="2"/>
  <c r="W872" i="2"/>
  <c r="W871" i="2"/>
  <c r="W870" i="2"/>
  <c r="W869" i="2"/>
  <c r="W868" i="2"/>
  <c r="W867" i="2"/>
  <c r="W866" i="2"/>
  <c r="W865" i="2"/>
  <c r="W864" i="2"/>
  <c r="W863" i="2"/>
  <c r="W862" i="2"/>
  <c r="W861" i="2"/>
  <c r="W860" i="2"/>
  <c r="W859" i="2"/>
  <c r="W858" i="2"/>
  <c r="W857" i="2"/>
  <c r="W856" i="2"/>
  <c r="W855" i="2"/>
  <c r="W854" i="2"/>
  <c r="W853" i="2"/>
  <c r="W852" i="2"/>
  <c r="W851" i="2"/>
  <c r="W850" i="2"/>
  <c r="W849" i="2"/>
  <c r="W848" i="2"/>
  <c r="W847" i="2"/>
  <c r="W846" i="2"/>
  <c r="W845" i="2"/>
  <c r="W844" i="2"/>
  <c r="W843" i="2"/>
  <c r="W842" i="2"/>
  <c r="W841" i="2"/>
  <c r="W840" i="2"/>
  <c r="W839" i="2"/>
  <c r="W838" i="2"/>
  <c r="W837" i="2"/>
  <c r="W836" i="2"/>
  <c r="W835" i="2"/>
  <c r="W834" i="2"/>
  <c r="W833" i="2"/>
  <c r="W832" i="2"/>
  <c r="W831" i="2"/>
  <c r="W830" i="2"/>
  <c r="W829" i="2"/>
  <c r="W828" i="2"/>
  <c r="W827" i="2"/>
  <c r="W826" i="2"/>
  <c r="W825" i="2"/>
  <c r="W824" i="2"/>
  <c r="W823" i="2"/>
  <c r="W822" i="2"/>
  <c r="W821" i="2"/>
  <c r="W820" i="2"/>
  <c r="W819" i="2"/>
  <c r="W818" i="2"/>
  <c r="W817" i="2"/>
  <c r="W816" i="2"/>
  <c r="W815" i="2"/>
  <c r="W814" i="2"/>
  <c r="W813" i="2"/>
  <c r="W812" i="2"/>
  <c r="W811" i="2"/>
  <c r="W810" i="2"/>
  <c r="W809" i="2"/>
  <c r="W808" i="2"/>
  <c r="W807" i="2"/>
  <c r="W806" i="2"/>
  <c r="W805" i="2"/>
  <c r="W804" i="2"/>
  <c r="W803" i="2"/>
  <c r="W802" i="2"/>
  <c r="W801" i="2"/>
  <c r="W800" i="2"/>
  <c r="W799" i="2"/>
  <c r="W798" i="2"/>
  <c r="W797" i="2"/>
  <c r="W796" i="2"/>
  <c r="W795" i="2"/>
  <c r="W794" i="2"/>
  <c r="W793" i="2"/>
  <c r="W792" i="2"/>
  <c r="W791" i="2"/>
  <c r="W790" i="2"/>
  <c r="W789" i="2"/>
  <c r="W788" i="2"/>
  <c r="W787" i="2"/>
  <c r="W786" i="2"/>
  <c r="W785" i="2"/>
  <c r="W784" i="2"/>
  <c r="W783" i="2"/>
  <c r="W782" i="2"/>
  <c r="W781" i="2"/>
  <c r="W780" i="2"/>
  <c r="W779" i="2"/>
  <c r="W778" i="2"/>
  <c r="W777" i="2"/>
  <c r="W776" i="2"/>
  <c r="W775" i="2"/>
  <c r="W774" i="2"/>
  <c r="W773" i="2"/>
  <c r="W772" i="2"/>
  <c r="W771" i="2"/>
  <c r="W770" i="2"/>
  <c r="W769" i="2"/>
  <c r="W768" i="2"/>
  <c r="W767" i="2"/>
  <c r="W766" i="2"/>
  <c r="W765" i="2"/>
  <c r="W764" i="2"/>
  <c r="W763" i="2"/>
  <c r="W762" i="2"/>
  <c r="W761" i="2"/>
  <c r="W760" i="2"/>
  <c r="W759" i="2"/>
  <c r="W758" i="2"/>
  <c r="W757" i="2"/>
  <c r="W756" i="2"/>
  <c r="W755" i="2"/>
  <c r="W754" i="2"/>
  <c r="W753" i="2"/>
  <c r="W752" i="2"/>
  <c r="W751" i="2"/>
  <c r="W750" i="2"/>
  <c r="W749" i="2"/>
  <c r="W748" i="2"/>
  <c r="W747" i="2"/>
  <c r="W746" i="2"/>
  <c r="W745" i="2"/>
  <c r="W744" i="2"/>
  <c r="W743" i="2"/>
  <c r="W742" i="2"/>
  <c r="W741" i="2"/>
  <c r="W740" i="2"/>
  <c r="W739" i="2"/>
  <c r="W738" i="2"/>
  <c r="W737" i="2"/>
  <c r="W736" i="2"/>
  <c r="W735" i="2"/>
  <c r="W734" i="2"/>
  <c r="W733" i="2"/>
  <c r="W732" i="2"/>
  <c r="W731" i="2"/>
  <c r="W730" i="2"/>
  <c r="W729" i="2"/>
  <c r="W728" i="2"/>
  <c r="W727" i="2"/>
  <c r="W726" i="2"/>
  <c r="W725" i="2"/>
  <c r="W724" i="2"/>
  <c r="W723" i="2"/>
  <c r="W722" i="2"/>
  <c r="W721" i="2"/>
  <c r="W720" i="2"/>
  <c r="W719" i="2"/>
  <c r="W718" i="2"/>
  <c r="W717" i="2"/>
  <c r="W716" i="2"/>
  <c r="W715" i="2"/>
  <c r="W714" i="2"/>
  <c r="W713" i="2"/>
  <c r="W712" i="2"/>
  <c r="W711" i="2"/>
  <c r="W710" i="2"/>
  <c r="W709" i="2"/>
  <c r="W708" i="2"/>
  <c r="W707" i="2"/>
  <c r="W706" i="2"/>
  <c r="W705" i="2"/>
  <c r="W704" i="2"/>
  <c r="W703" i="2"/>
  <c r="W702" i="2"/>
  <c r="W701" i="2"/>
  <c r="W700" i="2"/>
  <c r="W699" i="2"/>
  <c r="W698" i="2"/>
  <c r="W697" i="2"/>
  <c r="W696" i="2"/>
  <c r="W695" i="2"/>
  <c r="W694" i="2"/>
  <c r="W693" i="2"/>
  <c r="W692" i="2"/>
  <c r="W691" i="2"/>
  <c r="W690" i="2"/>
  <c r="W689" i="2"/>
  <c r="W688" i="2"/>
  <c r="W687" i="2"/>
  <c r="W686" i="2"/>
  <c r="W685" i="2"/>
  <c r="W684" i="2"/>
  <c r="W683" i="2"/>
  <c r="W682" i="2"/>
  <c r="W681" i="2"/>
  <c r="W680" i="2"/>
  <c r="W679" i="2"/>
  <c r="W678" i="2"/>
  <c r="W677" i="2"/>
  <c r="W676" i="2"/>
  <c r="W675" i="2"/>
  <c r="W674" i="2"/>
  <c r="W673" i="2"/>
  <c r="W672" i="2"/>
  <c r="W671" i="2"/>
  <c r="W670" i="2"/>
  <c r="W669" i="2"/>
  <c r="W668" i="2"/>
  <c r="W667" i="2"/>
  <c r="W666" i="2"/>
  <c r="W665" i="2"/>
  <c r="W664" i="2"/>
  <c r="W663" i="2"/>
  <c r="W662" i="2"/>
  <c r="W661" i="2"/>
  <c r="W660" i="2"/>
  <c r="W659" i="2"/>
  <c r="W658" i="2"/>
  <c r="W657" i="2"/>
  <c r="W656" i="2"/>
  <c r="W655" i="2"/>
  <c r="W654" i="2"/>
  <c r="W653" i="2"/>
  <c r="W652" i="2"/>
  <c r="W651" i="2"/>
  <c r="W650" i="2"/>
  <c r="W649" i="2"/>
  <c r="W648" i="2"/>
  <c r="W647" i="2"/>
  <c r="W646" i="2"/>
  <c r="W645" i="2"/>
  <c r="W644" i="2"/>
  <c r="W643" i="2"/>
  <c r="W642" i="2"/>
  <c r="W641" i="2"/>
  <c r="W640" i="2"/>
  <c r="W639" i="2"/>
  <c r="W638" i="2"/>
  <c r="W637" i="2"/>
  <c r="W636" i="2"/>
  <c r="W635" i="2"/>
  <c r="W634" i="2"/>
  <c r="W633" i="2"/>
  <c r="W632" i="2"/>
  <c r="W631" i="2"/>
  <c r="W630" i="2"/>
  <c r="W629" i="2"/>
  <c r="W628" i="2"/>
  <c r="W627" i="2"/>
  <c r="W626" i="2"/>
  <c r="W625" i="2"/>
  <c r="W624" i="2"/>
  <c r="W623" i="2"/>
  <c r="W622" i="2"/>
  <c r="W621" i="2"/>
  <c r="W620" i="2"/>
  <c r="W619" i="2"/>
  <c r="W618" i="2"/>
  <c r="W617" i="2"/>
  <c r="W616" i="2"/>
  <c r="W615" i="2"/>
  <c r="W614" i="2"/>
  <c r="W613" i="2"/>
  <c r="W612" i="2"/>
  <c r="W611" i="2"/>
  <c r="W610" i="2"/>
  <c r="W609" i="2"/>
  <c r="W608" i="2"/>
  <c r="W607" i="2"/>
  <c r="W606" i="2"/>
  <c r="W605" i="2"/>
  <c r="W604" i="2"/>
  <c r="W603" i="2"/>
  <c r="W602" i="2"/>
  <c r="W601" i="2"/>
  <c r="W600" i="2"/>
  <c r="W599" i="2"/>
  <c r="W598" i="2"/>
  <c r="W597" i="2"/>
  <c r="W596" i="2"/>
  <c r="W595" i="2"/>
  <c r="W594" i="2"/>
  <c r="W593" i="2"/>
  <c r="W592" i="2"/>
  <c r="W591" i="2"/>
  <c r="W590" i="2"/>
  <c r="W589" i="2"/>
  <c r="W588" i="2"/>
  <c r="W587" i="2"/>
  <c r="W586" i="2"/>
  <c r="W585" i="2"/>
  <c r="W584" i="2"/>
  <c r="W583" i="2"/>
  <c r="W582" i="2"/>
  <c r="W581" i="2"/>
  <c r="W580" i="2"/>
  <c r="W579" i="2"/>
  <c r="W578" i="2"/>
  <c r="W577" i="2"/>
  <c r="W576" i="2"/>
  <c r="W575" i="2"/>
  <c r="W574" i="2"/>
  <c r="W573" i="2"/>
  <c r="W572" i="2"/>
  <c r="W571" i="2"/>
  <c r="W570" i="2"/>
  <c r="W569" i="2"/>
  <c r="W568" i="2"/>
  <c r="W567" i="2"/>
  <c r="W566" i="2"/>
  <c r="W565" i="2"/>
  <c r="W564" i="2"/>
  <c r="W563" i="2"/>
  <c r="W562" i="2"/>
  <c r="W561" i="2"/>
  <c r="W560" i="2"/>
  <c r="W559" i="2"/>
  <c r="W558" i="2"/>
  <c r="W557" i="2"/>
  <c r="W556" i="2"/>
  <c r="W555" i="2"/>
  <c r="W554" i="2"/>
  <c r="W553" i="2"/>
  <c r="W552" i="2"/>
  <c r="W551" i="2"/>
  <c r="W550" i="2"/>
  <c r="W549" i="2"/>
  <c r="W548" i="2"/>
  <c r="W547" i="2"/>
  <c r="W546" i="2"/>
  <c r="W545" i="2"/>
  <c r="W544" i="2"/>
  <c r="W543" i="2"/>
  <c r="W542" i="2"/>
  <c r="W541" i="2"/>
  <c r="W540" i="2"/>
  <c r="W539" i="2"/>
  <c r="W538" i="2"/>
  <c r="W537" i="2"/>
  <c r="W536" i="2"/>
  <c r="W535" i="2"/>
  <c r="W534" i="2"/>
  <c r="W533" i="2"/>
  <c r="W532" i="2"/>
  <c r="W531" i="2"/>
  <c r="W530" i="2"/>
  <c r="W529" i="2"/>
  <c r="W528" i="2"/>
  <c r="W527" i="2"/>
  <c r="W526" i="2"/>
  <c r="W525" i="2"/>
  <c r="W524" i="2"/>
  <c r="W523" i="2"/>
  <c r="W522" i="2"/>
  <c r="W521" i="2"/>
  <c r="W520" i="2"/>
  <c r="W519" i="2"/>
  <c r="W518" i="2"/>
  <c r="W517" i="2"/>
  <c r="W516" i="2"/>
  <c r="W515" i="2"/>
  <c r="W514" i="2"/>
  <c r="W513" i="2"/>
  <c r="W512" i="2"/>
  <c r="W511" i="2"/>
  <c r="W510" i="2"/>
  <c r="W509" i="2"/>
  <c r="W508" i="2"/>
  <c r="W507" i="2"/>
  <c r="W506" i="2"/>
  <c r="W505" i="2"/>
  <c r="W504" i="2"/>
  <c r="W503" i="2"/>
  <c r="W502" i="2"/>
  <c r="W501" i="2"/>
  <c r="W500" i="2"/>
  <c r="W499" i="2"/>
  <c r="W498" i="2"/>
  <c r="W497" i="2"/>
  <c r="W496" i="2"/>
  <c r="W495" i="2"/>
  <c r="W494" i="2"/>
  <c r="W493" i="2"/>
  <c r="W492" i="2"/>
  <c r="W491" i="2"/>
  <c r="W490" i="2"/>
  <c r="W489" i="2"/>
  <c r="W488" i="2"/>
  <c r="W487" i="2"/>
  <c r="W486" i="2"/>
  <c r="W485" i="2"/>
  <c r="W484" i="2"/>
  <c r="W483" i="2"/>
  <c r="W482" i="2"/>
  <c r="W481" i="2"/>
  <c r="W480" i="2"/>
  <c r="W479" i="2"/>
  <c r="W478" i="2"/>
  <c r="W477" i="2"/>
  <c r="W476" i="2"/>
  <c r="W475" i="2"/>
  <c r="W474" i="2"/>
  <c r="W473" i="2"/>
  <c r="W472" i="2"/>
  <c r="W471" i="2"/>
  <c r="W470" i="2"/>
  <c r="W469" i="2"/>
  <c r="W468" i="2"/>
  <c r="W467" i="2"/>
  <c r="W466" i="2"/>
  <c r="W465" i="2"/>
  <c r="W464" i="2"/>
  <c r="W463" i="2"/>
  <c r="W462" i="2"/>
  <c r="W461" i="2"/>
  <c r="W460" i="2"/>
  <c r="W459" i="2"/>
  <c r="W458" i="2"/>
  <c r="W457" i="2"/>
  <c r="W456" i="2"/>
  <c r="W455" i="2"/>
  <c r="W454" i="2"/>
  <c r="W453" i="2"/>
  <c r="W452" i="2"/>
  <c r="W451" i="2"/>
  <c r="W450" i="2"/>
  <c r="W449" i="2"/>
  <c r="W448" i="2"/>
  <c r="W447" i="2"/>
  <c r="W446" i="2"/>
  <c r="W445" i="2"/>
  <c r="W444" i="2"/>
  <c r="W443" i="2"/>
  <c r="W442" i="2"/>
  <c r="W441" i="2"/>
  <c r="W440" i="2"/>
  <c r="W439" i="2"/>
  <c r="W438" i="2"/>
  <c r="W437" i="2"/>
  <c r="W436" i="2"/>
  <c r="W435" i="2"/>
  <c r="W434" i="2"/>
  <c r="W433" i="2"/>
  <c r="W432" i="2"/>
  <c r="W431" i="2"/>
  <c r="W430" i="2"/>
  <c r="W429" i="2"/>
  <c r="W428" i="2"/>
  <c r="W427" i="2"/>
  <c r="W426" i="2"/>
  <c r="W425" i="2"/>
  <c r="W424" i="2"/>
  <c r="W423" i="2"/>
  <c r="W422" i="2"/>
  <c r="W421" i="2"/>
  <c r="W420" i="2"/>
  <c r="W419" i="2"/>
  <c r="W418" i="2"/>
  <c r="W417" i="2"/>
  <c r="W416" i="2"/>
  <c r="W415" i="2"/>
  <c r="W414" i="2"/>
  <c r="W413" i="2"/>
  <c r="W412" i="2"/>
  <c r="W411" i="2"/>
  <c r="W410" i="2"/>
  <c r="W409" i="2"/>
  <c r="W408" i="2"/>
  <c r="W407" i="2"/>
  <c r="W406" i="2"/>
  <c r="W405" i="2"/>
  <c r="W404" i="2"/>
  <c r="W403" i="2"/>
  <c r="W402" i="2"/>
  <c r="W401" i="2"/>
  <c r="W400" i="2"/>
  <c r="W399" i="2"/>
  <c r="W398" i="2"/>
  <c r="W397" i="2"/>
  <c r="W396" i="2"/>
  <c r="W395" i="2"/>
  <c r="W394" i="2"/>
  <c r="W393" i="2"/>
  <c r="W392" i="2"/>
  <c r="W391" i="2"/>
  <c r="W390" i="2"/>
  <c r="W389" i="2"/>
  <c r="W388" i="2"/>
  <c r="W387" i="2"/>
  <c r="W386" i="2"/>
  <c r="W385" i="2"/>
  <c r="W384" i="2"/>
  <c r="W383" i="2"/>
  <c r="W382" i="2"/>
  <c r="W381" i="2"/>
  <c r="W380" i="2"/>
  <c r="W379" i="2"/>
  <c r="W378" i="2"/>
  <c r="W377" i="2"/>
  <c r="W376" i="2"/>
  <c r="W375" i="2"/>
  <c r="W374" i="2"/>
  <c r="W373" i="2"/>
  <c r="W372" i="2"/>
  <c r="W371" i="2"/>
  <c r="W370" i="2"/>
  <c r="W369" i="2"/>
  <c r="W368" i="2"/>
  <c r="W367" i="2"/>
  <c r="W366" i="2"/>
  <c r="W365" i="2"/>
  <c r="W364" i="2"/>
  <c r="W363" i="2"/>
  <c r="W362" i="2"/>
  <c r="W361" i="2"/>
  <c r="W360" i="2"/>
  <c r="W359" i="2"/>
  <c r="W358" i="2"/>
  <c r="W357" i="2"/>
  <c r="W356" i="2"/>
  <c r="W355" i="2"/>
  <c r="W354" i="2"/>
  <c r="W353" i="2"/>
  <c r="W352" i="2"/>
  <c r="W351" i="2"/>
  <c r="W350" i="2"/>
  <c r="W349" i="2"/>
  <c r="W348" i="2"/>
  <c r="W347" i="2"/>
  <c r="W346" i="2"/>
  <c r="W345" i="2"/>
  <c r="W344" i="2"/>
  <c r="W343" i="2"/>
  <c r="W342" i="2"/>
  <c r="W341" i="2"/>
  <c r="W340" i="2"/>
  <c r="W339" i="2"/>
  <c r="W338" i="2"/>
  <c r="W337" i="2"/>
  <c r="W336" i="2"/>
  <c r="W335" i="2"/>
  <c r="W334" i="2"/>
  <c r="W333" i="2"/>
  <c r="W332" i="2"/>
  <c r="W331" i="2"/>
  <c r="W330" i="2"/>
  <c r="W329" i="2"/>
  <c r="W328" i="2"/>
  <c r="W327" i="2"/>
  <c r="W326" i="2"/>
  <c r="W325" i="2"/>
  <c r="W324" i="2"/>
  <c r="W323" i="2"/>
  <c r="W322" i="2"/>
  <c r="W321" i="2"/>
  <c r="W320" i="2"/>
  <c r="W319" i="2"/>
  <c r="W318" i="2"/>
  <c r="W317" i="2"/>
  <c r="W316" i="2"/>
  <c r="W315" i="2"/>
  <c r="W314" i="2"/>
  <c r="W313" i="2"/>
  <c r="W312" i="2"/>
  <c r="W311" i="2"/>
  <c r="W310" i="2"/>
  <c r="W309" i="2"/>
  <c r="W308" i="2"/>
  <c r="W307" i="2"/>
  <c r="W306" i="2"/>
  <c r="W305" i="2"/>
  <c r="W304" i="2"/>
  <c r="W303" i="2"/>
  <c r="W302" i="2"/>
  <c r="W301" i="2"/>
  <c r="W300" i="2"/>
  <c r="W299" i="2"/>
  <c r="W298" i="2"/>
  <c r="W297" i="2"/>
  <c r="W296" i="2"/>
  <c r="W295" i="2"/>
  <c r="W294" i="2"/>
  <c r="W293" i="2"/>
  <c r="W292" i="2"/>
  <c r="W291" i="2"/>
  <c r="W290" i="2"/>
  <c r="W289" i="2"/>
  <c r="W288" i="2"/>
  <c r="W287" i="2"/>
  <c r="W286" i="2"/>
  <c r="W285" i="2"/>
  <c r="W284" i="2"/>
  <c r="W283" i="2"/>
  <c r="W282" i="2"/>
  <c r="W281" i="2"/>
  <c r="W280" i="2"/>
  <c r="W279" i="2"/>
  <c r="W278" i="2"/>
  <c r="W277" i="2"/>
  <c r="W276" i="2"/>
  <c r="W275" i="2"/>
  <c r="W274" i="2"/>
  <c r="W273" i="2"/>
  <c r="W272" i="2"/>
  <c r="W271" i="2"/>
  <c r="W270" i="2"/>
  <c r="W269" i="2"/>
  <c r="W268" i="2"/>
  <c r="W267" i="2"/>
  <c r="W266" i="2"/>
  <c r="W265" i="2"/>
  <c r="W264" i="2"/>
  <c r="W263" i="2"/>
  <c r="W262" i="2"/>
  <c r="W261" i="2"/>
  <c r="W260" i="2"/>
  <c r="W259" i="2"/>
  <c r="W258" i="2"/>
  <c r="W257" i="2"/>
  <c r="W256" i="2"/>
  <c r="W255" i="2"/>
  <c r="W254" i="2"/>
  <c r="W253" i="2"/>
  <c r="W252" i="2"/>
  <c r="W251" i="2"/>
  <c r="W250" i="2"/>
  <c r="W249" i="2"/>
  <c r="W248" i="2"/>
  <c r="W247" i="2"/>
  <c r="W246" i="2"/>
  <c r="W245" i="2"/>
  <c r="W244" i="2"/>
  <c r="W243" i="2"/>
  <c r="W242" i="2"/>
  <c r="W241" i="2"/>
  <c r="W240" i="2"/>
  <c r="W239" i="2"/>
  <c r="W238" i="2"/>
  <c r="W237" i="2"/>
  <c r="W236" i="2"/>
  <c r="W235" i="2"/>
  <c r="W234" i="2"/>
  <c r="W233" i="2"/>
  <c r="W232" i="2"/>
  <c r="W231" i="2"/>
  <c r="W230" i="2"/>
  <c r="W229" i="2"/>
  <c r="W228" i="2"/>
  <c r="W227" i="2"/>
  <c r="W226" i="2"/>
  <c r="W225" i="2"/>
  <c r="W224" i="2"/>
  <c r="W223" i="2"/>
  <c r="W222" i="2"/>
  <c r="W221" i="2"/>
  <c r="W220" i="2"/>
  <c r="W219" i="2"/>
  <c r="W218" i="2"/>
  <c r="W217" i="2"/>
  <c r="W216" i="2"/>
  <c r="W215" i="2"/>
  <c r="W214" i="2"/>
  <c r="W213" i="2"/>
  <c r="W212" i="2"/>
  <c r="W211" i="2"/>
  <c r="W210" i="2"/>
  <c r="W209" i="2"/>
  <c r="W208" i="2"/>
  <c r="W207" i="2"/>
  <c r="W206" i="2"/>
  <c r="W205" i="2"/>
  <c r="W204" i="2"/>
  <c r="W203" i="2"/>
  <c r="W202" i="2"/>
  <c r="W201" i="2"/>
  <c r="W200" i="2"/>
  <c r="W199" i="2"/>
  <c r="W198" i="2"/>
  <c r="W197" i="2"/>
  <c r="W196" i="2"/>
  <c r="W195" i="2"/>
  <c r="W194" i="2"/>
  <c r="W193" i="2"/>
  <c r="W192" i="2"/>
  <c r="W191" i="2"/>
  <c r="W190" i="2"/>
  <c r="W189" i="2"/>
  <c r="W188" i="2"/>
  <c r="W187" i="2"/>
  <c r="W186" i="2"/>
  <c r="W185" i="2"/>
  <c r="W184" i="2"/>
  <c r="W183" i="2"/>
  <c r="W182" i="2"/>
  <c r="W181" i="2"/>
  <c r="W180" i="2"/>
  <c r="W179" i="2"/>
  <c r="W178" i="2"/>
  <c r="W177" i="2"/>
  <c r="W176" i="2"/>
  <c r="W175" i="2"/>
  <c r="W174" i="2"/>
  <c r="W173" i="2"/>
  <c r="W172" i="2"/>
  <c r="W171" i="2"/>
  <c r="W170" i="2"/>
  <c r="W169" i="2"/>
  <c r="W168" i="2"/>
  <c r="W167" i="2"/>
  <c r="W166" i="2"/>
  <c r="W165" i="2"/>
  <c r="W164" i="2"/>
  <c r="W163" i="2"/>
  <c r="W162" i="2"/>
  <c r="W161" i="2"/>
  <c r="W160" i="2"/>
  <c r="W159" i="2"/>
  <c r="W158" i="2"/>
  <c r="W157" i="2"/>
  <c r="W156" i="2"/>
  <c r="W155" i="2"/>
  <c r="W154" i="2"/>
  <c r="W153" i="2"/>
  <c r="W152" i="2"/>
  <c r="W151" i="2"/>
  <c r="W150" i="2"/>
  <c r="W149" i="2"/>
  <c r="W148" i="2"/>
  <c r="W147" i="2"/>
  <c r="W146" i="2"/>
  <c r="W145" i="2"/>
  <c r="W144" i="2"/>
  <c r="W143" i="2"/>
  <c r="W142" i="2"/>
  <c r="W141" i="2"/>
  <c r="W140" i="2"/>
  <c r="W139" i="2"/>
  <c r="W138" i="2"/>
  <c r="W137" i="2"/>
  <c r="W136" i="2"/>
  <c r="W135" i="2"/>
  <c r="W134" i="2"/>
  <c r="W133" i="2"/>
  <c r="W132" i="2"/>
  <c r="W131" i="2"/>
  <c r="W130" i="2"/>
  <c r="W129" i="2"/>
  <c r="W128" i="2"/>
  <c r="W127" i="2"/>
  <c r="W126" i="2"/>
  <c r="W125" i="2"/>
  <c r="W124" i="2"/>
  <c r="W123" i="2"/>
  <c r="W122" i="2"/>
  <c r="W121" i="2"/>
  <c r="W120" i="2"/>
  <c r="W119" i="2"/>
  <c r="W118" i="2"/>
  <c r="W117" i="2"/>
  <c r="W116" i="2"/>
  <c r="W115" i="2"/>
  <c r="W114" i="2"/>
  <c r="W113" i="2"/>
  <c r="W112" i="2"/>
  <c r="W111" i="2"/>
  <c r="W110" i="2"/>
  <c r="W109" i="2"/>
  <c r="W108" i="2"/>
  <c r="W107" i="2"/>
  <c r="W106" i="2"/>
  <c r="W105" i="2"/>
  <c r="W104" i="2"/>
  <c r="W103" i="2"/>
  <c r="W102" i="2"/>
  <c r="W101" i="2"/>
  <c r="W100" i="2"/>
  <c r="W99" i="2"/>
  <c r="W98" i="2"/>
  <c r="W97" i="2"/>
  <c r="W96" i="2"/>
  <c r="W95" i="2"/>
  <c r="W94" i="2"/>
  <c r="W93" i="2"/>
  <c r="W92" i="2"/>
  <c r="W91" i="2"/>
  <c r="W90" i="2"/>
  <c r="W89" i="2"/>
  <c r="W88" i="2"/>
  <c r="W87" i="2"/>
  <c r="W86" i="2"/>
  <c r="W85" i="2"/>
  <c r="W84" i="2"/>
  <c r="W83" i="2"/>
  <c r="W82" i="2"/>
  <c r="W81" i="2"/>
  <c r="W80" i="2"/>
  <c r="W79" i="2"/>
  <c r="W78" i="2"/>
  <c r="W77" i="2"/>
  <c r="W76" i="2"/>
  <c r="W75" i="2"/>
  <c r="W74" i="2"/>
  <c r="W73" i="2"/>
  <c r="W72" i="2"/>
  <c r="W71" i="2"/>
  <c r="W70" i="2"/>
  <c r="W69" i="2"/>
  <c r="W68" i="2"/>
  <c r="W67" i="2"/>
  <c r="W66" i="2"/>
  <c r="W65" i="2"/>
  <c r="W64" i="2"/>
  <c r="W63" i="2"/>
  <c r="W62" i="2"/>
  <c r="W61" i="2"/>
  <c r="W60" i="2"/>
  <c r="W59" i="2"/>
  <c r="W58" i="2"/>
  <c r="W57" i="2"/>
  <c r="W56" i="2"/>
  <c r="W55" i="2"/>
  <c r="W54" i="2"/>
  <c r="W53" i="2"/>
  <c r="W52" i="2"/>
  <c r="W51" i="2"/>
  <c r="W50" i="2"/>
  <c r="W49" i="2"/>
  <c r="W48" i="2"/>
  <c r="W47" i="2"/>
  <c r="W46" i="2"/>
  <c r="W45" i="2"/>
  <c r="W44" i="2"/>
  <c r="W43" i="2"/>
  <c r="W42" i="2"/>
  <c r="W41" i="2"/>
  <c r="W40" i="2"/>
  <c r="W39" i="2"/>
  <c r="W38" i="2"/>
  <c r="W37" i="2"/>
  <c r="W36" i="2"/>
  <c r="W35" i="2"/>
  <c r="W34" i="2"/>
  <c r="W33" i="2"/>
  <c r="W32" i="2"/>
  <c r="W31" i="2"/>
  <c r="W30" i="2"/>
  <c r="W29" i="2"/>
  <c r="W28" i="2"/>
  <c r="W27" i="2"/>
  <c r="W26" i="2"/>
  <c r="W25" i="2"/>
  <c r="W24" i="2"/>
  <c r="W23" i="2"/>
  <c r="W22" i="2"/>
  <c r="W21" i="2"/>
  <c r="W20" i="2"/>
  <c r="W19" i="2"/>
  <c r="W18" i="2"/>
  <c r="W17" i="2"/>
  <c r="W16" i="2"/>
  <c r="W15" i="2"/>
  <c r="W14" i="2"/>
  <c r="W13" i="2"/>
  <c r="W12" i="2"/>
  <c r="W11" i="2"/>
  <c r="W10" i="2"/>
  <c r="W9" i="2"/>
  <c r="W8" i="2"/>
  <c r="W7" i="2"/>
  <c r="W6" i="2"/>
  <c r="W5" i="2"/>
  <c r="W4" i="2"/>
  <c r="W3" i="2"/>
  <c r="W2" i="2"/>
  <c r="V30" i="3" a="1"/>
  <c r="V29" i="3" a="1"/>
  <c r="V28" i="3" a="1"/>
  <c r="V27" i="3" a="1"/>
  <c r="V26" i="3" a="1"/>
  <c r="V25" i="3" a="1"/>
  <c r="V24" i="3" a="1"/>
  <c r="V23" i="3" a="1"/>
  <c r="V22" i="3" a="1"/>
  <c r="V21" i="3" a="1"/>
  <c r="S21" i="3" a="1"/>
  <c r="R21" i="3" a="1"/>
  <c r="Q21" i="3" a="1"/>
  <c r="P21" i="3" a="1"/>
  <c r="O21" i="3" a="1"/>
  <c r="N21" i="3" a="1"/>
  <c r="M21" i="3" a="1"/>
  <c r="L21" i="3" a="1"/>
  <c r="V20" i="3" a="1"/>
  <c r="V19" i="3" a="1"/>
  <c r="V18" i="3" a="1"/>
  <c r="V17" i="3" a="1"/>
  <c r="N17" i="3" a="1"/>
  <c r="M17" i="3" a="1"/>
  <c r="V16" i="3" a="1"/>
  <c r="O16" i="3" a="1"/>
  <c r="N16" i="3" a="1"/>
  <c r="M16" i="3" a="1"/>
  <c r="V15" i="3" a="1"/>
  <c r="Q15" i="3" a="1"/>
  <c r="P15" i="3" a="1"/>
  <c r="O15" i="3" a="1"/>
  <c r="N15" i="3" a="1"/>
  <c r="M15" i="3" a="1"/>
  <c r="V14" i="3" a="1"/>
  <c r="V13" i="3" a="1"/>
  <c r="U13" i="3" a="1"/>
  <c r="V12" i="3"/>
  <c r="P10" i="3" a="1"/>
  <c r="P9" i="3" a="1"/>
  <c r="P8" i="3" a="1"/>
  <c r="M8" i="3" a="1"/>
  <c r="P7" i="3" a="1"/>
  <c r="M7" i="3" a="1"/>
  <c r="P6" i="3" a="1"/>
  <c r="M6" i="3" a="1"/>
  <c r="P5" i="3" a="1"/>
  <c r="M5" i="3" a="1"/>
  <c r="P4" i="3" a="1"/>
  <c r="M4" i="3" a="1"/>
  <c r="AH3" i="3" a="1"/>
  <c r="AG3" i="3" a="1"/>
  <c r="AF3" i="3" a="1"/>
  <c r="AE3" i="3" a="1"/>
  <c r="AD3" i="3" a="1"/>
  <c r="AC3" i="3" a="1"/>
  <c r="AB3" i="3" a="1"/>
  <c r="AA3" i="3" a="1"/>
  <c r="Z3" i="3" a="1"/>
  <c r="Y3" i="3" a="1"/>
  <c r="X3" i="3" a="1"/>
  <c r="V3" i="3" a="1"/>
  <c r="J3" i="3" a="1"/>
  <c r="I3" i="3" a="1"/>
  <c r="H3" i="3" a="1"/>
  <c r="G3" i="3" a="1"/>
  <c r="F3" i="3" a="1"/>
  <c r="E3" i="3" a="1"/>
  <c r="D3" i="3" a="1"/>
  <c r="A3" i="3" a="1"/>
  <c r="AM3" i="3" l="1" a="1"/>
  <c r="AN3" i="3" a="1"/>
  <c r="AK3" i="3" a="1"/>
  <c r="AJ3" i="3"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<sst xmlns="http://schemas.openxmlformats.org/spreadsheetml/2006/main" count="6397" uniqueCount="634">
  <si>
    <t>Function Name</t>
  </si>
  <si>
    <t>Definition</t>
  </si>
  <si>
    <t>Arguments</t>
  </si>
  <si>
    <t>Yields</t>
  </si>
  <si>
    <t>Description</t>
  </si>
  <si>
    <t>Observations</t>
  </si>
  <si>
    <t>=LAMBDA(Y, [Filter],
  LET(
    filt_arg, IF(ISOMITTED(Filter), TRUE, Filter),
    ROWS(FILTER(Y, filt_arg))
  ))</t>
  </si>
  <si>
    <t>Y: single-column outcome range
[Filter]: boolean array — TRUE includes the row, FALSE excludes it</t>
  </si>
  <si>
    <t>n — count of rows used in the regression as a scalar integer</t>
  </si>
  <si>
    <t>n (number of observations) is the count of data points available to the model after any filtering is applied. It is the fundamental sample size that drives all degrees-of-freedom calculations.
Returns ROWS(FILTER(Y, filt_arg)). X_s is not required because row count is fully determined by Y.</t>
  </si>
  <si>
    <t>DF_Regression</t>
  </si>
  <si>
    <t>=LAMBDA(X_s,
  COLUMNS(X_s))</t>
  </si>
  <si>
    <t>X_s: column range of predictors (single or multi-column)</t>
  </si>
  <si>
    <t>df_regression (k, number of predictors) as a scalar integer</t>
  </si>
  <si>
    <t>df_regression is the number of degrees of freedom attributable to the regression model — equal to k, the number of predictor columns. The intercept term (if any) is not counted here; it is accounted for implicitly in df_total.
Returns COLUMNS(X_s). Filter and Allow_Intercept do not affect this value.</t>
  </si>
  <si>
    <t>DF_Total</t>
  </si>
  <si>
    <t>=LAMBDA(Y, [Allow_Intercept], [Filter],
  LET(
    allow_arg, IF(ISOMITTED(Allow_Intercept), TRUE, Allow_Intercept),
    filt_arg,  IF(ISOMITTED(Filter),          TRUE, Filter),
    n,         Observations(Y, filt_arg),
    IF(allow_arg, n - 1, n)
  ))</t>
  </si>
  <si>
    <t>Y: single-column outcome range
[Allow_Intercept]: TRUE/FALSE — fit intercept? Default TRUE
[Filter]: boolean array — TRUE includes the row, FALSE excludes it</t>
  </si>
  <si>
    <t>df_total (n-1 with intercept, n without) as a scalar integer</t>
  </si>
  <si>
    <t>df_total is the total degrees of freedom for the sum of squares. When an intercept is fit (default), one df is spent estimating the grand mean, giving n - 1. When the model is forced through the origin (Allow_Intercept = FALSE), no df is spent on the mean, giving n. df_total partitions into df_regression + df_residual.
Calls Observations() for n, then returns IF(allow_arg, n-1, n).</t>
  </si>
  <si>
    <t>R_squared</t>
  </si>
  <si>
    <t>=LAMBDA(X_s, Y, [Allow_Intercept], [Filter],
  LET(
    allow_arg, IF(ISOMITTED(Allow_Intercept), TRUE, Allow_Intercept),
    filt_arg,  IF(ISOMITTED(Filter),          TRUE, Filter),
    INDEX(LINEST(FILTER(Y, filt_arg), FILTER(X_s, filt_arg), allow_arg, TRUE), 3, 1)
  ))</t>
  </si>
  <si>
    <t>X_s: column range of predictors (single or multi-column)
Y: single-column outcome range
[Allow_Intercept]: TRUE/FALSE — fit intercept? Default TRUE
[Filter]: boolean array — TRUE includes the row, FALSE excludes it</t>
  </si>
  <si>
    <t>R² (coefficient of determination) as a scalar in [0, 1]</t>
  </si>
  <si>
    <t>R² (coefficient of determination) is the proportion of variance in Y explained by the regression model. It equals SS_regression / SS_total, ranges from 0 (no explanatory power) to 1 (perfect fit), and is the square of Multiple R.
Returns INDEX(LINEST(...), 3, 1) directly. R_squared is the base statistic from which Multiple_R and Adjusted_R2 are derived.</t>
  </si>
  <si>
    <t>DF_Residual</t>
  </si>
  <si>
    <t>=LAMBDA(X_s, Y, [Allow_Intercept], [Filter],
  LET(
    allow_arg, IF(ISOMITTED(Allow_Intercept), TRUE, Allow_Intercept),
    filt_arg,  IF(ISOMITTED(Filter),          TRUE, Filter),
    DF_Total(Y, allow_arg, filt_arg) - DF_Regression(X_s)
  ))</t>
  </si>
  <si>
    <t>df_residual (n-k-1 with intercept, n-k without) as a scalar integer</t>
  </si>
  <si>
    <t>df_residual (also called df_error) is the degrees of freedom remaining after the regression model has been fit. With an intercept it equals n - k - 1; without an intercept it equals n - k. It is the denominator degrees of freedom for the F-test and the penalty term in Adjusted R².
Computed as DF_Total(...) - DF_Regression(...), inheriting the Allow_Intercept correction from DF_Total.</t>
  </si>
  <si>
    <t>Multiple_R</t>
  </si>
  <si>
    <t>=LAMBDA(X_s, Y, [Allow_Intercept], [Filter],
  LET(
    allow_arg, IF(ISOMITTED(Allow_Intercept), TRUE, Allow_Intercept),
    filt_arg,  IF(ISOMITTED(Filter),          TRUE, Filter),
    SQRT(R_squared(X_s, Y, allow_arg, filt_arg))
  ))</t>
  </si>
  <si>
    <t>Multiple R (correlation coefficient) as a scalar in [0, 1]</t>
  </si>
  <si>
    <t>Multiple R is the Pearson correlation between the observed values of Y and the values predicted by the regression model. It ranges from 0 (no linear relationship) to 1 (perfect linear fit) and is the square root of R².
Computed as SQRT(R_squared(...)).</t>
  </si>
  <si>
    <t>Adjusted_R2</t>
  </si>
  <si>
    <t>=LAMBDA(X_s, Y, [Allow_Intercept], [Filter],
  LET(
    allow_arg, IF(ISOMITTED(Allow_Intercept), TRUE, Allow_Intercept),
    filt_arg,  IF(ISOMITTED(Filter),          TRUE, Filter),
    1 - (1 - R_squared(X_s, Y, allow_arg, filt_arg))
      * DF_Total(Y, allow_arg, filt_arg)
      / DF_Residual(X_s, Y, allow_arg, filt_arg)
  ))</t>
  </si>
  <si>
    <t>Adjusted R² as a scalar, typically in [0, 1] but can be negative</t>
  </si>
  <si>
    <t>Adjusted R² penalises R² for the number of predictors relative to sample size, correcting for the inflation that occurs when irrelevant predictors are added. It equals 1 - (1 - R²) × df_total / df_residual, which reduces to the familiar 1 - (1 - R²)(n-1)/(n-k-1) when an intercept is fit. Unlike R² it can decrease when a predictor adds less explanatory power than expected by chance, and can be negative when the model fits worse than a horizontal line.
Computed as 1 - (1 - R_squared(...)) * DF_Total(...) / DF_Residual(...), inheriting the Allow_Intercept correction from both df functions.</t>
  </si>
  <si>
    <t>SS_Total</t>
  </si>
  <si>
    <t>=LAMBDA(Y, [Allow_Intercept], [Filter],
  LET(
    allow_arg, IF(ISOMITTED(Allow_Intercept), TRUE, Allow_Intercept),
    filt_arg,  IF(ISOMITTED(Filter),          TRUE, Filter),
    y_filt, FILTER(Y, filt_arg),
    IF(allow_arg, DEVSQ(y_filt), SUMSQ(y_filt))
  ))</t>
  </si>
  <si>
    <t>SS_total (total sum of squares) as a scalar</t>
  </si>
  <si>
    <t>SS_total is the total variation in Y before any predictors are added. With an intercept it equals the sum of squared deviations from the mean — DEVSQ(Y). Without an intercept it equals the raw sum of squares — SUMSQ(Y). It is the denominator in the R² formula and partitions into SS_regression + SS_residual.
Returns DEVSQ(filtered_Y) when Allow_Intercept is TRUE, SUMSQ(filtered_Y) when FALSE. Does not require X_s.</t>
  </si>
  <si>
    <t>SS_Residual</t>
  </si>
  <si>
    <t>=LAMBDA(X_s, Y, [Allow_Intercept], [Filter],
  LET(
    allow_arg, IF(ISOMITTED(Allow_Intercept), TRUE, Allow_Intercept),
    filt_arg,  IF(ISOMITTED(Filter),          TRUE, Filter),
    SS_Total(Y, allow_arg, filt_arg) * (1 - R_squared(X_s, Y, allow_arg, filt_arg))
  ))</t>
  </si>
  <si>
    <t>SS_residual (residual/error sum of squares) as a scalar</t>
  </si>
  <si>
    <t>SS_residual (also called SS_error) is the variation in Y left unexplained by the regression model — the sum of squared differences between observed and fitted values. It equals SS_total × (1 - R²) and shrinks as the model improves.
Computed as SS_Total(...) * (1 - R_squared(...)).</t>
  </si>
  <si>
    <t>SS_Regression</t>
  </si>
  <si>
    <t>=LAMBDA(X_s, Y, [Allow_Intercept], [Filter],
  LET(
    allow_arg, IF(ISOMITTED(Allow_Intercept), TRUE, Allow_Intercept),
    filt_arg,  IF(ISOMITTED(Filter),          TRUE, Filter),
    SS_Total(Y, allow_arg, filt_arg) * R_squared(X_s, Y, allow_arg, filt_arg)
  ))</t>
  </si>
  <si>
    <t>SS_regression (explained/model sum of squares) as a scalar</t>
  </si>
  <si>
    <t>SS_regression (also called SS_model or SS_explained) is the variation in Y explained by the regression model — the reduction in total variation achieved by adding the predictors. It equals SS_total × R² and grows as the model explains more.
Computed as SS_Total(...) * R_squared(...).</t>
  </si>
  <si>
    <t>MS_Regression</t>
  </si>
  <si>
    <t>=LAMBDA(X_s, Y, [Allow_Intercept], [Filter],
  LET(
    allow_arg, IF(ISOMITTED(Allow_Intercept), TRUE, Allow_Intercept),
    filt_arg,  IF(ISOMITTED(Filter),          TRUE, Filter),
    SS_Regression(X_s, Y, allow_arg, filt_arg) / DF_Regression(X_s)
  ))</t>
  </si>
  <si>
    <t>mean square for regression (MS_regression = SS_regression / df_regression) as a scalar</t>
  </si>
  <si>
    <t>MS_Regression is the mean square for the regression model: SS_Regression divided by df_Regression. It is the numerator of the overall F-statistic and represents the average explained variation per predictor degree of freedom.</t>
  </si>
  <si>
    <t>MS_Residual</t>
  </si>
  <si>
    <t>=LAMBDA(X_s, Y, [Allow_Intercept], [Filter],
  LET(
    allow_arg, IF(ISOMITTED(Allow_Intercept), TRUE, Allow_Intercept),
    filt_arg,  IF(ISOMITTED(Filter),          TRUE, Filter),
    SS_Residual(X_s, Y, allow_arg, filt_arg) / DF_Residual(X_s, Y, allow_arg, filt_arg)
  ))</t>
  </si>
  <si>
    <t>mean square for residual error (MS_residual = SS_residual / df_residual) as a scalar</t>
  </si>
  <si>
    <t>MS_Residual is the mean square for residual error: SS_Residual divided by df_Residual. It equals SE_Regression² and is the denominator of the overall F-statistic. It represents the average unexplained variation per residual degree of freedom.</t>
  </si>
  <si>
    <t>SE_Regression</t>
  </si>
  <si>
    <t>=LAMBDA(X_s, Y, [Allow_Intercept], [Filter],
  LET(
    allow_arg, IF(ISOMITTED(Allow_Intercept), TRUE, Allow_Intercept),
    filt_arg,  IF(ISOMITTED(Filter),          TRUE, Filter),
    SQRT(SS_Residual(X_s, Y, allow_arg, filt_arg) / DF_Residual(X_s, Y, allow_arg, filt_arg))
  ))</t>
  </si>
  <si>
    <t>SE_regression (standard error of the regression) as a scalar</t>
  </si>
  <si>
    <t>SE_regression (also called the root mean square error or S) measures the typical distance between observed Y values and the regression line, in the same units as Y. It equals √(SS_residual / df_residual) = √MSE. Smaller values indicate a tighter fit.
Computed as SQRT(SS_Residual(...) / DF_Residual(...)).</t>
  </si>
  <si>
    <t>PRESS</t>
  </si>
  <si>
    <t>=LAMBDA(X_s, Y, [Allow_Intercept], [Filter],
  LET(
    allow_arg, IF(ISOMITTED(Allow_Intercept), TRUE, Allow_Intercept),
    filt_arg,  IF(ISOMITTED(Filter),          TRUE, Filter),
    e,         Residuals(X_s, Y, allow_arg, filt_arg),
    h,         Hat_diagonal(X_s, allow_arg, filt_arg),
    SUMSQ(e / (1 - h))
  ))</t>
  </si>
  <si>
    <t>PRESS (Prediction Residual Error Sum of Squares) as a scalar</t>
  </si>
  <si>
    <t>PRESS is the leave-one-out cross-validation (LOOCV) sum of squared prediction errors. For each observation i the model is refitted on all other observations and evaluated at x_i; the shortcut formula avoids n separate refits by computing Σ(eᵢ / (1 − hᵢ))² where eᵢ are the OLS residuals and hᵢ are the hat-matrix diagonal (leverage) values.
Leverage is obtained from Hat_diagonal, which delegates the matrix inversion to Gram_Inverse. Then SUMSQ(e / (1 − h)) gives PRESS as a scalar.</t>
  </si>
  <si>
    <t>AIC</t>
  </si>
  <si>
    <t>=LAMBDA(X_s, Y, [Allow_Intercept], [Filter],
  LET(
    allow_arg, IF(ISOMITTED(Allow_Intercept), TRUE, Allow_Intercept),
    filt_arg,  IF(ISOMITTED(Filter), TRUE, Filter),
    n,   Observations(Y, filt_arg),
    ssr, SS_Residual(X_s, Y, allow_arg, filt_arg),
    p,   DF_Regression(X_s) + IF(allow_arg, 1, 0),
    n * LN(ssr / n) + 2 * p
  ))</t>
  </si>
  <si>
    <t>Akaike Information Criterion (AIC) scalar</t>
  </si>
  <si>
    <t>AIC = n·ln(SSR/n) + 2p, where p = number of regression parameters (predictors + intercept when Allow_Intercept is TRUE). Smaller values indicate better-fitting models; compare across models on the same dataset.</t>
  </si>
  <si>
    <t>BIC</t>
  </si>
  <si>
    <t>=LAMBDA(X_s, Y, [Allow_Intercept], [Filter],
  LET(
    allow_arg, IF(ISOMITTED(Allow_Intercept), TRUE, Allow_Intercept),
    filt_arg,  IF(ISOMITTED(Filter), TRUE, Filter),
    n,   Observations(Y, filt_arg),
    ssr, SS_Residual(X_s, Y, allow_arg, filt_arg),
    p,   DF_Regression(X_s) + IF(allow_arg, 1, 0),
    n * LN(ssr / n) + p * LN(n)
  ))</t>
  </si>
  <si>
    <t>Bayesian Information Criterion (BIC) scalar</t>
  </si>
  <si>
    <t>BIC = n·ln(SSR/n) + p·ln(n), where p = number of regression parameters. Applies a heavier penalty than AIC for additional parameters, favouring sparser models in large samples.</t>
  </si>
  <si>
    <t>AICc</t>
  </si>
  <si>
    <t>=LAMBDA(X_s, Y, [Allow_Intercept], [Filter],
  LET(
    allow_arg, IF(ISOMITTED(Allow_Intercept), TRUE, Allow_Intercept),
    filt_arg,  IF(ISOMITTED(Filter), TRUE, Filter),
    n,   Observations(Y, filt_arg),
    ssr, SS_Residual(X_s, Y, allow_arg, filt_arg),
    p,   DF_Regression(X_s) + IF(allow_arg, 1, 0),
    aic, n * LN(ssr / n) + 2 * p,
    aic + 2 * p * (p + 1) / (n - p - 1)
  ))</t>
  </si>
  <si>
    <t>Corrected Akaike Information Criterion (AICc) scalar</t>
  </si>
  <si>
    <t>AICc = AIC + 2p(p+1)/(n−p−1). The small-sample correction reduces upward bias in AIC when n/p &lt; 40. Converges to AIC as n → ∞.</t>
  </si>
  <si>
    <t>Durbin_Watson</t>
  </si>
  <si>
    <t>=LAMBDA(X_s, Y, [Allow_Intercept], [Filter],
  LET(
    allow_arg, IF(ISOMITTED(Allow_Intercept), TRUE, Allow_Intercept),
    filt_arg,  IF(ISOMITTED(Filter),          TRUE, Filter),
    e,         Residuals(X_s, Y, allow_arg, filt_arg),
    SUM((DROP(e, 1) - DROP(e, -1))^2) / SUM(e^2)
  ))</t>
  </si>
  <si>
    <t>Durbin-Watson statistic as a scalar</t>
  </si>
  <si>
    <t>DW = Σ(eₜ − eₜ₋₁)² / Σeₜ², testing for first-order serial correlation in residuals. Values near 2 indicate no autocorrelation; values below ~1.5 suggest positive autocorrelation, values above ~2.5 suggest negative autocorrelation.
Computed as SUM((DROP(e,1) − DROP(e,−1))²) / SUM(e²), where DROP(e,1) removes the first residual (giving e₂..eₙ) and DROP(e,−1) removes the last (giving e₁..eₙ₋₁), so consecutive differences are formed without OFFSET or index arithmetic.</t>
  </si>
  <si>
    <t>QQ_Correlation</t>
  </si>
  <si>
    <t>=LAMBDA(X_s, Y, [Allow_Intercept], [Filter],
  LET(
    allow_arg, IF(ISOMITTED(Allow_Intercept), TRUE, Allow_Intercept),
    filt_arg,  IF(ISOMITTED(Filter), TRUE, Filter),
    sr,        Scaled_Residuals_Ranked(X_s, Y, allow_arg, filt_arg),
    n,         ROWS(sr),
    ns,        NORM.S.INV((SEQUENCE(n) - 0.5) / n),
    CORREL(sr, ns)
  ))</t>
  </si>
  <si>
    <t>Filliben Q-Q correlation coefficient (normality statistic) scalar</t>
  </si>
  <si>
    <t>CORREL(Scaled_Residuals_Ranked, Normal_Scores) — the Filliben approximation to the Shapiro-Wilk statistic. Values near 1 indicate approximately normal residuals; values below ~0.99 suggest non-normality. The Q-Q plot is the corresponding visual: plot Normal_Scores (x) vs Scaled_Residuals_Ranked (y) and look for alignment with the identity line.</t>
  </si>
  <si>
    <t>Coefficients</t>
  </si>
  <si>
    <t>=LAMBDA(X_s, Y, [Allow_Intercept], [Filter],
  LET(
    allow_arg, IF(ISOMITTED(Allow_Intercept), TRUE, Allow_Intercept),
    filt_arg,  IF(ISOMITTED(Filter),          TRUE, Filter),
    ls,        LINEST(FILTER(Y, filt_arg), FILTER(X_s, filt_arg), allow_arg, FALSE),
    k,         COLUMNS(X_s),
    TRANSPOSE(IF(allow_arg,
      HSTACK(INDEX(ls, 1, k + 1), CHOOSECOLS(ls, SEQUENCE(1, k, k, -1))),
      CHOOSECOLS(ls, SEQUENCE(1, k, k, -1))
    ))
  ))</t>
  </si>
  <si>
    <t>vertical array of fitted OLS coefficients — intercept first (when included), then predictors in input order</t>
  </si>
  <si>
    <t>Returns a vertical spill array of the fitted OLS regression coefficients. When Allow_Intercept is TRUE the intercept is the first element, followed by the coefficients for each column of X_s in input order. When Allow_Intercept is FALSE the output contains only the k predictor coefficients.
Uses LINEST with stats=FALSE (row 1 only), then reverses and optionally prepends the intercept to match X_s column order.</t>
  </si>
  <si>
    <t>SE_Coefficients</t>
  </si>
  <si>
    <t>=LAMBDA(X_s, Y, [Allow_Intercept], [Filter],
  LET(
    allow_arg, IF(ISOMITTED(Allow_Intercept), TRUE, Allow_Intercept),
    filt_arg,  IF(ISOMITTED(Filter),          TRUE, Filter),
    ls,        LINEST(FILTER(Y, filt_arg), FILTER(X_s, filt_arg), allow_arg, TRUE),
    ses,       INDEX(ls, 2),
    k,         COLUMNS(X_s),
    TRANSPOSE(IF(allow_arg,
      HSTACK(INDEX(ses, 1, k + 1), CHOOSECOLS(ses, SEQUENCE(1, k, k, -1))),
      CHOOSECOLS(ses, SEQUENCE(1, k, k, -1))
    ))
  ))</t>
  </si>
  <si>
    <t>vertical array of standard errors of the OLS coefficients — same order as Coefficients</t>
  </si>
  <si>
    <t>Returns a vertical spill array of the standard errors of the fitted OLS coefficients, in the same order as Coefficients (intercept first when included).
Uses LINEST with stats=TRUE and extracts row 2 (the standard error row), then applies the same reversal as Coefficients.</t>
  </si>
  <si>
    <t>T_Stats</t>
  </si>
  <si>
    <t>=LAMBDA(X_s, Y, [Allow_Intercept], [Filter],
  LET(
    allow_arg, IF(ISOMITTED(Allow_Intercept), TRUE, Allow_Intercept),
    filt_arg,  IF(ISOMITTED(Filter),          TRUE, Filter),
    Coefficients(X_s, Y, allow_arg, filt_arg) / SE_Coefficients(X_s, Y, allow_arg, filt_arg)
  ))</t>
  </si>
  <si>
    <t>vertical array of t-statistics for each coefficient (coefficient / standard error)</t>
  </si>
  <si>
    <t>Returns a vertical spill array of t-statistics for each OLS coefficient. Each element equals the corresponding Coefficients value divided by its SE_Coefficients value.
Computed as Coefficients(...) / SE_Coefficients(...).</t>
  </si>
  <si>
    <t>P_Values</t>
  </si>
  <si>
    <t>=LAMBDA(X_s, Y, [Allow_Intercept], [Filter],
  LET(
    allow_arg, IF(ISOMITTED(Allow_Intercept), TRUE, Allow_Intercept),
    filt_arg,  IF(ISOMITTED(Filter),          TRUE, Filter),
    T.DIST.2T(ABS(T_Stats(X_s, Y, allow_arg, filt_arg)), DF_Residual(X_s, Y, allow_arg, filt_arg))
  ))</t>
  </si>
  <si>
    <t>vertical array of two-tailed p-values for each coefficient</t>
  </si>
  <si>
    <t>Returns a vertical spill array of two-tailed p-values for each OLS coefficient, testing the null hypothesis that the true coefficient equals zero.
Computed as T.DIST.2T(ABS(T_Stats(...)), DF_Residual(...)).</t>
  </si>
  <si>
    <t>CI_Lower</t>
  </si>
  <si>
    <t>=LAMBDA(X_s, Y, [Allow_Intercept], [Filter], [Alpha],
  LET(
    allow_arg,   IF(ISOMITTED(Allow_Intercept), TRUE, Allow_Intercept),
    filt_arg,    IF(ISOMITTED(Filter),          TRUE, Filter),
    alpha_arg,   IF(ISOMITTED(Alpha),           0.05, Alpha),
    Coefficients(X_s, Y, allow_arg, filt_arg)
      - T.INV.2T(alpha_arg, DF_Residual(X_s, Y, allow_arg, filt_arg))
        * SE_Coefficients(X_s, Y, allow_arg, filt_arg)
  ))</t>
  </si>
  <si>
    <t>X_s: column range of predictors (single or multi-column)
Y: single-column outcome range
[Allow_Intercept]: TRUE/FALSE — fit intercept? Default TRUE
[Filter]: boolean array — TRUE includes the row, FALSE excludes it
[Alpha]: significance level (0–1); default 0.05 yields 95% CIs.</t>
  </si>
  <si>
    <t>vertical array of lower confidence interval bounds for each coefficient</t>
  </si>
  <si>
    <t>Returns a vertical spill array of the lower bounds of the confidence intervals for each OLS coefficient. Uses a two-tailed t critical value at significance level Alpha (default 0.05, yielding 95% CIs).
Computed as Coefficients(...) - T.INV.2T(Alpha, DF_Residual(...)) * SE_Coefficients(...).</t>
  </si>
  <si>
    <t>CI_Upper</t>
  </si>
  <si>
    <t>=LAMBDA(X_s, Y, [Allow_Intercept], [Filter], [Alpha],
  LET(
    allow_arg,   IF(ISOMITTED(Allow_Intercept), TRUE, Allow_Intercept),
    filt_arg,    IF(ISOMITTED(Filter),          TRUE, Filter),
    alpha_arg,   IF(ISOMITTED(Alpha),           0.05, Alpha),
    Coefficients(X_s, Y, allow_arg, filt_arg)
      + T.INV.2T(alpha_arg, DF_Residual(X_s, Y, allow_arg, filt_arg))
        * SE_Coefficients(X_s, Y, allow_arg, filt_arg)
  ))</t>
  </si>
  <si>
    <t>vertical array of upper confidence interval bounds for each coefficient</t>
  </si>
  <si>
    <t>Returns a vertical spill array of the upper bounds of the confidence intervals for each OLS coefficient. Uses a two-tailed t critical value at significance level Alpha (default 0.05, yielding 95% CIs).
Computed as Coefficients(...) + T.INV.2T(Alpha, DF_Residual(...)) * SE_Coefficients(...).</t>
  </si>
  <si>
    <t>Partial_R2</t>
  </si>
  <si>
    <t>=LAMBDA(X_s, Y, [Allow_Intercept], [Filter],
  LET(
    allow_arg, IF(ISOMITTED(Allow_Intercept), TRUE, Allow_Intercept),
    filt_arg,  IF(ISOMITTED(Filter),          TRUE, Filter),
    t,         T_Stats(X_s, Y, allow_arg, filt_arg),
    df,        DF_Residual(X_s, Y, allow_arg, filt_arg),
    t^2 / (t^2 + df)
  ))</t>
  </si>
  <si>
    <t>vertical array of partial R² values — same order as Coefficients (intercept first when included)</t>
  </si>
  <si>
    <t>Partial R² for coefficient j = t²ⱼ / (t²ⱼ + df_residual), the proportion of residual variance explained by predictor j after controlling for all other predictors. Equivalently, it is the squared partial correlation between Y and Xⱼ given all other Xₛ.
Computed as T_Stats² / (T_Stats² + DF_Residual), element-wise. The intercept row is included (row 1) for consistency with T_Stats and P_Values.</t>
  </si>
  <si>
    <t>Partial_Correlation</t>
  </si>
  <si>
    <t>=LAMBDA(X_s, Y, [Allow_Intercept], [Filter],
  LET(
    allow_arg, IF(ISOMITTED(Allow_Intercept), TRUE, Allow_Intercept),
    filt_arg,  IF(ISOMITTED(Filter),          TRUE, Filter),
    t,         T_Stats(X_s, Y, allow_arg, filt_arg),
    df,        DF_Residual(X_s, Y, allow_arg, filt_arg),
    t / SQRT(t^2 + df)
  ))</t>
  </si>
  <si>
    <t>vertical array of partial correlation coefficients — same order as Coefficients (intercept first when included)</t>
  </si>
  <si>
    <t>Partial correlation for coefficient j = tⱼ / √(t²ⱼ + df_residual), the sign-preserving linear correlation between Y and Xⱼ after partialling out all other predictors from both Y and Xⱼ. Equals √(Partial_R2) × sign(t).
Computed as T_Stats / SQRT(T_Stats² + DF_Residual), element-wise. Ranges from −1 to +1.</t>
  </si>
  <si>
    <t>VIF</t>
  </si>
  <si>
    <t>=LAMBDA(X_s, [Allow_Intercept], [Filter],
  LET(
    filt_arg, IF(ISOMITTED(Filter), TRUE, Filter),
    k,        COLUMNS(X_s),
    IF(k = 1,
      1,
      LET(
        col_idx, SEQUENCE(1, k),
        R2_vec,  MAKEARRAY(k, 1, LAMBDA(j, _,
          R_squared(
            CHOOSECOLS(X_s, FILTER(col_idx, col_idx &lt;&gt; j)),
            CHOOSECOLS(X_s, j),
            TRUE,
            filt_arg
          )
        )),
        1 / (1 - R2_vec)
      )
    )
  ))</t>
  </si>
  <si>
    <t>X_s: column range of predictors (single or multi-column)
[Allow_Intercept]: TRUE/FALSE — included for interface consistency; VIF always fits intercept in auxiliary regressions
[Filter]: boolean array — TRUE includes the row, FALSE excludes it</t>
  </si>
  <si>
    <t>k×1 column vector of VIF values, one per predictor (does not include an intercept row)</t>
  </si>
  <si>
    <t>Variance Inflation Factor for each predictor Xⱼ = 1 / (1 − R²ⱼ), where R²ⱼ is the R² from regressing Xⱼ on all other predictors. VIF measures how much the variance of coefficient j is inflated by multicollinearity. VIF = 1 means no collinearity; VIF &gt; 10 (or &gt; 5 by stricter convention) signals a problem.
Auxiliary regressions always include an intercept regardless of the main model's Allow_Intercept setting (standard convention). When k = 1 the function returns 1 (no collinearity possible with a single predictor). Uses MAKEARRAY + FILTER to iterate over column indices without VBA or helper columns.</t>
  </si>
  <si>
    <t>Tolerance</t>
  </si>
  <si>
    <t>=LAMBDA(X_s, [Allow_Intercept], [Filter],
  1 / VIF(X_s, Allow_Intercept, Filter)
)</t>
  </si>
  <si>
    <t>X_s: column range of predictors (single or multi-column)
[Allow_Intercept]: TRUE/FALSE — passed through to VIF; included for interface consistency
[Filter]: boolean array — TRUE includes the row, FALSE excludes it</t>
  </si>
  <si>
    <t>k×1 column vector of Tolerance values (= 1/VIF), one per predictor</t>
  </si>
  <si>
    <t>Tolerance = 1 − R²ⱼ = 1 / VIF, where R²ⱼ is the coefficient of determination from regressing Xⱼ on all other predictors. Values below 0.1 (VIF &gt; 10) conventionally flag severe multicollinearity; values below 0.2 (VIF &gt; 5) flag moderate concern.
Computed as 1 / VIF(...), forwarding all arguments.</t>
  </si>
  <si>
    <t>Prediction_Interval</t>
  </si>
  <si>
    <t>=LAMBDA(X_s, Y, X_new, [Allow_Intercept], [Filter], [alpha],
  LET(
    allow_arg,     IF(ISOMITTED(Allow_Intercept), TRUE, Allow_Intercept),
    filt_arg,      IF(ISOMITTED(Filter),          TRUE, Filter),
    alpha_arg,     IF(ISOMITTED(alpha),           0.05, alpha),
    X_design,      Design_Matrix(X_s, allow_arg, filt_arg),
    beta,          Coefficients(X_s, Y, allow_arg, filt_arg),
    s,             SE_Regression(X_s, Y, allow_arg, filt_arg),
    df,            DF_Residual(X_s, Y, allow_arg, filt_arg),
    t_crit,        T.INV.2T(alpha_arg, df),
    x_new_aligned, IF(allow_arg, X_new, INDEX(X_new, SEQUENCE(ROWS(X_new) - 1, 1, 2, 1))),
    XtX_inv,       Gram_Inverse(X_design),
    h_new,         MMULT(MMULT(TRANSPOSE(x_new_aligned), XtX_inv), x_new_aligned),
    point_est,     SUMPRODUCT(x_new_aligned, beta),
    se_pred,       s * SQRT(1 + h_new),
    margin,        t_crit * se_pred,
    VSTACK(
      point_est,
      se_pred,
      t_crit,
      point_est - margin,
      point_est + margin,
      1 - alpha_arg
    )
  ))</t>
  </si>
  <si>
    <t>X_s: column range of predictors (single or multi-column)
Y: single-column outcome range
X_new: column vector of predictor values for the new observation — intercept term first (=1 or 0) when Allow_Intercept is TRUE, matching the layout of pred_input on the Regression sheet
[Allow_Intercept]: TRUE/FALSE — fit intercept? Default TRUE
[Filter]: boolean array — TRUE includes the row, FALSE excludes it
[alpha]: significance level (0–1); default 0.05 yields 95% prediction intervals</t>
  </si>
  <si>
    <t>6-element vertical array: [Point Estimate, SE Prediction, t Critical, Lower bound, Upper bound, Confidence Level]</t>
  </si>
  <si>
    <t>Returns a 6-element VSTACK: (1) point estimate = x_new · beta, (2) SE of prediction = s √(1 + x_new'(X'X)⁻¹x_new), (3) t critical value at alpha, (4) lower prediction bound, (5) upper prediction bound, (6) confidence level = 1 − alpha.
When Allow_Intercept is FALSE the first element of X_new (the intercept placeholder) is dropped before the dot product and leverage calculation to align dimensions with the k-column design matrix. Leverage h_new is computed as x_new'(X'X)⁻¹x_new using Gram_Inverse(X_design) and MMULT.</t>
  </si>
  <si>
    <t>Observation_Num</t>
  </si>
  <si>
    <t>=LAMBDA(Y, [Filter],
  SEQUENCE(ROWS(FILTER(Y, IF(ISOMITTED(Filter), TRUE, Filter))))
)</t>
  </si>
  <si>
    <t>1..n observation index as a spilled vector</t>
  </si>
  <si>
    <t>Spills 1..n, where n is the number of filtered observations.</t>
  </si>
  <si>
    <t>Rank_Fraction</t>
  </si>
  <si>
    <t>=LAMBDA(Y, [Filter],
  LET(
    filtered, FILTER(Y, IF(ISOMITTED(Filter), TRUE, Filter)),
    n,        ROWS(filtered),
    BYROW(filtered, LAMBDA(v, SUMPRODUCT((filtered &lt;= v) * 1))) / n
  ))</t>
  </si>
  <si>
    <t>empirical-CDF fractions as a spilled vector, in original data order</t>
  </si>
  <si>
    <t>Empirical CDF: fraction of filtered observations with value &lt;= each observation. Equivalent to SUMPRODUCT((filtered&lt;=v)*1)/n for each v. Output is in original data order.</t>
  </si>
  <si>
    <t>Y_Ranked</t>
  </si>
  <si>
    <t>=LAMBDA(Y, [Filter],
  SORT(FILTER(Y, IF(ISOMITTED(Filter), TRUE, Filter)))
)</t>
  </si>
  <si>
    <t>sorted filtered Y values as a spilled vector</t>
  </si>
  <si>
    <t>Useful for empirical distribution/probability plots of the response variable.</t>
  </si>
  <si>
    <t>Normal_Scores</t>
  </si>
  <si>
    <t>=LAMBDA(Y, [Filter],
  LET(
    filtered, FILTER(Y, IF(ISOMITTED(Filter), TRUE, Filter)),
    n,        ROWS(filtered),
    NORM.S.INV(
      (BYROW(filtered, LAMBDA(v, SUMPRODUCT((filtered &lt; v) * 1))) + 0.5) / n
    )
  ))</t>
  </si>
  <si>
    <t>theoretical standard-normal scores as a spilled vector</t>
  </si>
  <si>
    <t>Intended for normal probability plot x-values.</t>
  </si>
  <si>
    <t>Design_Matrix</t>
  </si>
  <si>
    <t>=LAMBDA(X_s, [Allow_Intercept], [Filter],
  LET(
    allow_arg, IF(ISOMITTED(Allow_Intercept), TRUE, Allow_Intercept),
    filt_arg,  IF(ISOMITTED(Filter), TRUE, Filter),
    x_filt,    FILTER(X_s, filt_arg),
    IF(
      allow_arg,
      HSTACK(SEQUENCE(ROWS(x_filt), , 1, 0), x_filt),
      x_filt
    )
  ))</t>
  </si>
  <si>
    <t>X_s: column range of predictors (single or multi-column)
[Allow_Intercept]: TRUE/FALSE — fit intercept? Default TRUE
[Filter]: boolean array — TRUE includes the row, FALSE excludes it</t>
  </si>
  <si>
    <t>filtered numeric design matrix as spilled array</t>
  </si>
  <si>
    <t>Returns the matrix used for prediction: with intercept, a leading column of 1s followed by filtered X columns; without intercept, filtered X columns only. Factor encoding is intentionally deferred.</t>
  </si>
  <si>
    <t>Gram_Inverse</t>
  </si>
  <si>
    <t>=LAMBDA(X,
  MINVERSE(MMULT(TRANSPOSE(X), X))
)</t>
  </si>
  <si>
    <t>X: design matrix (already filtered and intercept-augmented as needed)</t>
  </si>
  <si>
    <t>p×p matrix — the inverse of the Gram matrix (X'X)⁻¹</t>
  </si>
  <si>
    <t>Returns (X'X)⁻¹ for a design matrix X. Single point of inversion used by Hat_diagonal, PRESS, LOOCV_prediction, and Prediction_Interval — any future stability upgrade (e.g., Tikhonov regularisation) only needs to be made here.
Pass the output of Design_Matrix — already filtered and intercept-augmented — directly as X.</t>
  </si>
  <si>
    <t>Predictions</t>
  </si>
  <si>
    <t>=LAMBDA(X_s, Y, [Allow_Intercept], [Filter],
  LET(
    allow_arg, IF(ISOMITTED(Allow_Intercept), TRUE, Allow_Intercept),
    filt_arg,  IF(ISOMITTED(Filter), TRUE, Filter),
    MMULT(
      Design_Matrix(X_s, allow_arg, filt_arg),
      Coefficients(X_s, Y, allow_arg, filt_arg)
    )
  ))</t>
  </si>
  <si>
    <t>fitted Y values as a spilled vector</t>
  </si>
  <si>
    <t>Computes X_design * beta using MMULT.</t>
  </si>
  <si>
    <t>Residuals</t>
  </si>
  <si>
    <t>=LAMBDA(X_s, Y, [Allow_Intercept], [Filter],
  LET(
    allow_arg, IF(ISOMITTED(Allow_Intercept), TRUE, Allow_Intercept),
    filt_arg,  IF(ISOMITTED(Filter), TRUE, Filter),
    FILTER(Y, filt_arg) - Predictions(X_s, Y, allow_arg, filt_arg)
  ))</t>
  </si>
  <si>
    <t>raw residuals as a spilled vector</t>
  </si>
  <si>
    <t>Residuals are Y - fitted Y.</t>
  </si>
  <si>
    <t>Scaled_Residuals</t>
  </si>
  <si>
    <t>=LAMBDA(X_s, Y, [Allow_Intercept], [Filter],
  LET(
    allow_arg, IF(ISOMITTED(Allow_Intercept), TRUE, Allow_Intercept),
    filt_arg,  IF(ISOMITTED(Filter), TRUE, Filter),
    Residuals(X_s, Y, allow_arg, filt_arg)
      / SE_Regression(X_s, Y, allow_arg, filt_arg)
  ))</t>
  </si>
  <si>
    <t>residual divided by SE_Regression as a spilled vector</t>
  </si>
  <si>
    <t>Residual divided by SE_Regression. This is not Excel Analysis ToolPak 'Standard Residuals' and is not leverage-adjusted/studentized.</t>
  </si>
  <si>
    <t>This_row</t>
  </si>
  <si>
    <t>=LAMBDA(array,
  SEQUENCE(ROWS(array))
)</t>
  </si>
  <si>
    <t>array: any contiguous array (including one that has already been filtered)</t>
  </si>
  <si>
    <t>1..n column vector of relative row numbers</t>
  </si>
  <si>
    <t>Returns a 1-based integer sequence 1, 2, …, n where n = ROWS(array). The row numbers are relative to the top of the supplied array, so they are stable regardless of where the array sits on the sheet or whether it has been pre-filtered by the caller.
Designed to be passed to CHOOSEROWS or used as a comparison mask inside FILTER; see Exclude_row_n for the canonical usage.</t>
  </si>
  <si>
    <t>Exclude_row_n</t>
  </si>
  <si>
    <t>=LAMBDA(array, n,
  LET(
    total_rows, ROWS(array),
    n_abs,      IF(n &lt; 0, total_rows + n + 1, n),
    IF(
      OR(n_abs &lt; 1, n_abs &gt; total_rows),
      NA(),
      LET(
        rows, SEQUENCE(total_rows),
        CHOOSEROWS(array, FILTER(rows, rows &lt;&gt; n_abs))
      )
    )
  )
)</t>
  </si>
  <si>
    <t>array: any contiguous array to drop a row from
n: 1-based row to exclude; negative values count from the end (−1 = last row)</t>
  </si>
  <si>
    <t>array with row n removed; NA() if n is out of bounds</t>
  </si>
  <si>
    <t>Returns the input array with exactly one row removed. Positive n selects from the top (1 = first row); negative n selects from the bottom (−1 = last row, −2 = second-to-last, …). Returns NA() when the resolved index is less than 1 or greater than ROWS(array).
Implemented as CHOOSEROWS(array, FILTER(SEQUENCE(total_rows), SEQUENCE(total_rows) &lt;&gt; n_abs)): SEQUENCE produces the full index 1..n, FILTER removes the target index, and CHOOSEROWS reassembles the array without that row.</t>
  </si>
  <si>
    <t>LOO_prediction</t>
  </si>
  <si>
    <t>=LAMBDA(X_s, Y, n, [Allow_Intercept], [Filter],
  LET(
    allow_arg, IF(ISOMITTED(Allow_Intercept), TRUE, Allow_Intercept),
    filt_arg,  IF(ISOMITTED(Filter),          TRUE, Filter),
    X_filt,    FILTER(X_s, filt_arg),
    Y_filt,    FILTER(Y, filt_arg),
    X_loo,     Exclude_row_n(X_filt, n),
    Y_loo,     Exclude_row_n(Y_filt, n),
    x_n,       Design_Matrix(CHOOSEROWS(X_filt, n), allow_arg),
    beta_loo,  Coefficients(X_loo, Y_loo, allow_arg),
    MMULT(x_n, beta_loo)
  )
)</t>
  </si>
  <si>
    <t>X_s: column range of predictors (single or multi-column)
Y: single-column outcome range
n: relative row index of the observation to predict (1-based within the filtered dataset; negative values count from the end)
[Allow_Intercept]: TRUE/FALSE — fit intercept? Default TRUE
[Filter]: boolean array — TRUE includes the row, FALSE excludes it</t>
  </si>
  <si>
    <t>scalar LOO prediction for observation n — the fitted value from a model trained on all rows except n, evaluated at row n of X_s</t>
  </si>
  <si>
    <t>Applies the filter once in the outer scope to produce X_filt and Y_filt, then delegates to inner LAMBDAs without re-passing the filter. Exclude_row_n removes observation n from both X and Y; Coefficients fits OLS on the remaining n−1 rows; Design_Matrix builds the single-row design vector for row n (with or without intercept column); MMULT computes the dot product.
Note: for n LOO predictions at once use LOOCV_prediction, which avoids n separate OLS fits via the hat-matrix shortcut.</t>
  </si>
  <si>
    <t>LOOCV_prediction</t>
  </si>
  <si>
    <t>=LAMBDA(X_s, Y, [Allow_Intercept], [Filter],
  LET(
    allow_arg, IF(ISOMITTED(Allow_Intercept), TRUE, Allow_Intercept),
    filt_arg,  IF(ISOMITTED(Filter),          TRUE, Filter),
    yhat,      Predictions(X_s, Y, allow_arg, filt_arg),
    e,         FILTER(Y, filt_arg) - yhat,
    h,         Hat_diagonal(X_s, allow_arg, filt_arg),
    yhat - h * e / (1 - h)
  )
)</t>
  </si>
  <si>
    <t>n-element spill vector of LOO predictions for every filtered observation</t>
  </si>
  <si>
    <t>Returns the leave-one-out predicted value for every observation simultaneously, without fitting n separate models. Uses the Sherman-Morrison-Woodbury update: ŷ_{−i}(xᵢ) = ŷᵢ − hᵢ eᵢ / (1 − hᵢ), where ŷᵢ = Predictions, eᵢ = Y − ŷᵢ, and hᵢ is the hat-matrix diagonal from Hat_diagonal.
The LOOCV residual for each row equals eᵢ / (1 − hᵢ), so SUMSQ(LOOCV_residuals) = PRESS.</t>
  </si>
  <si>
    <t>Hat_diagonal</t>
  </si>
  <si>
    <t>=LAMBDA(X_s, [Allow_Intercept], [Filter],
  LET(
    allow_arg, IF(ISOMITTED(Allow_Intercept), TRUE, Allow_Intercept),
    filt_arg,  IF(ISOMITTED(Filter), TRUE, Filter),
    X_design,  Design_Matrix(X_s, allow_arg, filt_arg),
    p,         COLUMNS(X_design),
    XtX_inv,   Gram_Inverse(X_design),
    Z,         MMULT(X_design, XtX_inv),
    MMULT(Z * X_design, SEQUENCE(p, 1, 1, 0))
  ))</t>
  </si>
  <si>
    <t>n-element hat-matrix diagonal (leverage values) as spilled vector</t>
  </si>
  <si>
    <t>Returns h_i = x_iᵀ(XᵀX)⁻¹x_i for each observation. Values range from p/n (minimum leverage, uniform design) to 1. Observations with h_i &gt; 2p/n are conventionally flagged as high-leverage. Used internally by Studentized_Residuals, Cooks_Distance, PRESS, and LOOCV_prediction; exposed here for direct inspection. Inversion is delegated to Gram_Inverse.</t>
  </si>
  <si>
    <t>Studentized_Residuals</t>
  </si>
  <si>
    <t>=LAMBDA(X_s, Y, [Allow_Intercept], [Filter],
  LET(
    allow_arg, IF(ISOMITTED(Allow_Intercept), TRUE, Allow_Intercept),
    filt_arg,  IF(ISOMITTED(Filter), TRUE, Filter),
    e,         Residuals(X_s, Y, allow_arg, filt_arg),
    se,        SE_Regression(X_s, Y, allow_arg, filt_arg),
    h,         Hat_diagonal(X_s, allow_arg, filt_arg),
    e / (se * SQRT(1 - h))
  ))</t>
  </si>
  <si>
    <t>n-element vector of internally studentized residuals</t>
  </si>
  <si>
    <t>r_i = e_i / (s√(1−h_i)), the leverage-adjusted scaled residual. Unlike Scaled_Residuals (which divides by s only), studentized residuals have equal variance under the normal model and are more sensitive to outliers in high-leverage regions. Values beyond ±2 or ±3 indicate potential outliers.</t>
  </si>
  <si>
    <t>Studentized_Residuals_Ranked</t>
  </si>
  <si>
    <t>=LAMBDA(X_s, Y, [Allow_Intercept], [Filter],
  LET(
    allow_arg, IF(ISOMITTED(Allow_Intercept), TRUE, Allow_Intercept),
    filt_arg,  IF(ISOMITTED(Filter), TRUE, Filter),
    SORT(Studentized_Residuals(X_s, Y, allow_arg, filt_arg))
  ))</t>
  </si>
  <si>
    <t>sorted studentized residuals as spilled vector</t>
  </si>
  <si>
    <t>Ascending sort of Studentized_Residuals. Paired with Normal_Scores gives a leverage-corrected Q-Q plot; paired with Percentile gives a cumulative distribution plot.</t>
  </si>
  <si>
    <t>Cooks_Distance</t>
  </si>
  <si>
    <t>=LAMBDA(X_s, Y, [Allow_Intercept], [Filter],
  LET(
    allow_arg, IF(ISOMITTED(Allow_Intercept), TRUE, Allow_Intercept),
    filt_arg,  IF(ISOMITTED(Filter), TRUE, Filter),
    r,         Studentized_Residuals(X_s, Y, allow_arg, filt_arg),
    h,         Hat_diagonal(X_s, allow_arg, filt_arg),
    p,         COLUMNS(Design_Matrix(X_s, allow_arg, filt_arg)),
    r ^ 2 * h / ((1 - h) * p)
  ))</t>
  </si>
  <si>
    <t>n-element vector of Cook’s distances</t>
  </si>
  <si>
    <t>D_i = r_i² · h_i / ((1−h_i)·p) where r_i is the internally studentized residual, h_i the hat-matrix diagonal, and p the number of regression parameters. Combines outlier signal (r_i) with leverage (h_i) into a single influence measure. Observations with D_i &gt; 4/n or D_i &gt; 1 are conventionally flagged as influential.</t>
  </si>
  <si>
    <t>Scaled_Residuals_Ranked</t>
  </si>
  <si>
    <t>=LAMBDA(X_s, Y, [Allow_Intercept], [Filter],
  LET(
    allow_arg, IF(ISOMITTED(Allow_Intercept), TRUE, Allow_Intercept),
    filt_arg,  IF(ISOMITTED(Filter), TRUE, Filter),
    SORT(Scaled_Residuals(X_s, Y, allow_arg, filt_arg))
  ))</t>
  </si>
  <si>
    <t>sorted scaled residuals as spilled vector</t>
  </si>
  <si>
    <t>Sorted Scaled_Residuals, intended for plotting against Normal_Scores.</t>
  </si>
  <si>
    <t>Col_Select</t>
  </si>
  <si>
    <t>=LAMBDA(table, col_nums,
  CHOOSECOLS(table, col_nums)
)</t>
  </si>
  <si>
    <t>table: source range or table body (multi-column)
col_nums: horizontal array of 1-based column numbers, e.g. {1,3,5}; negative indices count from the right</t>
  </si>
  <si>
    <t>array of the selected columns in the specified order</t>
  </si>
  <si>
    <t>Wraps CHOOSECOLS to give column selection a named, self-documenting form. The output is a calculated array with the same row count as the source table, valid as X_s in any library function.
Primary use: define a named range — e.g. X_Predictors = Col_Select(LifeData, {3,7,9}) — then pass that name as X_s. Non-contiguous column sets are fully supported. Combine with Complete_Cases_Filter to drop rows that have missing or non-numeric values in the chosen columns.</t>
  </si>
  <si>
    <t>Complete_Cases_Filter</t>
  </si>
  <si>
    <t>=LAMBDA(X_s, [Y],
  LET(
    combined, IF(ISOMITTED(Y), X_s, HSTACK(X_s, Y)),
    MMULT((ISNUMBER(combined)) * 1, SEQUENCE(COLUMNS(combined), 1, 1, 0)) = COLUMNS(combined)
  )
)</t>
  </si>
  <si>
    <t>X_s: column range of predictors (single or multi-column), or a Col_Select result
[Y]: single-column outcome range; when supplied, rows where Y is also non-numeric are excluded</t>
  </si>
  <si>
    <t>boolean column vector — TRUE for rows where every included column is numeric</t>
  </si>
  <si>
    <t>Produces a ready-made Filter argument for any library function. TRUE rows have no blanks, text, or errors in any of the supplied columns.
When Y is omitted, only X_s columns are checked. When Y is provided, it is HSTACKed onto X_s so that a single MMULT row-sum determines completeness across all regression inputs at once. ISNUMBER returns FALSE for errors and blanks, so error cells are safely treated as incomplete without propagating into the MMULT result.
Typical usage: R_squared(X_s, Y, , Complete_Cases_Filter(X_s, Y))</t>
  </si>
  <si>
    <t>Pearson_R</t>
  </si>
  <si>
    <t>=LAMBDA(X_s, Y, [Filter],
  LET(
    filt_arg, IF(ISOMITTED(Filter), TRUE, Filter),
    xf, FILTER(X_s, filt_arg),
    yf, FILTER(Y,   filt_arg),
    MAKEARRAY(COLUMNS(X_s), 1, LAMBDA(r, c, CORREL(CHOOSECOLS(xf, r), yf)))
  ))</t>
  </si>
  <si>
    <t>X_s: predictor column range (single or multi-column); returns one correlation per column
Y: single-column outcome range
[Filter]: boolean array — TRUE includes the row, FALSE excludes it</t>
  </si>
  <si>
    <t>k×1 column vector of Pearson correlations between each predictor and Y</t>
  </si>
  <si>
    <t>Pearson_R computes the linear (Pearson product-moment) correlation between each column of X_s and Y, after applying the optional filter. When X_s has a single column the result is a scalar; when X_s has k columns it spills as a k×1 column vector.
A Pearson_R close to ±1 indicates a strong linear association. Comparing Pearson_R with Spearman_R on the same data reveals nonlinearity: a large gap (Spearman &gt; Pearson in magnitude) suggests a monotonic but curved relationship that may warrant a log or polynomial transformation.</t>
  </si>
  <si>
    <t>Spearman_R</t>
  </si>
  <si>
    <t>k×1 column vector of Spearman rank correlations between each predictor and Y</t>
  </si>
  <si>
    <t>Skewness</t>
  </si>
  <si>
    <t>=LAMBDA(X_s, [Filter],
  LET(
    filt_arg, IF(ISOMITTED(Filter), TRUE, Filter),
    xf, FILTER(X_s, filt_arg),
    MAKEARRAY(COLUMNS(X_s), 1, LAMBDA(r, c, SKEW(CHOOSECOLS(xf, r))))
  ))</t>
  </si>
  <si>
    <t>X_s: column range to summarize (single or multi-column); returns one value per column
[Filter]: boolean array — TRUE includes the row, FALSE excludes it</t>
  </si>
  <si>
    <t>k×1 column vector of sample skewness values (one per column of X_s)</t>
  </si>
  <si>
    <t>Skewness returns the sample skewness (Fisher-Pearson standardized third moment) for each column of X_s after filtering. Uses Excel's SKEW function, which divides by (n-1)(n-2).
Interpretation: 0 = symmetric; positive = right tail (mean &gt; median, common in counts and incomes); negative = left tail. |Skewness| &gt; 1 typically signals that a log or square-root transformation would linearize relationships and stabilize regression residual variance. Compare with Kurtosis for a fuller picture of distributional shape.</t>
  </si>
  <si>
    <t>Kurtosis</t>
  </si>
  <si>
    <t>=LAMBDA(X_s, [Filter],
  LET(
    filt_arg, IF(ISOMITTED(Filter), TRUE, Filter),
    xf, FILTER(X_s, filt_arg),
    MAKEARRAY(COLUMNS(X_s), 1, LAMBDA(r, c, KURT(CHOOSECOLS(xf, r))))
  ))</t>
  </si>
  <si>
    <t>k×1 column vector of excess kurtosis values (one per column of X_s)</t>
  </si>
  <si>
    <t>Kurtosis returns the excess kurtosis for each filtered column of X_s. Uses Excel's KURT function (Fisher's excess kurtosis: kurtosis − 3, so a normal distribution returns 0).
Positive excess kurtosis (leptokurtic) indicates heavier tails and more extreme outliers than a normal distribution. Negative (platykurtic) indicates lighter tails. High kurtosis in a predictor or in regression residuals signals that OLS standard errors may be unreliable, and that robust standard errors or a different distributional assumption may be warranted.</t>
  </si>
  <si>
    <t>F_Stat</t>
  </si>
  <si>
    <t>=LAMBDA(X_s, Y, [Allow_Intercept], [Filter],
  LET(
    allow_arg, IF(ISOMITTED(Allow_Intercept), TRUE, Allow_Intercept),
    filt_arg,  IF(ISOMITTED(Filter),          TRUE, Filter),
    SS_Regression(X_s, Y, allow_arg, filt_arg) / DF_Regression(X_s) /
    (SS_Residual(X_s, Y, allow_arg, filt_arg) / DF_Residual(X_s, Y, allow_arg, filt_arg))
  ))</t>
  </si>
  <si>
    <t>F-statistic for the overall regression model as a scalar</t>
  </si>
  <si>
    <t>F_Stat returns the F-statistic for the omnibus test of the null hypothesis that all regression coefficients are simultaneously zero. It equals (MS_Regression / MS_Residual) = (SS_Regression / df_regression) / (SS_Residual / df_residual).
A large F-statistic (and correspondingly small P_Value_F) means the model explains significantly more variance than would be expected by chance. Note that a significant F does not guarantee that every individual predictor is significant — individual t-statistics (T_Stats) address that question. F_Stat appears in the ANOVA table on the Regression sheet; this function exposes it as a named reference for use in other formulas.</t>
  </si>
  <si>
    <t>P_Value_F</t>
  </si>
  <si>
    <t>=LAMBDA(X_s, Y, [Allow_Intercept], [Filter],
  LET(
    allow_arg, IF(ISOMITTED(Allow_Intercept), TRUE, Allow_Intercept),
    filt_arg,  IF(ISOMITTED(Filter),          TRUE, Filter),
    F.DIST.RT(
      F_Stat(X_s, Y, allow_arg, filt_arg),
      DF_Regression(X_s),
      DF_Residual(X_s, Y, allow_arg, filt_arg)
    )
  ))</t>
  </si>
  <si>
    <t>p-value for the overall F-test (right-tail probability of the F distribution)</t>
  </si>
  <si>
    <t>P_Value_F returns the p-value for the overall model F-test: the probability of observing an F-statistic at least as large as F_Stat under the null hypothesis that all coefficients are zero. Computed as F.DIST.RT(F_Stat, df_regression, df_residual).
Conventionally, P_Value_F &lt; 0.05 indicates that the model as a whole fits the data significantly better than a null model. This p-value appears in the Significance F column of the Regression sheet ANOVA table; this function exposes it for programmatic use.</t>
  </si>
  <si>
    <t>Correlation_Matrix</t>
  </si>
  <si>
    <t>=LAMBDA(X_s, [Filter],
  LET(
    filt_arg, IF(ISOMITTED(Filter), TRUE, Filter),
    xf, FILTER(X_s, filt_arg),
    k,  COLUMNS(X_s),
    MAKEARRAY(k, k, LAMBDA(r, c, CORREL(CHOOSECOLS(xf, r), CHOOSECOLS(xf, c))))
  ))</t>
  </si>
  <si>
    <t>X_s: column range of variables (single or multi-column); returns a k×k symmetric matrix
[Filter]: boolean array — TRUE includes the row, FALSE excludes it</t>
  </si>
  <si>
    <t>k×k symmetric matrix of pairwise Pearson correlations (diagonal = 1)</t>
  </si>
  <si>
    <t>Correlation_Matrix returns the k×k Pearson correlation matrix for all columns of X_s after filtering. Each cell [r, c] equals CORREL(column r, column c). The diagonal is always 1. The matrix is symmetric. Enter as a single formula and let it spill.
Use this to screen for multicollinearity before fitting a model: pairs with |r| &gt; 0.7 are candidates for VIF investigation. High off-diagonal correlations indicate redundant predictors whose coefficients will be unstable and hard to interpret. For formal post-fit diagnostics, use VIF and Tolerance instead.</t>
  </si>
  <si>
    <t>Country</t>
  </si>
  <si>
    <t>Year</t>
  </si>
  <si>
    <t>Status</t>
  </si>
  <si>
    <t>Life expectancy</t>
  </si>
  <si>
    <t>Adult Mortality</t>
  </si>
  <si>
    <t>infant deaths</t>
  </si>
  <si>
    <t>Alcohol</t>
  </si>
  <si>
    <t>percentage expenditure</t>
  </si>
  <si>
    <t>Hepatitis B</t>
  </si>
  <si>
    <t>Measles</t>
  </si>
  <si>
    <t>BMI</t>
  </si>
  <si>
    <t>under-five deaths</t>
  </si>
  <si>
    <t>Polio</t>
  </si>
  <si>
    <t>Total expenditure</t>
  </si>
  <si>
    <t>Diphtheria</t>
  </si>
  <si>
    <t>HIV/AIDS</t>
  </si>
  <si>
    <t>GDP</t>
  </si>
  <si>
    <t>Population</t>
  </si>
  <si>
    <t>thinness 1-19 years</t>
  </si>
  <si>
    <t>thinness 5-9 years</t>
  </si>
  <si>
    <t>Income composition of resources</t>
  </si>
  <si>
    <t>Schooling</t>
  </si>
  <si>
    <t>Full_Data</t>
  </si>
  <si>
    <t>Afghanistan</t>
  </si>
  <si>
    <t>Developing</t>
  </si>
  <si>
    <t>Albania</t>
  </si>
  <si>
    <t>Algeria</t>
  </si>
  <si>
    <t>Angola</t>
  </si>
  <si>
    <t>Antigua and Barbuda</t>
  </si>
  <si>
    <t>Argentina</t>
  </si>
  <si>
    <t>Armenia</t>
  </si>
  <si>
    <t>Australia</t>
  </si>
  <si>
    <t>Developed</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</si>
  <si>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</si>
  <si>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</si>
  <si>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</si>
  <si>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</si>
  <si>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</si>
  <si>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</si>
  <si>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</si>
  <si>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</si>
  <si>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</si>
  <si>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</si>
  <si>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</si>
  <si>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</si>
  <si>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</si>
  <si>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</si>
  <si>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</si>
  <si>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</si>
  <si>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</si>
  <si>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</si>
  <si>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</si>
  <si>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Côte d'Ivoire</t>
  </si>
  <si>
    <t>Cabo Verde</t>
  </si>
  <si>
    <t>Cambodia</t>
  </si>
  <si>
    <t>Cameroon</t>
  </si>
  <si>
    <t>Canada</t>
  </si>
  <si>
    <t>Central African Republic</t>
  </si>
  <si>
    <t>Chad</t>
  </si>
  <si>
    <t>Chile</t>
  </si>
  <si>
    <t>China</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</si>
  <si>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</si>
  <si>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</si>
  <si>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</si>
  <si>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</si>
  <si>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</si>
  <si>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</si>
  <si>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</si>
  <si>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</si>
  <si>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</si>
  <si>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</si>
  <si>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</si>
  <si>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</si>
  <si>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</si>
  <si>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</si>
  <si>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</si>
  <si>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</si>
  <si>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</si>
  <si>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</si>
  <si>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</si>
  <si>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</si>
  <si>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</si>
  <si>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</si>
  <si>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</si>
  <si>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</si>
  <si>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</si>
  <si>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</si>
  <si>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</si>
  <si>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</si>
  <si>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</si>
  <si>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</si>
  <si>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</si>
  <si>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</si>
  <si>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</si>
  <si>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</si>
  <si>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</si>
  <si>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</si>
  <si>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</si>
  <si>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</si>
  <si>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</si>
  <si>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</si>
  <si>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</si>
  <si>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</si>
  <si>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</si>
  <si>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</si>
  <si>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</si>
  <si>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</si>
  <si>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</si>
  <si>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</si>
  <si>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</si>
  <si>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</si>
  <si>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</si>
  <si>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</si>
  <si>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</si>
  <si>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</si>
  <si>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</si>
  <si>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</si>
  <si>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</si>
  <si>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</si>
  <si>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</si>
  <si>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</si>
  <si>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</si>
  <si>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</si>
  <si>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</si>
  <si>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</si>
  <si>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</si>
  <si>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</si>
  <si>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</si>
  <si>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</si>
  <si>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</si>
  <si>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</si>
  <si>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</si>
  <si>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</si>
  <si>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</si>
  <si>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</si>
  <si>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</si>
  <si>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</si>
  <si>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</si>
  <si>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</si>
  <si>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</si>
  <si>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</si>
  <si>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</si>
  <si>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</si>
  <si>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</si>
  <si>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</si>
  <si>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</si>
  <si>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</si>
  <si>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</si>
  <si>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</si>
  <si>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</si>
  <si>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</si>
  <si>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</si>
  <si>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</si>
  <si>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</si>
  <si>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</si>
  <si>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</si>
  <si>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</si>
  <si>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</si>
  <si>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</si>
  <si>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</si>
  <si>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</si>
  <si>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</si>
  <si>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</si>
  <si>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</si>
  <si>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</si>
  <si>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</si>
  <si>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</si>
  <si>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</si>
  <si>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</si>
  <si>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</si>
  <si>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</si>
  <si>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</si>
  <si>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</si>
  <si>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</si>
  <si>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</si>
  <si>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</si>
  <si>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</si>
  <si>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</si>
  <si>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</si>
  <si>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</si>
  <si>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</si>
  <si>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</si>
  <si>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</si>
  <si>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</si>
  <si>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</si>
  <si>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</si>
  <si>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</si>
  <si>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</si>
  <si>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</si>
  <si>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</si>
  <si>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</si>
  <si>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</si>
  <si>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Syrian Arab Republic</t>
  </si>
  <si>
    <t>Tajikistan</t>
  </si>
  <si>
    <t>Thailand</t>
  </si>
  <si>
    <t>The former Yugoslav republic of Macedonia</t>
  </si>
  <si>
    <t>Timor-Leste</t>
  </si>
  <si>
    <t>Togo</t>
  </si>
  <si>
    <t>Tonga</t>
  </si>
  <si>
    <t>Trinidad and Tobago</t>
  </si>
  <si>
    <t>Tunisia</t>
  </si>
  <si>
    <t>Turkey</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</si>
  <si>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</si>
  <si>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</si>
  <si>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</si>
  <si>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</si>
  <si>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</si>
  <si>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</si>
  <si>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</si>
  <si>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</si>
  <si>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</si>
  <si>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</si>
  <si>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</si>
  <si>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</si>
  <si>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</si>
  <si>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</si>
  <si>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</si>
  <si>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</si>
  <si>
    <t>PREDICTION INPUTS</t>
  </si>
  <si>
    <t>In linear model?</t>
  </si>
  <si>
    <t>Allow Intercept</t>
  </si>
  <si>
    <t>PREDICTOR SUMMARY</t>
  </si>
  <si>
    <t>Pearson R</t>
  </si>
  <si>
    <t>Spearman R</t>
  </si>
  <si>
    <t>REGRESSION OUTPUTS</t>
  </si>
  <si>
    <t>REGRESSION STATISTICS</t>
  </si>
  <si>
    <t>Multiple R</t>
  </si>
  <si>
    <t>R Square</t>
  </si>
  <si>
    <t>Adjusted R Square</t>
  </si>
  <si>
    <t>Standard Error</t>
  </si>
  <si>
    <t>DIAGNOSTICS</t>
  </si>
  <si>
    <t>PRESS R²</t>
  </si>
  <si>
    <t>Mean Leverage</t>
  </si>
  <si>
    <t>QQ Correlation</t>
  </si>
  <si>
    <t>Alpha</t>
  </si>
  <si>
    <t>ANOVA TABLE</t>
  </si>
  <si>
    <t>df</t>
  </si>
  <si>
    <t>SS</t>
  </si>
  <si>
    <t>MS</t>
  </si>
  <si>
    <t>F</t>
  </si>
  <si>
    <t>Significance F</t>
  </si>
  <si>
    <t>Regression</t>
  </si>
  <si>
    <t>Residual</t>
  </si>
  <si>
    <t>Total</t>
  </si>
  <si>
    <t>COEFFICIENTS</t>
  </si>
  <si>
    <t>Std Error</t>
  </si>
  <si>
    <t>t Stat</t>
  </si>
  <si>
    <t>P-value</t>
  </si>
  <si>
    <t>Lower 95%</t>
  </si>
  <si>
    <t>Upper 95%</t>
  </si>
  <si>
    <t>PREDICTION OUTPUTS</t>
  </si>
  <si>
    <t>PREDICTION INTERVAL</t>
  </si>
  <si>
    <t>Point Estimate</t>
  </si>
  <si>
    <t>SE Prediction</t>
  </si>
  <si>
    <t>t Critical</t>
  </si>
  <si>
    <t>Confidence Level</t>
  </si>
  <si>
    <t>Predictor</t>
  </si>
  <si>
    <t>Prediction Value</t>
  </si>
  <si>
    <t>Intercept</t>
  </si>
  <si>
    <t>RESIDUAL OUTPUT</t>
  </si>
  <si>
    <t>Predicted Y</t>
  </si>
  <si>
    <t>Hat Diagonal</t>
  </si>
  <si>
    <t>Studentized Residuals</t>
  </si>
  <si>
    <t>Studentized Residuals Ranked</t>
  </si>
  <si>
    <t>Cook's Distance</t>
  </si>
  <si>
    <t>=LAMBDA(xf, yf, [Filter],
  LET(
    baseFilter, IF(ISOMITTED(Filter), TRUE, Filter),
    RankAvgAsc, LAMBDA(a,
      MAP(a, LAMBDA(v, 1+SUM(--(a&lt;v))+(SUM(--(a=v))-1)/2))
    ),
    TRANSPOSE(
      BYCOL(xf,
        LAMBDA(xcol,
          LET(
            valid, baseFilter*ISNUMBER(xcol)*ISNUMBER(yf),
            x, FILTER(xcol, valid),
            y, FILTER(yf, valid),
            rx, RankAvgAsc(x),
            ry, RankAvgAsc(y),
            CORREL(rx, ry)
          )
        )
      )
    )
  ))</t>
  </si>
  <si>
    <t>xf: predictor column range (single or multi-column); returns one correlation per column
yf: single-column outcome range
[Filter]: boolean array — TRUE includes the row, FALSE excludes it</t>
  </si>
  <si>
    <t>Spearman_R computes the rank (Spearman) correlation between each column of xf and yf. For each predictor column, rows are kept where both that column and yf are numeric (and pass the optional Filter). Ties receive average ranks via a MAP-based helper (avoids RANK.AVG on dynamic arrays). Returns a k×1 vector when xf has k columns.
Unlike Pearson_R, Spearman_R measures any monotonic relationship, not just linear ones. The diagnostic value of the pair is in their difference: if |Spearman_R| is noticeably larger than |Pearson_R| for the same predictor, the relationship is curved and a transformation (e.g. LOG) or a nonlinear term may improve model fit.</t>
  </si>
  <si>
    <t>Dependent_Var</t>
  </si>
  <si>
    <t>Returns the dependent-variable vector used by residual and diagnostic outputs.</t>
  </si>
  <si>
    <t>Y</t>
  </si>
  <si>
    <t>LOOCV Residual</t>
  </si>
  <si>
    <t>Normal Scores Ranked</t>
  </si>
  <si>
    <t>=LAMBDA(Y, [Filter],
  FILTER(Y, IF(ISOMITTED(Filter), TRUE, Filter))
)</t>
  </si>
  <si>
    <t>filtered dependent variable vector (all rows when Filter is omitted)</t>
  </si>
  <si>
    <t>To analyze your own dataset, copy the Regression sheet into your workbook (right-click the tab → Move or Copy). This carries over all workbook-scoped LAMBDA functions as well as the sheet-scoped named ranges used by the Regression sheet.</t>
  </si>
  <si>
    <t>Ensure your data is organized as a structured Excel table. Select the range including column headers and press Ctrl+T, or go to Home → Format as Table.</t>
  </si>
  <si>
    <t>Next, update the named ranges that point to your data. Open the Name Manager from Formulas → Name Manager. You will see the named ranges and the workbook-scoped LAMBDA functions listed there.</t>
  </si>
  <si>
    <t>In the Name Manager, update All_Xs (the “Refers To” field) to span all potential independent variable columns in your dataset.</t>
  </si>
  <si>
    <t>Update y to refer to your dependent variable column. It must span exactly the same rows as All_Xs.</t>
  </si>
  <si>
    <t>Optional — data filter:</t>
  </si>
  <si>
    <t>Optional — point prediction:</t>
  </si>
  <si>
    <t>Beta_Weights</t>
  </si>
  <si>
    <t>=LAMBDA(X_s, Y, [Allow_Intercept], [Filter],
  LET(
    allow_arg,  IF(ISOMITTED(Allow_Intercept), TRUE, Allow_Intercept),
    filt_arg,   IF(ISOMITTED(Filter),          TRUE, Filter),
    coefs,      Coefficients(X_s, Y, allow_arg, filt_arg),
    pred_coefs, IF(allow_arg, DROP(coefs, 1), coefs),
    sd_y,       STDEV(FILTER(Y, filt_arg)),
    k,          COLUMNS(X_s),
    sd_x,       MAKEARRAY(k, 1, LAMBDA(j, _, STDEV(FILTER(CHOOSECOLS(X_s, j), filt_arg)))),
    pred_coefs * sd_x / sd_y
  ))</t>
  </si>
  <si>
    <t>k×1 column vector of standardized coefficients (Beta weights), one per predictor — intercept row excluded</t>
  </si>
  <si>
    <t>Standardized (Beta) coefficient for predictor j = b_j × std(X_j) / std(Y). Expresses each coefficient in standard-deviation units, making predictors with different scales directly comparable in magnitude. Always returns k values (one per predictor); the intercept has no meaningful standardized counterpart and is excluded.
Computed as Coefficients × column-wise STDEV(X) / STDEV(Y), using filtered rows. Mirrors the output of VIF and Tolerance in returning k rows without an intercept entry.</t>
  </si>
  <si>
    <t>REGRESSION DIAGNOSTIC GUIDE</t>
  </si>
  <si>
    <t>Use the charts and flagged cells on the Regression sheet to assess model assumptions. Work through Tier 1 first; investigate Tier 2 only when a Tier 1 plot raises a concern.</t>
  </si>
  <si>
    <t>TIER 1 — Review for every model</t>
  </si>
  <si>
    <t>Plot</t>
  </si>
  <si>
    <t>X-axis</t>
  </si>
  <si>
    <t>Y-axis</t>
  </si>
  <si>
    <t>What to look for</t>
  </si>
  <si>
    <t>Residuals vs. Fitted</t>
  </si>
  <si>
    <t>Random scatter around zero. A curve or funnel shape signals nonlinearity or heteroscedasticity (non-constant error variance).</t>
  </si>
  <si>
    <t>Normal Q-Q</t>
  </si>
  <si>
    <t>Normal Scores (theoretical)</t>
  </si>
  <si>
    <t>Actual vs. Predicted</t>
  </si>
  <si>
    <t>Points close to a 45° line. A bow or fan shape confirms the same problems seen in Residuals vs. Fitted but from a different angle.</t>
  </si>
  <si>
    <t>TIER 2 — Investigate when Tier 1 raises a concern</t>
  </si>
  <si>
    <t>Scale-Location</t>
  </si>
  <si>
    <t>Scale-Location
(√|Studentized Residuals|)</t>
  </si>
  <si>
    <t>Flat horizontal spread of points = homoscedasticity. An upward trend confirms heteroscedasticity flagged in Tier 1. Yellow cells: value &gt; √2 ≈ 1.41; red cells: value &gt; √3 ≈ 1.73.</t>
  </si>
  <si>
    <t>Observation index</t>
  </si>
  <si>
    <t>Hat Diagonal (leverage)</t>
  </si>
  <si>
    <t>High leverage alone is not a problem. Combined high leverage and large residual (top-right or bottom-right of the plot) = influential outlier. Hat &gt; 2p/n is flagged red; Hat &gt; 3p/n is additionally bold.</t>
  </si>
  <si>
    <t>PRESS Residuals</t>
  </si>
  <si>
    <t>PRESS Residual
(e / (1 − h))</t>
  </si>
  <si>
    <t>PRESS residuals inflate the ordinary residual by leverage. Large values (|PRESS| &gt; 2 × SE yellow, &gt; 3 × SE red) flag observations whose removal would substantially shift the fitted model.</t>
  </si>
  <si>
    <t>DIAGNOSTIC THRESHOLD REFERENCE</t>
  </si>
  <si>
    <t>Diagnostic</t>
  </si>
  <si>
    <t>Location on sheet</t>
  </si>
  <si>
    <t>Yellow threshold</t>
  </si>
  <si>
    <t>Red threshold</t>
  </si>
  <si>
    <t>VIF (Variance Inflation Factor)</t>
  </si>
  <si>
    <t>Col I, Predictor Summary</t>
  </si>
  <si>
    <t>VIF &gt; 5  (possible collinearity)</t>
  </si>
  <si>
    <t>VIF &gt; 10  (strong collinearity)</t>
  </si>
  <si>
    <t>Col J, Predictor Summary</t>
  </si>
  <si>
    <t>Tolerance &lt; 0.2</t>
  </si>
  <si>
    <t>Tolerance &lt; 0.1</t>
  </si>
  <si>
    <t>—</t>
  </si>
  <si>
    <t>PRESS R² &lt; 0  (worse than predicting Y-mean)</t>
  </si>
  <si>
    <t>&lt; 0.98  (mild non-normality)</t>
  </si>
  <si>
    <t>&lt; 0.95  (clear non-normality)</t>
  </si>
  <si>
    <t>P-value &gt; alpha  (model not significant)</t>
  </si>
  <si>
    <t>Coefficient P-values</t>
  </si>
  <si>
    <t>Col P, Coefficients</t>
  </si>
  <si>
    <t>P-value &gt; alpha  (term not significant)</t>
  </si>
  <si>
    <t>Col AB, Residual Output</t>
  </si>
  <si>
    <t>h &gt; 2p/n  (high leverage)</t>
  </si>
  <si>
    <t>Col AC, Residual Output</t>
  </si>
  <si>
    <t>|r*| &gt; 2  (moderate outlier)</t>
  </si>
  <si>
    <t>|r*| ≥ 3  (strong outlier)</t>
  </si>
  <si>
    <t>Col AD, Residual Output</t>
  </si>
  <si>
    <t>D &gt; 4/n  (review)</t>
  </si>
  <si>
    <t>D &gt; 0.9  (high influence)</t>
  </si>
  <si>
    <t>Col AG, Residual Output</t>
  </si>
  <si>
    <t>&gt; √2 ≈ 1.41  (|r*| &gt; 2 equivalent)</t>
  </si>
  <si>
    <t>&gt; √3 ≈ 1.73  (|r*| &gt; 3 equivalent)</t>
  </si>
  <si>
    <t>PRESS Residual</t>
  </si>
  <si>
    <t>Col AH, Residual Output</t>
  </si>
  <si>
    <t>|PRESS| &gt; 2 × SE</t>
  </si>
  <si>
    <t>|PRESS| &gt; 3 × SE</t>
  </si>
  <si>
    <t>COMMON PATTERNS AND NEXT STEPS</t>
  </si>
  <si>
    <t>Pattern</t>
  </si>
  <si>
    <t>Symptom</t>
  </si>
  <si>
    <t>Next step</t>
  </si>
  <si>
    <t>Heteroscedasticity
(funnel residuals)</t>
  </si>
  <si>
    <t>Residuals vs. Fitted shows fan shape; Scale-Location trends upward.</t>
  </si>
  <si>
    <t>Consider: log-transforming Y, adding polynomial terms, or fitting a Weighted Least Squares (WLS) model. WLS is planned for a future version of this library.</t>
  </si>
  <si>
    <t>Nonlinearity
(curved residuals)</t>
  </si>
  <si>
    <t>Residuals vs. Fitted shows a curve; Actual vs. Predicted bows.</t>
  </si>
  <si>
    <t>Add squared or interaction terms to the model. Toggle individual predictors on/off to isolate which variable is driving the curve.</t>
  </si>
  <si>
    <t>Non-normal errors
(Q-Q deviation)</t>
  </si>
  <si>
    <t>Q-Q plot shows heavy tails or S-curve; QQ Correlation &lt; 0.98.</t>
  </si>
  <si>
    <t>Influential observations
(high Cook's D or PRESS)</t>
  </si>
  <si>
    <t>Cook's D &gt; 4/n or |PRESS| &gt; 2 × SE for one or more rows.</t>
  </si>
  <si>
    <t>Multicollinearity
(high VIF)</t>
  </si>
  <si>
    <t>VIF &gt; 10 for one or more predictors.</t>
  </si>
  <si>
    <t>Remove or combine correlated predictors. Use the Correlation_Matrix function to identify the pairs. Partial R² shows each predictor's unique contribution after controlling for the others.</t>
  </si>
  <si>
    <t>MODEL SELECTION</t>
  </si>
  <si>
    <t>Beta Weight</t>
  </si>
  <si>
    <t>How to use the Regression sheet for Multilinear Regression (MLR)</t>
  </si>
  <si>
    <t>Required Name Range Updates:</t>
  </si>
  <si>
    <t>Update fil (the “Refers To” field) to a column in the same table containing TRUE or FALSE for each row. A recommended completeness check — if your table has k predictor columns — is to add a filter column with:
=COUNT(YourTable[@[First_Predictor]:[Last_Predictor]])=k
Replace First_Predictor, Last_Predictor, and k with your first predictor column name, last predictor column name, and the total number of predictors. This returns TRUE only when every predictor value in the row is numeric. This avoids including rows with blanks or non-numeric predictor values in the regression.</t>
  </si>
  <si>
    <t>To generate a point prediction and prediction interval, enter a value for each independent variable in the orange cells in column V under the PREDICTION INPUTS heading. Results appear automatically in the PREDICTION OUTPUTS box above. By default, these inputs are set to the mean of each independent variable in the data, so the SE prediction equals the SE of the regression.
If you are making a prediction using the regression, overwrite these defaults with the values of the independent variables for your scenario.</t>
  </si>
  <si>
    <t>Points close to a straight diagonal line. Heavy tails or an S-curve indicate non-normal errors. Check QQ Correlation (Cell P10): below 0.98 = mild concern, below 0.95 = stronger concern.</t>
  </si>
  <si>
    <t>Spikes above 4/n (yellow) or above 0.9 (red) mark observations with outsized influence on the fitted coefficients. Inspect those rows for data entry errors or genuine outliers before removing them. Remove outliers only when you have a definitive, non-statistical reason to believe the data point is invalid, comes from a different population, or disproportionately distorts the analysis. Never filter out data solely because it is an extreme statistical value, as doing so can introduce bias and erase genuine insights.</t>
  </si>
  <si>
    <t>Cell P5, Diagnostics</t>
  </si>
  <si>
    <t>Cell P10, Diagnostics</t>
  </si>
  <si>
    <t>Cell Q15, ANOVA Table</t>
  </si>
  <si>
    <t>With n &gt; 100 moderate departures rarely invalidate inference. For small n, consider robust standard errors or a bootstrap Confidence Interval approach.</t>
  </si>
  <si>
    <t>Inspect those rows. Verify data entry. Refit without the observation(s) and compare coefficients — if they shift substantially, see which ones and research the reasons why those data points are different. If there's a significant difference, choose one model, but report the prediction results of the other regression as a sensitivity analysis.</t>
  </si>
  <si>
    <t>VERSION HISTORY</t>
  </si>
  <si>
    <t>Version</t>
  </si>
  <si>
    <t>Release Date</t>
  </si>
  <si>
    <t>Summary of Changes</t>
  </si>
  <si>
    <t>1.0.0</t>
  </si>
  <si>
    <t>Initial release — complete OLS/MLR engine with full model-fit and ANOVA statistics, coefficient inference (SE, t, p, CIs, partial R²/correlation), multicollinearity diagnostics (VIF, Tolerance, correlation matrix), residual and influence diagnostics (residuals, studentized residuals, hat diagonal, Cook's distance, Q-Q machinery, Durbin-Watson), cross-validation (PRESS, LOOCV), information criteria (AIC, AICc, BIC), distributional exploration (skewness, kurtosis, Pearson/Spearman), and prediction with confidence intervals. Ships with Regression sheet, Diagnostic Guide, Regression Instructions, pre-built diagnostic charts, and this Version History.</t>
  </si>
  <si>
    <t>Studentized Residuals vs. Leverage</t>
  </si>
  <si>
    <t>Red</t>
  </si>
  <si>
    <t>Yellow</t>
  </si>
  <si>
    <t>Blank</t>
  </si>
  <si>
    <t xml:space="preserve">Yellow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</si>
</sst>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E+00"/>
  </numFmts>
  <fonts count="2" x14ac:knownFonts="1">
    <font>
      <sz val="11"/>
      <color theme="1"/>
      <name val="Garamond"/>
      <family val="2"/>
      <scheme val="minor"/>
    </font>
    <font>
      <b/>
      <sz val="11"/>
      <color theme="1"/>
      <name val="Garamond"/>
      <family val="2"/>
      <scheme val="minor"/>
    </font>
  </fonts>
  <fills count="6">
    <fill>
      <patternFill patternType="none"/>
    </fill>
    <fill>
      <patternFill patternType="gray125"/>
    </fill>
    <fill>
      <patternFill patternType="solid">
        <fgColor rgb="FFCAEDFB"/>
        <bgColor indexed="64"/>
      </patternFill>
    </fill>
    <fill>
      <patternFill patternType="solid">
        <fgColor rgb="FFFBE2D5"/>
        <bgColor indexed="64"/>
      </patternFill>
    </fill>
    <fill>
      <patternFill patternType="solid">
        <fgColor rgb="FFE2EFDA"/>
        <bgColor indexed="64"/>
      </patternFill>
    </fill>
    <fill>
      <patternFill patternType="solid">
        <fgColor rgb="FFD9E1F2"/>
        <bgColor indexed="64"/>
      </patternFill>
    </fill>
  </fills>
  <borders count="9">
    <border>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bottom style="thin">
        <color indexed="64"/>
      </bottom>
      <diagonal/>
    </border>
  </borders>
  <cellStyleXfs count="1">
    <xf numFmtId="0" fontId="0" fillId="0" borderId="0"/>
  </cellStyleXfs>
  <cellXfs count="40">
    <xf numFmtId="0" fontId="0" fillId="0" borderId="0" xfId="0"/>
    <xf numFmtId="49" fontId="0" fillId="0" borderId="0" xfId="0" applyNumberFormat="1" applyAlignment="1">
      <alignment wrapText="1"/>
    </xf>
    <xf numFmtId="0" fontId="0" fillId="0" borderId="0" xfId="0" applyAlignment="1">
      <alignment wrapText="1"/>
    </xf>
    <xf numFmtId="0" fontId="1" fillId="0" borderId="0" xfId="0" applyFont="1"/>
    <xf numFmtId="2"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1" fillId="0" borderId="4" xfId="0" applyFont="1" applyBorder="1"/>
    <xf numFmtId="0" fontId="0" fillId="0" borderId="6" xfId="0" applyBorder="1"/>
    <xf numFmtId="0" fontId="0" fillId="0" borderId="8" xfId="0" applyBorder="1"/>
    <xf numFmtId="0" fontId="1" fillId="0" borderId="6" xfId="0" applyFont="1" applyBorder="1"/>
    <xf numFmtId="0" fontId="1" fillId="2" borderId="0" xfId="0" applyFont="1" applyFill="1"/>
    <xf numFmtId="0" fontId="0" fillId="3" borderId="0" xfId="0" applyFill="1"/>
    <xf numFmtId="0" fontId="1" fillId="2" borderId="7" xfId="0" applyFont="1" applyFill="1" applyBorder="1"/>
    <xf numFmtId="0" fontId="1" fillId="4" borderId="0" xfId="0" applyFont="1" applyFill="1"/>
    <xf numFmtId="0" fontId="1" fillId="5" borderId="0" xfId="0" applyFont="1" applyFill="1"/>
    <xf numFmtId="0" fontId="0" fillId="2" borderId="0" xfId="0" applyFill="1"/>
    <xf numFmtId="0" fontId="0" fillId="4" borderId="0" xfId="0" applyFill="1"/>
    <xf numFmtId="14" fontId="0" fillId="0" borderId="0" xfId="0" applyNumberFormat="1"/>
    <xf numFmtId="164" fontId="0" fillId="0" borderId="0" xfId="0" applyNumberFormat="1"/>
    <xf numFmtId="1" fontId="0" fillId="0" borderId="2" xfId="0" applyNumberFormat="1" applyBorder="1"/>
    <xf numFmtId="164" fontId="0" fillId="0" borderId="4" xfId="0" applyNumberFormat="1" applyBorder="1"/>
    <xf numFmtId="1" fontId="0" fillId="0" borderId="5" xfId="0" applyNumberFormat="1" applyBorder="1"/>
    <xf numFmtId="164" fontId="0" fillId="0" borderId="5" xfId="0" applyNumberFormat="1" applyBorder="1"/>
    <xf numFmtId="166" fontId="0" fillId="0" borderId="0" xfId="0" applyNumberFormat="1"/>
    <xf numFmtId="165" fontId="0" fillId="0" borderId="2" xfId="0" applyNumberFormat="1" applyBorder="1"/>
    <xf numFmtId="166" fontId="0" fillId="0" borderId="4" xfId="0" applyNumberFormat="1" applyBorder="1"/>
    <xf numFmtId="164" fontId="0" fillId="3" borderId="0" xfId="0" applyNumberFormat="1" applyFill="1"/>
    <xf numFmtId="0" fontId="0" fillId="3" borderId="0" xfId="0" applyFill="1" applyAlignment="1">
      <alignment wrapText="1"/>
    </xf>
    <xf numFmtId="0" fontId="1" fillId="0" borderId="0" xfId="0" applyFont="1" applyAlignment="1">
      <alignment wrapText="1"/>
    </xf>
    <xf numFmtId="0" fontId="1" fillId="0" borderId="6" xfId="0" applyFont="1" applyBorder="1" applyAlignment="1">
      <alignment wrapText="1"/>
    </xf>
    <xf numFmtId="0" fontId="0" fillId="0" borderId="4" xfId="0" applyBorder="1" applyAlignment="1">
      <alignment wrapText="1"/>
    </xf>
    <xf numFmtId="164" fontId="1" fillId="0" borderId="0" xfId="0" applyNumberFormat="1" applyFont="1" applyAlignment="1">
      <alignment wrapText="1"/>
    </xf>
    <xf numFmtId="1" fontId="0" fillId="0" borderId="0" xfId="0" applyNumberFormat="1"/>
    <xf numFmtId="165" fontId="0" fillId="0" borderId="0" xfId="0" applyNumberFormat="1"/>
    <xf numFmtId="0" fontId="0" fillId="0" borderId="0" xfId="0" quotePrefix="1"/>
    <xf numFmtId="0" fontId="0" fillId="0" borderId="0" xfId="0" applyFont="1"/>
  </cellXfs>
  <cellStyles count="1">
    <cellStyle name="Normal" xfId="0" builtinId="0"/>
  </cellStyles>
  <dxfs count="27">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b/>
        <i val="0"/>
      </font>
    </dxf>
    <dxf>
      <font>
        <color rgb="FF9C0006"/>
      </font>
      <fill>
        <patternFill>
          <bgColor rgb="FFFFC7CE"/>
        </patternFill>
      </fill>
    </dxf>
    <dxf>
      <font>
        <strike/>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FF7C8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Residuals vs. Fitted</a:t>
            </a:r>
          </a:p>
        </c:rich>
      </c:tx>
      <c:overlay val="0"/>
      <c:spPr>
        <a:solidFill>
          <a:srgbClr val="CAEDFB"/>
        </a:solidFill>
      </c:spPr>
    </c:title>
    <c:autoTitleDeleted val="0"/>
    <c:plotArea>
      <c:layout/>
      <c:scatterChart>
        <c:scatterStyle val="lineMarker"/>
        <c:varyColors val="0"/>
        <c:ser>
          <c:idx val="0"/>
          <c:order val="0"/>
          <c:tx>
            <c:v>Residuals vs. Fitted</c:v>
          </c:tx>
          <c:spPr>
            <a:ln w="38100">
              <a:noFill/>
            </a:ln>
          </c:spPr>
          <c:marker>
            <c:symbol val="diamond"/>
            <c:size val="4"/>
          </c:marker>
          <c:xVal>
            <c:numRef>
              <c:f>Regression!FittedY</c:f>
              <c:numCache>
                <c:formatCode>0.0000</c:formatCode>
                <c:ptCount val="1649"/>
                <c:pt idx="0">
                  <c:v>63.208825243148453</c:v>
                </c:pt>
                <c:pt idx="1">
                  <c:v>63.3155128837898</c:v>
                </c:pt>
                <c:pt idx="2">
                  <c:v>63.190581385013246</c:v>
                </c:pt>
                <c:pt idx="3">
                  <c:v>63.029961578160005</c:v>
                </c:pt>
                <c:pt idx="4">
                  <c:v>62.434755565308066</c:v>
                </c:pt>
                <c:pt idx="5">
                  <c:v>62.060621208288715</c:v>
                </c:pt>
                <c:pt idx="6">
                  <c:v>61.542913642342043</c:v>
                </c:pt>
                <c:pt idx="7">
                  <c:v>61.151703953904835</c:v>
                </c:pt>
                <c:pt idx="8">
                  <c:v>60.361530832249926</c:v>
                </c:pt>
                <c:pt idx="9">
                  <c:v>59.895933200646468</c:v>
                </c:pt>
                <c:pt idx="10">
                  <c:v>59.71317036353333</c:v>
                </c:pt>
                <c:pt idx="11">
                  <c:v>57.409168303982227</c:v>
                </c:pt>
                <c:pt idx="12">
                  <c:v>57.69150417826279</c:v>
                </c:pt>
                <c:pt idx="13">
                  <c:v>62.814219997451467</c:v>
                </c:pt>
                <c:pt idx="14">
                  <c:v>57.298951152094432</c:v>
                </c:pt>
                <c:pt idx="15">
                  <c:v>56.666021183009462</c:v>
                </c:pt>
                <c:pt idx="16">
                  <c:v>75.880891745403332</c:v>
                </c:pt>
                <c:pt idx="17">
                  <c:v>76.899624192575914</c:v>
                </c:pt>
                <c:pt idx="18">
                  <c:v>75.551094952745061</c:v>
                </c:pt>
                <c:pt idx="19">
                  <c:v>75.38971227266957</c:v>
                </c:pt>
                <c:pt idx="20">
                  <c:v>74.407081796585118</c:v>
                </c:pt>
                <c:pt idx="21">
                  <c:v>73.364655509418071</c:v>
                </c:pt>
                <c:pt idx="22">
                  <c:v>73.184591471372585</c:v>
                </c:pt>
                <c:pt idx="23">
                  <c:v>74.283595157164399</c:v>
                </c:pt>
                <c:pt idx="24">
                  <c:v>73.673954103044807</c:v>
                </c:pt>
                <c:pt idx="25">
                  <c:v>70.313556770136856</c:v>
                </c:pt>
                <c:pt idx="26">
                  <c:v>72.631512567397678</c:v>
                </c:pt>
                <c:pt idx="27">
                  <c:v>72.753086844700448</c:v>
                </c:pt>
                <c:pt idx="28">
                  <c:v>72.35136883509432</c:v>
                </c:pt>
                <c:pt idx="29">
                  <c:v>72.435447990987953</c:v>
                </c:pt>
                <c:pt idx="30">
                  <c:v>72.175551411030924</c:v>
                </c:pt>
                <c:pt idx="31">
                  <c:v>72.259945793239169</c:v>
                </c:pt>
                <c:pt idx="32">
                  <c:v>77.019647095479513</c:v>
                </c:pt>
                <c:pt idx="33">
                  <c:v>75.453417610246106</c:v>
                </c:pt>
                <c:pt idx="34">
                  <c:v>75.271552703471258</c:v>
                </c:pt>
                <c:pt idx="35">
                  <c:v>74.671907432067016</c:v>
                </c:pt>
                <c:pt idx="36">
                  <c:v>74.084833373857037</c:v>
                </c:pt>
                <c:pt idx="37">
                  <c:v>73.422365094047322</c:v>
                </c:pt>
                <c:pt idx="38">
                  <c:v>72.53813169956041</c:v>
                </c:pt>
                <c:pt idx="39">
                  <c:v>71.251667835131187</c:v>
                </c:pt>
                <c:pt idx="40">
                  <c:v>72.545976301626666</c:v>
                </c:pt>
                <c:pt idx="41">
                  <c:v>71.351200530718671</c:v>
                </c:pt>
                <c:pt idx="42">
                  <c:v>73.092775740632845</c:v>
                </c:pt>
                <c:pt idx="43">
                  <c:v>61.960361467546349</c:v>
                </c:pt>
                <c:pt idx="44">
                  <c:v>61.772598666244235</c:v>
                </c:pt>
                <c:pt idx="45">
                  <c:v>60.516298187851568</c:v>
                </c:pt>
                <c:pt idx="46">
                  <c:v>59.450888319996992</c:v>
                </c:pt>
                <c:pt idx="47">
                  <c:v>58.296443425081719</c:v>
                </c:pt>
                <c:pt idx="48">
                  <c:v>57.180172304291204</c:v>
                </c:pt>
                <c:pt idx="49">
                  <c:v>57.352027806280105</c:v>
                </c:pt>
                <c:pt idx="50">
                  <c:v>56.767208299554213</c:v>
                </c:pt>
                <c:pt idx="51">
                  <c:v>78.648588573422259</c:v>
                </c:pt>
                <c:pt idx="52">
                  <c:v>78.642020409578208</c:v>
                </c:pt>
                <c:pt idx="53">
                  <c:v>80.487657713527653</c:v>
                </c:pt>
                <c:pt idx="54">
                  <c:v>78.643766298402426</c:v>
                </c:pt>
                <c:pt idx="55">
                  <c:v>77.650934869903935</c:v>
                </c:pt>
                <c:pt idx="56">
                  <c:v>77.877022341629498</c:v>
                </c:pt>
                <c:pt idx="57">
                  <c:v>78.030724124546182</c:v>
                </c:pt>
                <c:pt idx="58">
                  <c:v>77.240203776292333</c:v>
                </c:pt>
                <c:pt idx="59">
                  <c:v>77.086604362934182</c:v>
                </c:pt>
                <c:pt idx="60">
                  <c:v>76.920439458330847</c:v>
                </c:pt>
                <c:pt idx="61">
                  <c:v>79.064503025461576</c:v>
                </c:pt>
                <c:pt idx="62">
                  <c:v>76.795420473837794</c:v>
                </c:pt>
                <c:pt idx="63">
                  <c:v>76.995096746897815</c:v>
                </c:pt>
                <c:pt idx="64">
                  <c:v>75.034660448804431</c:v>
                </c:pt>
                <c:pt idx="65">
                  <c:v>73.132961400757196</c:v>
                </c:pt>
                <c:pt idx="66">
                  <c:v>73.087947135716405</c:v>
                </c:pt>
                <c:pt idx="67">
                  <c:v>72.837379162649256</c:v>
                </c:pt>
                <c:pt idx="68">
                  <c:v>72.339860552967764</c:v>
                </c:pt>
                <c:pt idx="69">
                  <c:v>70.406605654984787</c:v>
                </c:pt>
                <c:pt idx="70">
                  <c:v>72.543526489894958</c:v>
                </c:pt>
                <c:pt idx="71">
                  <c:v>70.842956268558183</c:v>
                </c:pt>
                <c:pt idx="72">
                  <c:v>70.805021889954475</c:v>
                </c:pt>
                <c:pt idx="73">
                  <c:v>69.240271254490409</c:v>
                </c:pt>
                <c:pt idx="74">
                  <c:v>70.464208411974667</c:v>
                </c:pt>
                <c:pt idx="75">
                  <c:v>70.293139684654406</c:v>
                </c:pt>
                <c:pt idx="76">
                  <c:v>70.19982650036313</c:v>
                </c:pt>
                <c:pt idx="77">
                  <c:v>70.49282430976389</c:v>
                </c:pt>
                <c:pt idx="78">
                  <c:v>70.569479088862593</c:v>
                </c:pt>
                <c:pt idx="79">
                  <c:v>89.135050397204893</c:v>
                </c:pt>
                <c:pt idx="80">
                  <c:v>88.462075809252781</c:v>
                </c:pt>
                <c:pt idx="81">
                  <c:v>88.244547077238238</c:v>
                </c:pt>
                <c:pt idx="82">
                  <c:v>87.529948071843776</c:v>
                </c:pt>
                <c:pt idx="83">
                  <c:v>86.280480051559465</c:v>
                </c:pt>
                <c:pt idx="84">
                  <c:v>85.096303755591634</c:v>
                </c:pt>
                <c:pt idx="85">
                  <c:v>85.590632876564314</c:v>
                </c:pt>
                <c:pt idx="86">
                  <c:v>81.864437512339919</c:v>
                </c:pt>
                <c:pt idx="87">
                  <c:v>85.402704196000087</c:v>
                </c:pt>
                <c:pt idx="88">
                  <c:v>82.746845619439824</c:v>
                </c:pt>
                <c:pt idx="89">
                  <c:v>81.324619199871734</c:v>
                </c:pt>
                <c:pt idx="90">
                  <c:v>82.636017164095577</c:v>
                </c:pt>
                <c:pt idx="91">
                  <c:v>82.097818226073429</c:v>
                </c:pt>
                <c:pt idx="92">
                  <c:v>83.768733807675986</c:v>
                </c:pt>
                <c:pt idx="93">
                  <c:v>82.358612757398717</c:v>
                </c:pt>
                <c:pt idx="94">
                  <c:v>78.234243174500534</c:v>
                </c:pt>
                <c:pt idx="95">
                  <c:v>82.748721372661763</c:v>
                </c:pt>
                <c:pt idx="96">
                  <c:v>80.995334957653156</c:v>
                </c:pt>
                <c:pt idx="97">
                  <c:v>80.913623141674378</c:v>
                </c:pt>
                <c:pt idx="98">
                  <c:v>80.997443610878847</c:v>
                </c:pt>
                <c:pt idx="99">
                  <c:v>80.112612912301174</c:v>
                </c:pt>
                <c:pt idx="100">
                  <c:v>80.889494852017791</c:v>
                </c:pt>
                <c:pt idx="101">
                  <c:v>75.946362065943916</c:v>
                </c:pt>
                <c:pt idx="102">
                  <c:v>78.539454502569924</c:v>
                </c:pt>
                <c:pt idx="103">
                  <c:v>77.95350549141547</c:v>
                </c:pt>
                <c:pt idx="104">
                  <c:v>75.592777365880551</c:v>
                </c:pt>
                <c:pt idx="105">
                  <c:v>79.824340459320709</c:v>
                </c:pt>
                <c:pt idx="106">
                  <c:v>76.316722704187725</c:v>
                </c:pt>
                <c:pt idx="107">
                  <c:v>76.015107729691238</c:v>
                </c:pt>
                <c:pt idx="108">
                  <c:v>73.251341091468063</c:v>
                </c:pt>
                <c:pt idx="109">
                  <c:v>71.138713648393363</c:v>
                </c:pt>
                <c:pt idx="110">
                  <c:v>72.500258474552695</c:v>
                </c:pt>
                <c:pt idx="111">
                  <c:v>72.183736730480391</c:v>
                </c:pt>
                <c:pt idx="112">
                  <c:v>74.293502578678201</c:v>
                </c:pt>
                <c:pt idx="113">
                  <c:v>71.672298130521966</c:v>
                </c:pt>
                <c:pt idx="114">
                  <c:v>71.527488597717962</c:v>
                </c:pt>
                <c:pt idx="115">
                  <c:v>73.47541650571857</c:v>
                </c:pt>
                <c:pt idx="116">
                  <c:v>69.560005254457963</c:v>
                </c:pt>
                <c:pt idx="117">
                  <c:v>70.411010792284401</c:v>
                </c:pt>
                <c:pt idx="118">
                  <c:v>70.447768324413175</c:v>
                </c:pt>
                <c:pt idx="119">
                  <c:v>69.916679038801206</c:v>
                </c:pt>
                <c:pt idx="120">
                  <c:v>69.199861886918754</c:v>
                </c:pt>
                <c:pt idx="121">
                  <c:v>67.361494457394471</c:v>
                </c:pt>
                <c:pt idx="122">
                  <c:v>67.07146729121061</c:v>
                </c:pt>
                <c:pt idx="123">
                  <c:v>66.985145049866233</c:v>
                </c:pt>
                <c:pt idx="124">
                  <c:v>68.21006943635598</c:v>
                </c:pt>
                <c:pt idx="125">
                  <c:v>65.591682633988185</c:v>
                </c:pt>
                <c:pt idx="126">
                  <c:v>64.961599021740781</c:v>
                </c:pt>
                <c:pt idx="127">
                  <c:v>64.899818245409236</c:v>
                </c:pt>
                <c:pt idx="128">
                  <c:v>65.416260199914404</c:v>
                </c:pt>
                <c:pt idx="129">
                  <c:v>65.189395092438417</c:v>
                </c:pt>
                <c:pt idx="130">
                  <c:v>64.691270308388482</c:v>
                </c:pt>
                <c:pt idx="131">
                  <c:v>64.849754314425525</c:v>
                </c:pt>
                <c:pt idx="132">
                  <c:v>63.670675057973824</c:v>
                </c:pt>
                <c:pt idx="133">
                  <c:v>75.286424249742623</c:v>
                </c:pt>
                <c:pt idx="134">
                  <c:v>78.207081872918479</c:v>
                </c:pt>
                <c:pt idx="135">
                  <c:v>72.668602005745583</c:v>
                </c:pt>
                <c:pt idx="136">
                  <c:v>73.962201694514192</c:v>
                </c:pt>
                <c:pt idx="137">
                  <c:v>73.862674657235658</c:v>
                </c:pt>
                <c:pt idx="138">
                  <c:v>73.908547294801167</c:v>
                </c:pt>
                <c:pt idx="139">
                  <c:v>73.536540365579086</c:v>
                </c:pt>
                <c:pt idx="140">
                  <c:v>72.497666152018994</c:v>
                </c:pt>
                <c:pt idx="141">
                  <c:v>72.504960244220172</c:v>
                </c:pt>
                <c:pt idx="142">
                  <c:v>72.053729891188112</c:v>
                </c:pt>
                <c:pt idx="143">
                  <c:v>71.680600960271306</c:v>
                </c:pt>
                <c:pt idx="144">
                  <c:v>69.859479689865026</c:v>
                </c:pt>
                <c:pt idx="145">
                  <c:v>70.790551380885589</c:v>
                </c:pt>
                <c:pt idx="146">
                  <c:v>70.662210205907684</c:v>
                </c:pt>
                <c:pt idx="147">
                  <c:v>70.853028311410043</c:v>
                </c:pt>
                <c:pt idx="148">
                  <c:v>81.464204337212934</c:v>
                </c:pt>
                <c:pt idx="149">
                  <c:v>78.433261007092568</c:v>
                </c:pt>
                <c:pt idx="150">
                  <c:v>78.358670494532007</c:v>
                </c:pt>
                <c:pt idx="151">
                  <c:v>79.42102412326858</c:v>
                </c:pt>
                <c:pt idx="152">
                  <c:v>77.895657026659151</c:v>
                </c:pt>
                <c:pt idx="153">
                  <c:v>77.740523790259402</c:v>
                </c:pt>
                <c:pt idx="154">
                  <c:v>81.402090688711596</c:v>
                </c:pt>
                <c:pt idx="155">
                  <c:v>76.477144739172871</c:v>
                </c:pt>
                <c:pt idx="156">
                  <c:v>78.631793296255267</c:v>
                </c:pt>
                <c:pt idx="157">
                  <c:v>78.292744840117621</c:v>
                </c:pt>
                <c:pt idx="158">
                  <c:v>83.127490250224241</c:v>
                </c:pt>
                <c:pt idx="159">
                  <c:v>80.600010886344776</c:v>
                </c:pt>
                <c:pt idx="160">
                  <c:v>80.928499012667501</c:v>
                </c:pt>
                <c:pt idx="161">
                  <c:v>83.297166091666483</c:v>
                </c:pt>
                <c:pt idx="162">
                  <c:v>81.585380533455549</c:v>
                </c:pt>
                <c:pt idx="163">
                  <c:v>70.345704648992168</c:v>
                </c:pt>
                <c:pt idx="164">
                  <c:v>74.592637259796277</c:v>
                </c:pt>
                <c:pt idx="165">
                  <c:v>71.330094673221339</c:v>
                </c:pt>
                <c:pt idx="166">
                  <c:v>71.010891897806616</c:v>
                </c:pt>
                <c:pt idx="167">
                  <c:v>71.16297214969849</c:v>
                </c:pt>
                <c:pt idx="168">
                  <c:v>71.400385599879343</c:v>
                </c:pt>
                <c:pt idx="169">
                  <c:v>71.28509671563009</c:v>
                </c:pt>
                <c:pt idx="170">
                  <c:v>71.056901886686816</c:v>
                </c:pt>
                <c:pt idx="171">
                  <c:v>70.623641556897681</c:v>
                </c:pt>
                <c:pt idx="172">
                  <c:v>70.837683456495199</c:v>
                </c:pt>
                <c:pt idx="173">
                  <c:v>70.411647829799605</c:v>
                </c:pt>
                <c:pt idx="174">
                  <c:v>72.728259432021474</c:v>
                </c:pt>
                <c:pt idx="175">
                  <c:v>69.874743825314042</c:v>
                </c:pt>
                <c:pt idx="176">
                  <c:v>72.764532768930181</c:v>
                </c:pt>
                <c:pt idx="177">
                  <c:v>68.401674614566389</c:v>
                </c:pt>
                <c:pt idx="178">
                  <c:v>64.303044134504518</c:v>
                </c:pt>
                <c:pt idx="179">
                  <c:v>63.789243127499653</c:v>
                </c:pt>
                <c:pt idx="180">
                  <c:v>62.251081998068031</c:v>
                </c:pt>
                <c:pt idx="181">
                  <c:v>63.093273622293744</c:v>
                </c:pt>
                <c:pt idx="182">
                  <c:v>62.692150681843799</c:v>
                </c:pt>
                <c:pt idx="183">
                  <c:v>61.731165192065411</c:v>
                </c:pt>
                <c:pt idx="184">
                  <c:v>61.522571065252897</c:v>
                </c:pt>
                <c:pt idx="185">
                  <c:v>61.229665984709825</c:v>
                </c:pt>
                <c:pt idx="186">
                  <c:v>60.898788052468696</c:v>
                </c:pt>
                <c:pt idx="187">
                  <c:v>59.345618860754222</c:v>
                </c:pt>
                <c:pt idx="188">
                  <c:v>59.462652916617678</c:v>
                </c:pt>
                <c:pt idx="189">
                  <c:v>59.57607228614841</c:v>
                </c:pt>
                <c:pt idx="190">
                  <c:v>59.47376665244861</c:v>
                </c:pt>
                <c:pt idx="191">
                  <c:v>68.040353052262205</c:v>
                </c:pt>
                <c:pt idx="192">
                  <c:v>67.809722283227856</c:v>
                </c:pt>
                <c:pt idx="193">
                  <c:v>67.444987879520269</c:v>
                </c:pt>
                <c:pt idx="194">
                  <c:v>67.047411563137629</c:v>
                </c:pt>
                <c:pt idx="195">
                  <c:v>60.336003665490722</c:v>
                </c:pt>
                <c:pt idx="196">
                  <c:v>60.449508780419279</c:v>
                </c:pt>
                <c:pt idx="197">
                  <c:v>60.219860532240368</c:v>
                </c:pt>
                <c:pt idx="198">
                  <c:v>59.707096538506647</c:v>
                </c:pt>
                <c:pt idx="199">
                  <c:v>59.036618022293261</c:v>
                </c:pt>
                <c:pt idx="200">
                  <c:v>58.450719678639828</c:v>
                </c:pt>
                <c:pt idx="201">
                  <c:v>57.038598602188877</c:v>
                </c:pt>
                <c:pt idx="202">
                  <c:v>57.338703620639635</c:v>
                </c:pt>
                <c:pt idx="203">
                  <c:v>57.012328736148596</c:v>
                </c:pt>
                <c:pt idx="204">
                  <c:v>60.681617043962696</c:v>
                </c:pt>
                <c:pt idx="205">
                  <c:v>55.811662197152501</c:v>
                </c:pt>
                <c:pt idx="206">
                  <c:v>75.486709412624165</c:v>
                </c:pt>
                <c:pt idx="207">
                  <c:v>76.488054142665405</c:v>
                </c:pt>
                <c:pt idx="208">
                  <c:v>75.071890024656199</c:v>
                </c:pt>
                <c:pt idx="209">
                  <c:v>74.08262656921886</c:v>
                </c:pt>
                <c:pt idx="210">
                  <c:v>73.671801785146272</c:v>
                </c:pt>
                <c:pt idx="211">
                  <c:v>72.882018140882252</c:v>
                </c:pt>
                <c:pt idx="212">
                  <c:v>73.621418756262358</c:v>
                </c:pt>
                <c:pt idx="213">
                  <c:v>74.743046547302697</c:v>
                </c:pt>
                <c:pt idx="214">
                  <c:v>75.092487909267433</c:v>
                </c:pt>
                <c:pt idx="215">
                  <c:v>66.076173891468528</c:v>
                </c:pt>
                <c:pt idx="216">
                  <c:v>66.071430513913299</c:v>
                </c:pt>
                <c:pt idx="217">
                  <c:v>68.944127606320293</c:v>
                </c:pt>
                <c:pt idx="218">
                  <c:v>68.03006861974859</c:v>
                </c:pt>
                <c:pt idx="219">
                  <c:v>71.900556507384564</c:v>
                </c:pt>
                <c:pt idx="220">
                  <c:v>65.713003072525851</c:v>
                </c:pt>
                <c:pt idx="221">
                  <c:v>64.7321087894464</c:v>
                </c:pt>
                <c:pt idx="222">
                  <c:v>62.630765807369279</c:v>
                </c:pt>
                <c:pt idx="223">
                  <c:v>60.034293154751317</c:v>
                </c:pt>
                <c:pt idx="224">
                  <c:v>59.349972507914281</c:v>
                </c:pt>
                <c:pt idx="225">
                  <c:v>57.404953062800246</c:v>
                </c:pt>
                <c:pt idx="226">
                  <c:v>53.559777618621695</c:v>
                </c:pt>
                <c:pt idx="227">
                  <c:v>48.832038164437478</c:v>
                </c:pt>
                <c:pt idx="228">
                  <c:v>46.710904783330008</c:v>
                </c:pt>
                <c:pt idx="229">
                  <c:v>44.353241703652202</c:v>
                </c:pt>
                <c:pt idx="230">
                  <c:v>42.678705693959884</c:v>
                </c:pt>
                <c:pt idx="231">
                  <c:v>43.164314660505681</c:v>
                </c:pt>
                <c:pt idx="232">
                  <c:v>75.699648912159105</c:v>
                </c:pt>
                <c:pt idx="233">
                  <c:v>75.170319356348216</c:v>
                </c:pt>
                <c:pt idx="234">
                  <c:v>75.115631818640651</c:v>
                </c:pt>
                <c:pt idx="235">
                  <c:v>74.839097307552365</c:v>
                </c:pt>
                <c:pt idx="236">
                  <c:v>74.47446072224291</c:v>
                </c:pt>
                <c:pt idx="237">
                  <c:v>74.22517627489762</c:v>
                </c:pt>
                <c:pt idx="238">
                  <c:v>72.325296367796</c:v>
                </c:pt>
                <c:pt idx="239">
                  <c:v>73.861212986234079</c:v>
                </c:pt>
                <c:pt idx="240">
                  <c:v>73.865171062139794</c:v>
                </c:pt>
                <c:pt idx="241">
                  <c:v>73.695811167955213</c:v>
                </c:pt>
                <c:pt idx="242">
                  <c:v>76.388970644878995</c:v>
                </c:pt>
                <c:pt idx="243">
                  <c:v>74.463266272897357</c:v>
                </c:pt>
                <c:pt idx="244">
                  <c:v>74.392705010276472</c:v>
                </c:pt>
                <c:pt idx="245">
                  <c:v>74.088976927288272</c:v>
                </c:pt>
                <c:pt idx="246">
                  <c:v>73.739853696162115</c:v>
                </c:pt>
                <c:pt idx="247">
                  <c:v>75.334475793213585</c:v>
                </c:pt>
                <c:pt idx="248">
                  <c:v>77.107616598194596</c:v>
                </c:pt>
                <c:pt idx="249">
                  <c:v>75.117480696702742</c:v>
                </c:pt>
                <c:pt idx="250">
                  <c:v>74.892167515970399</c:v>
                </c:pt>
                <c:pt idx="251">
                  <c:v>74.271007612999014</c:v>
                </c:pt>
                <c:pt idx="252">
                  <c:v>74.136658133939093</c:v>
                </c:pt>
                <c:pt idx="253">
                  <c:v>73.825028179973629</c:v>
                </c:pt>
                <c:pt idx="254">
                  <c:v>71.785102245753492</c:v>
                </c:pt>
                <c:pt idx="255">
                  <c:v>71.651849845121063</c:v>
                </c:pt>
                <c:pt idx="256">
                  <c:v>75.909113970270425</c:v>
                </c:pt>
                <c:pt idx="257">
                  <c:v>73.188023745858004</c:v>
                </c:pt>
                <c:pt idx="258">
                  <c:v>72.548371202508775</c:v>
                </c:pt>
                <c:pt idx="259">
                  <c:v>72.476575960071841</c:v>
                </c:pt>
                <c:pt idx="260">
                  <c:v>74.700883598671425</c:v>
                </c:pt>
                <c:pt idx="261">
                  <c:v>72.128480528654805</c:v>
                </c:pt>
                <c:pt idx="262">
                  <c:v>60.442904251276012</c:v>
                </c:pt>
                <c:pt idx="263">
                  <c:v>63.91657550460971</c:v>
                </c:pt>
                <c:pt idx="264">
                  <c:v>57.884371604687686</c:v>
                </c:pt>
                <c:pt idx="265">
                  <c:v>57.902384347695566</c:v>
                </c:pt>
                <c:pt idx="266">
                  <c:v>57.318056306842209</c:v>
                </c:pt>
                <c:pt idx="267">
                  <c:v>56.841626063840444</c:v>
                </c:pt>
                <c:pt idx="268">
                  <c:v>56.315520900283936</c:v>
                </c:pt>
                <c:pt idx="269">
                  <c:v>55.404343569821492</c:v>
                </c:pt>
                <c:pt idx="270">
                  <c:v>59.354304835481038</c:v>
                </c:pt>
                <c:pt idx="271">
                  <c:v>63.416998846931619</c:v>
                </c:pt>
                <c:pt idx="272">
                  <c:v>67.64912307997804</c:v>
                </c:pt>
                <c:pt idx="273">
                  <c:v>62.522610959958563</c:v>
                </c:pt>
                <c:pt idx="274">
                  <c:v>61.565901554337913</c:v>
                </c:pt>
                <c:pt idx="275">
                  <c:v>65.513027816041046</c:v>
                </c:pt>
                <c:pt idx="276">
                  <c:v>59.10655765712886</c:v>
                </c:pt>
                <c:pt idx="277">
                  <c:v>63.1173592984875</c:v>
                </c:pt>
                <c:pt idx="278">
                  <c:v>56.336493851142251</c:v>
                </c:pt>
                <c:pt idx="279">
                  <c:v>55.427428442465313</c:v>
                </c:pt>
                <c:pt idx="280">
                  <c:v>54.398836800937502</c:v>
                </c:pt>
                <c:pt idx="281">
                  <c:v>53.214940520280933</c:v>
                </c:pt>
                <c:pt idx="282">
                  <c:v>71.261256692671623</c:v>
                </c:pt>
                <c:pt idx="283">
                  <c:v>73.89111489422514</c:v>
                </c:pt>
                <c:pt idx="284">
                  <c:v>71.443580591990411</c:v>
                </c:pt>
                <c:pt idx="285">
                  <c:v>69.56507290789429</c:v>
                </c:pt>
                <c:pt idx="286">
                  <c:v>70.755906533912224</c:v>
                </c:pt>
                <c:pt idx="287">
                  <c:v>70.371959818782457</c:v>
                </c:pt>
                <c:pt idx="288">
                  <c:v>70.109189205591591</c:v>
                </c:pt>
                <c:pt idx="289">
                  <c:v>69.502421892181772</c:v>
                </c:pt>
                <c:pt idx="290">
                  <c:v>69.285163265165039</c:v>
                </c:pt>
                <c:pt idx="291">
                  <c:v>68.280403802709628</c:v>
                </c:pt>
                <c:pt idx="292">
                  <c:v>70.259237783517563</c:v>
                </c:pt>
                <c:pt idx="293">
                  <c:v>68.203997897705932</c:v>
                </c:pt>
                <c:pt idx="294">
                  <c:v>68.447963521098799</c:v>
                </c:pt>
                <c:pt idx="295">
                  <c:v>67.332002044820101</c:v>
                </c:pt>
                <c:pt idx="296">
                  <c:v>66.738035039300399</c:v>
                </c:pt>
                <c:pt idx="297">
                  <c:v>66.676508853578071</c:v>
                </c:pt>
                <c:pt idx="298">
                  <c:v>69.334927034849002</c:v>
                </c:pt>
                <c:pt idx="299">
                  <c:v>66.138830018146876</c:v>
                </c:pt>
                <c:pt idx="300">
                  <c:v>66.078355082197419</c:v>
                </c:pt>
                <c:pt idx="301">
                  <c:v>65.748010094313472</c:v>
                </c:pt>
                <c:pt idx="302">
                  <c:v>67.8583682702684</c:v>
                </c:pt>
                <c:pt idx="303">
                  <c:v>63.062700414581599</c:v>
                </c:pt>
                <c:pt idx="304">
                  <c:v>61.405282868164043</c:v>
                </c:pt>
                <c:pt idx="305">
                  <c:v>61.210489175469327</c:v>
                </c:pt>
                <c:pt idx="306">
                  <c:v>60.724410314593079</c:v>
                </c:pt>
                <c:pt idx="307">
                  <c:v>58.978079544041556</c:v>
                </c:pt>
                <c:pt idx="308">
                  <c:v>64.697177960119788</c:v>
                </c:pt>
                <c:pt idx="309">
                  <c:v>57.304873130918267</c:v>
                </c:pt>
                <c:pt idx="310">
                  <c:v>57.276040183166245</c:v>
                </c:pt>
                <c:pt idx="311">
                  <c:v>55.971375958088437</c:v>
                </c:pt>
                <c:pt idx="312">
                  <c:v>55.967529532075041</c:v>
                </c:pt>
                <c:pt idx="313">
                  <c:v>61.416144542242627</c:v>
                </c:pt>
                <c:pt idx="314">
                  <c:v>78.714715455059235</c:v>
                </c:pt>
                <c:pt idx="315">
                  <c:v>83.001603730281104</c:v>
                </c:pt>
                <c:pt idx="316">
                  <c:v>83.369370198759015</c:v>
                </c:pt>
                <c:pt idx="317">
                  <c:v>79.13473100464283</c:v>
                </c:pt>
                <c:pt idx="318">
                  <c:v>84.092328241320743</c:v>
                </c:pt>
                <c:pt idx="319">
                  <c:v>79.537459367928506</c:v>
                </c:pt>
                <c:pt idx="320">
                  <c:v>82.13380118081615</c:v>
                </c:pt>
                <c:pt idx="321">
                  <c:v>82.035413543983168</c:v>
                </c:pt>
                <c:pt idx="322">
                  <c:v>79.414028114607476</c:v>
                </c:pt>
                <c:pt idx="323">
                  <c:v>81.820837397260135</c:v>
                </c:pt>
                <c:pt idx="324">
                  <c:v>79.520223135340729</c:v>
                </c:pt>
                <c:pt idx="325">
                  <c:v>79.05975877334329</c:v>
                </c:pt>
                <c:pt idx="326">
                  <c:v>54.788883058895927</c:v>
                </c:pt>
                <c:pt idx="327">
                  <c:v>54.096432578843988</c:v>
                </c:pt>
                <c:pt idx="328">
                  <c:v>54.614793181963925</c:v>
                </c:pt>
                <c:pt idx="329">
                  <c:v>53.157630252875975</c:v>
                </c:pt>
                <c:pt idx="330">
                  <c:v>52.549403052311519</c:v>
                </c:pt>
                <c:pt idx="331">
                  <c:v>52.335995810323055</c:v>
                </c:pt>
                <c:pt idx="332">
                  <c:v>56.013333415618291</c:v>
                </c:pt>
                <c:pt idx="333">
                  <c:v>55.829753490840929</c:v>
                </c:pt>
                <c:pt idx="334">
                  <c:v>55.142697854547407</c:v>
                </c:pt>
                <c:pt idx="335">
                  <c:v>54.211283405071342</c:v>
                </c:pt>
                <c:pt idx="336">
                  <c:v>54.360722286014671</c:v>
                </c:pt>
                <c:pt idx="337">
                  <c:v>58.994569813160645</c:v>
                </c:pt>
                <c:pt idx="338">
                  <c:v>52.231414196872024</c:v>
                </c:pt>
                <c:pt idx="339">
                  <c:v>79.334042122153576</c:v>
                </c:pt>
                <c:pt idx="340">
                  <c:v>78.446863874993596</c:v>
                </c:pt>
                <c:pt idx="341">
                  <c:v>77.042654074295257</c:v>
                </c:pt>
                <c:pt idx="342">
                  <c:v>77.224787578563081</c:v>
                </c:pt>
                <c:pt idx="343">
                  <c:v>75.035615894424296</c:v>
                </c:pt>
                <c:pt idx="344">
                  <c:v>76.966890544062508</c:v>
                </c:pt>
                <c:pt idx="345">
                  <c:v>76.815842395341505</c:v>
                </c:pt>
                <c:pt idx="346">
                  <c:v>77.679638626805783</c:v>
                </c:pt>
                <c:pt idx="347">
                  <c:v>76.801914080018832</c:v>
                </c:pt>
                <c:pt idx="348">
                  <c:v>74.816036432855341</c:v>
                </c:pt>
                <c:pt idx="349">
                  <c:v>73.502162833440977</c:v>
                </c:pt>
                <c:pt idx="350">
                  <c:v>73.668048661359549</c:v>
                </c:pt>
                <c:pt idx="351">
                  <c:v>74.824185835722005</c:v>
                </c:pt>
                <c:pt idx="352">
                  <c:v>74.3340347238411</c:v>
                </c:pt>
                <c:pt idx="353">
                  <c:v>74.170088986603332</c:v>
                </c:pt>
                <c:pt idx="354">
                  <c:v>73.219494241802181</c:v>
                </c:pt>
                <c:pt idx="355">
                  <c:v>72.930145162447019</c:v>
                </c:pt>
                <c:pt idx="356">
                  <c:v>72.463737717266497</c:v>
                </c:pt>
                <c:pt idx="357">
                  <c:v>71.821471371966865</c:v>
                </c:pt>
                <c:pt idx="358">
                  <c:v>73.363142244649495</c:v>
                </c:pt>
                <c:pt idx="359">
                  <c:v>73.070367051538057</c:v>
                </c:pt>
                <c:pt idx="360">
                  <c:v>72.994754685424823</c:v>
                </c:pt>
                <c:pt idx="361">
                  <c:v>72.198803653071877</c:v>
                </c:pt>
                <c:pt idx="362">
                  <c:v>69.673043582690966</c:v>
                </c:pt>
                <c:pt idx="363">
                  <c:v>72.91458303236854</c:v>
                </c:pt>
                <c:pt idx="364">
                  <c:v>73.148262560540218</c:v>
                </c:pt>
                <c:pt idx="365">
                  <c:v>73.686061461134727</c:v>
                </c:pt>
                <c:pt idx="366">
                  <c:v>72.832658311371489</c:v>
                </c:pt>
                <c:pt idx="367">
                  <c:v>74.635537467781489</c:v>
                </c:pt>
                <c:pt idx="368">
                  <c:v>74.752777513787592</c:v>
                </c:pt>
                <c:pt idx="369">
                  <c:v>72.286777339223349</c:v>
                </c:pt>
                <c:pt idx="370">
                  <c:v>71.739116254608405</c:v>
                </c:pt>
                <c:pt idx="371">
                  <c:v>71.021886651704165</c:v>
                </c:pt>
                <c:pt idx="372">
                  <c:v>69.204098677435127</c:v>
                </c:pt>
                <c:pt idx="373">
                  <c:v>70.490689912460439</c:v>
                </c:pt>
                <c:pt idx="374">
                  <c:v>73.246399879818128</c:v>
                </c:pt>
                <c:pt idx="375">
                  <c:v>70.431116369770947</c:v>
                </c:pt>
                <c:pt idx="376">
                  <c:v>69.584831279432606</c:v>
                </c:pt>
                <c:pt idx="377">
                  <c:v>70.134864694549037</c:v>
                </c:pt>
                <c:pt idx="378">
                  <c:v>69.543495831122826</c:v>
                </c:pt>
                <c:pt idx="379">
                  <c:v>65.69652653804954</c:v>
                </c:pt>
                <c:pt idx="380">
                  <c:v>65.582893692543891</c:v>
                </c:pt>
                <c:pt idx="381">
                  <c:v>65.428517218383817</c:v>
                </c:pt>
                <c:pt idx="382">
                  <c:v>65.115228925683553</c:v>
                </c:pt>
                <c:pt idx="383">
                  <c:v>64.662444307945847</c:v>
                </c:pt>
                <c:pt idx="384">
                  <c:v>63.92299434399439</c:v>
                </c:pt>
                <c:pt idx="385">
                  <c:v>63.477979890500706</c:v>
                </c:pt>
                <c:pt idx="386">
                  <c:v>63.740156125928699</c:v>
                </c:pt>
                <c:pt idx="387">
                  <c:v>63.256512753590791</c:v>
                </c:pt>
                <c:pt idx="388">
                  <c:v>58.813615424845807</c:v>
                </c:pt>
                <c:pt idx="389">
                  <c:v>57.271822159748758</c:v>
                </c:pt>
                <c:pt idx="390">
                  <c:v>75.518961664317757</c:v>
                </c:pt>
                <c:pt idx="391">
                  <c:v>75.340200370442716</c:v>
                </c:pt>
                <c:pt idx="392">
                  <c:v>75.395972568543769</c:v>
                </c:pt>
                <c:pt idx="393">
                  <c:v>75.585400318682531</c:v>
                </c:pt>
                <c:pt idx="394">
                  <c:v>76.867069478658237</c:v>
                </c:pt>
                <c:pt idx="395">
                  <c:v>73.579983623174087</c:v>
                </c:pt>
                <c:pt idx="396">
                  <c:v>73.493423149787404</c:v>
                </c:pt>
                <c:pt idx="397">
                  <c:v>73.768335078815554</c:v>
                </c:pt>
                <c:pt idx="398">
                  <c:v>75.211908150423071</c:v>
                </c:pt>
                <c:pt idx="399">
                  <c:v>72.482214103208108</c:v>
                </c:pt>
                <c:pt idx="400">
                  <c:v>72.926189418322636</c:v>
                </c:pt>
                <c:pt idx="401">
                  <c:v>74.776566277370279</c:v>
                </c:pt>
                <c:pt idx="402">
                  <c:v>72.531820274250435</c:v>
                </c:pt>
                <c:pt idx="403">
                  <c:v>74.608753917922556</c:v>
                </c:pt>
                <c:pt idx="404">
                  <c:v>71.275556713720007</c:v>
                </c:pt>
                <c:pt idx="405">
                  <c:v>77.380376522070605</c:v>
                </c:pt>
                <c:pt idx="406">
                  <c:v>77.167727031719963</c:v>
                </c:pt>
                <c:pt idx="407">
                  <c:v>78.278971848979708</c:v>
                </c:pt>
                <c:pt idx="408">
                  <c:v>78.112819714702283</c:v>
                </c:pt>
                <c:pt idx="409">
                  <c:v>75.162376816314691</c:v>
                </c:pt>
                <c:pt idx="410">
                  <c:v>75.974630291027637</c:v>
                </c:pt>
                <c:pt idx="411">
                  <c:v>76.272044598093046</c:v>
                </c:pt>
                <c:pt idx="412">
                  <c:v>75.991082885244211</c:v>
                </c:pt>
                <c:pt idx="413">
                  <c:v>77.30157928100023</c:v>
                </c:pt>
                <c:pt idx="414">
                  <c:v>76.607390363693327</c:v>
                </c:pt>
                <c:pt idx="415">
                  <c:v>77.571278730883137</c:v>
                </c:pt>
                <c:pt idx="416">
                  <c:v>77.663701689344791</c:v>
                </c:pt>
                <c:pt idx="417">
                  <c:v>77.10751662703619</c:v>
                </c:pt>
                <c:pt idx="418">
                  <c:v>77.521050208890003</c:v>
                </c:pt>
                <c:pt idx="419">
                  <c:v>76.031856878801676</c:v>
                </c:pt>
                <c:pt idx="420">
                  <c:v>76.771725178143527</c:v>
                </c:pt>
                <c:pt idx="421">
                  <c:v>76.41328353287949</c:v>
                </c:pt>
                <c:pt idx="422">
                  <c:v>76.420726850461349</c:v>
                </c:pt>
                <c:pt idx="423">
                  <c:v>76.192597371964752</c:v>
                </c:pt>
                <c:pt idx="424">
                  <c:v>75.053360708583924</c:v>
                </c:pt>
                <c:pt idx="425">
                  <c:v>74.912056076950918</c:v>
                </c:pt>
                <c:pt idx="426">
                  <c:v>74.17693365883639</c:v>
                </c:pt>
                <c:pt idx="427">
                  <c:v>75.809059036220461</c:v>
                </c:pt>
                <c:pt idx="428">
                  <c:v>60.490810355843912</c:v>
                </c:pt>
                <c:pt idx="429">
                  <c:v>61.062468068814496</c:v>
                </c:pt>
                <c:pt idx="430">
                  <c:v>60.924465103980531</c:v>
                </c:pt>
                <c:pt idx="431">
                  <c:v>60.032757791553635</c:v>
                </c:pt>
                <c:pt idx="432">
                  <c:v>59.405688892260159</c:v>
                </c:pt>
                <c:pt idx="433">
                  <c:v>58.989879555349859</c:v>
                </c:pt>
                <c:pt idx="434">
                  <c:v>58.423853157542403</c:v>
                </c:pt>
                <c:pt idx="435">
                  <c:v>56.946177609162518</c:v>
                </c:pt>
                <c:pt idx="436">
                  <c:v>72.362190954979496</c:v>
                </c:pt>
                <c:pt idx="437">
                  <c:v>72.680056264818617</c:v>
                </c:pt>
                <c:pt idx="438">
                  <c:v>72.25490716116731</c:v>
                </c:pt>
                <c:pt idx="439">
                  <c:v>74.973888378657321</c:v>
                </c:pt>
                <c:pt idx="440">
                  <c:v>71.6859903783851</c:v>
                </c:pt>
                <c:pt idx="441">
                  <c:v>71.932283516959941</c:v>
                </c:pt>
                <c:pt idx="442">
                  <c:v>70.943839818319333</c:v>
                </c:pt>
                <c:pt idx="443">
                  <c:v>69.224600460163003</c:v>
                </c:pt>
                <c:pt idx="444">
                  <c:v>70.433803394599735</c:v>
                </c:pt>
                <c:pt idx="445">
                  <c:v>72.687286249600305</c:v>
                </c:pt>
                <c:pt idx="446">
                  <c:v>69.090654426380226</c:v>
                </c:pt>
                <c:pt idx="447">
                  <c:v>72.197670621291763</c:v>
                </c:pt>
                <c:pt idx="448">
                  <c:v>69.228105814518401</c:v>
                </c:pt>
                <c:pt idx="449">
                  <c:v>69.03807601231847</c:v>
                </c:pt>
                <c:pt idx="450">
                  <c:v>68.992296293966589</c:v>
                </c:pt>
                <c:pt idx="451">
                  <c:v>74.555427957662758</c:v>
                </c:pt>
                <c:pt idx="452">
                  <c:v>73.631149122620073</c:v>
                </c:pt>
                <c:pt idx="453">
                  <c:v>73.326117042622712</c:v>
                </c:pt>
                <c:pt idx="454">
                  <c:v>73.221732485180624</c:v>
                </c:pt>
                <c:pt idx="455">
                  <c:v>72.004482180651479</c:v>
                </c:pt>
                <c:pt idx="456">
                  <c:v>71.46119683031695</c:v>
                </c:pt>
                <c:pt idx="457">
                  <c:v>72.735886086627985</c:v>
                </c:pt>
                <c:pt idx="458">
                  <c:v>74.585358592918851</c:v>
                </c:pt>
                <c:pt idx="459">
                  <c:v>72.263396367033124</c:v>
                </c:pt>
                <c:pt idx="460">
                  <c:v>72.00446227298491</c:v>
                </c:pt>
                <c:pt idx="461">
                  <c:v>71.251144935174494</c:v>
                </c:pt>
                <c:pt idx="462">
                  <c:v>71.710066527100324</c:v>
                </c:pt>
                <c:pt idx="463">
                  <c:v>71.375638247805057</c:v>
                </c:pt>
                <c:pt idx="464">
                  <c:v>70.535622734034433</c:v>
                </c:pt>
                <c:pt idx="465">
                  <c:v>71.086126691067591</c:v>
                </c:pt>
                <c:pt idx="466">
                  <c:v>72.446021183718926</c:v>
                </c:pt>
                <c:pt idx="467">
                  <c:v>72.348920118752119</c:v>
                </c:pt>
                <c:pt idx="468">
                  <c:v>72.242979817634051</c:v>
                </c:pt>
                <c:pt idx="469">
                  <c:v>71.050122618241957</c:v>
                </c:pt>
                <c:pt idx="470">
                  <c:v>71.602019290814184</c:v>
                </c:pt>
                <c:pt idx="471">
                  <c:v>74.323114900954408</c:v>
                </c:pt>
                <c:pt idx="472">
                  <c:v>71.718461794073988</c:v>
                </c:pt>
                <c:pt idx="473">
                  <c:v>72.635968518719693</c:v>
                </c:pt>
                <c:pt idx="474">
                  <c:v>69.500561896789193</c:v>
                </c:pt>
                <c:pt idx="475">
                  <c:v>70.803313704431019</c:v>
                </c:pt>
                <c:pt idx="476">
                  <c:v>69.008866329086459</c:v>
                </c:pt>
                <c:pt idx="477">
                  <c:v>73.032490077942612</c:v>
                </c:pt>
                <c:pt idx="478">
                  <c:v>72.456300214140185</c:v>
                </c:pt>
                <c:pt idx="479">
                  <c:v>69.454539579999164</c:v>
                </c:pt>
                <c:pt idx="480">
                  <c:v>69.032429662115931</c:v>
                </c:pt>
                <c:pt idx="481">
                  <c:v>65.425127731176318</c:v>
                </c:pt>
                <c:pt idx="482">
                  <c:v>58.410606954093055</c:v>
                </c:pt>
                <c:pt idx="483">
                  <c:v>56.626487696115092</c:v>
                </c:pt>
                <c:pt idx="484">
                  <c:v>57.781043819375867</c:v>
                </c:pt>
                <c:pt idx="485">
                  <c:v>57.644064579051999</c:v>
                </c:pt>
                <c:pt idx="486">
                  <c:v>57.374078943138727</c:v>
                </c:pt>
                <c:pt idx="487">
                  <c:v>57.352531670954285</c:v>
                </c:pt>
                <c:pt idx="488">
                  <c:v>58.450134502432576</c:v>
                </c:pt>
                <c:pt idx="489">
                  <c:v>52.869891017179079</c:v>
                </c:pt>
                <c:pt idx="490">
                  <c:v>52.423190609619716</c:v>
                </c:pt>
                <c:pt idx="491">
                  <c:v>50.971994443195804</c:v>
                </c:pt>
                <c:pt idx="492">
                  <c:v>79.345362264941613</c:v>
                </c:pt>
                <c:pt idx="493">
                  <c:v>78.06816837335144</c:v>
                </c:pt>
                <c:pt idx="494">
                  <c:v>78.812541140891</c:v>
                </c:pt>
                <c:pt idx="495">
                  <c:v>78.426342300982455</c:v>
                </c:pt>
                <c:pt idx="496">
                  <c:v>77.27854233542979</c:v>
                </c:pt>
                <c:pt idx="497">
                  <c:v>76.917887529427148</c:v>
                </c:pt>
                <c:pt idx="498">
                  <c:v>75.836959114150915</c:v>
                </c:pt>
                <c:pt idx="499">
                  <c:v>76.062184602244585</c:v>
                </c:pt>
                <c:pt idx="500">
                  <c:v>75.37385681019218</c:v>
                </c:pt>
                <c:pt idx="501">
                  <c:v>74.966814162014416</c:v>
                </c:pt>
                <c:pt idx="502">
                  <c:v>75.042173813040336</c:v>
                </c:pt>
                <c:pt idx="503">
                  <c:v>61.616130501145918</c:v>
                </c:pt>
                <c:pt idx="504">
                  <c:v>60.545712517168965</c:v>
                </c:pt>
                <c:pt idx="505">
                  <c:v>60.107760681942793</c:v>
                </c:pt>
                <c:pt idx="506">
                  <c:v>59.557634117311238</c:v>
                </c:pt>
                <c:pt idx="507">
                  <c:v>59.116591742819644</c:v>
                </c:pt>
                <c:pt idx="508">
                  <c:v>58.146639250323773</c:v>
                </c:pt>
                <c:pt idx="509">
                  <c:v>56.79087202990592</c:v>
                </c:pt>
                <c:pt idx="510">
                  <c:v>58.891431469294808</c:v>
                </c:pt>
                <c:pt idx="511">
                  <c:v>77.290764603584975</c:v>
                </c:pt>
                <c:pt idx="512">
                  <c:v>74.282328272672274</c:v>
                </c:pt>
                <c:pt idx="513">
                  <c:v>72.233678478067503</c:v>
                </c:pt>
                <c:pt idx="514">
                  <c:v>73.782302909473771</c:v>
                </c:pt>
                <c:pt idx="515">
                  <c:v>76.642212518377718</c:v>
                </c:pt>
                <c:pt idx="516">
                  <c:v>76.150767558146171</c:v>
                </c:pt>
                <c:pt idx="517">
                  <c:v>75.854420863986334</c:v>
                </c:pt>
                <c:pt idx="518">
                  <c:v>75.583941808097407</c:v>
                </c:pt>
                <c:pt idx="519">
                  <c:v>72.330565299907406</c:v>
                </c:pt>
                <c:pt idx="520">
                  <c:v>72.156327298396036</c:v>
                </c:pt>
                <c:pt idx="521">
                  <c:v>71.521319195607092</c:v>
                </c:pt>
                <c:pt idx="522">
                  <c:v>74.710530059496179</c:v>
                </c:pt>
                <c:pt idx="523">
                  <c:v>74.614637114471378</c:v>
                </c:pt>
                <c:pt idx="524">
                  <c:v>70.93255092782907</c:v>
                </c:pt>
                <c:pt idx="525">
                  <c:v>68.141609611063799</c:v>
                </c:pt>
                <c:pt idx="526">
                  <c:v>82.088198703677676</c:v>
                </c:pt>
                <c:pt idx="527">
                  <c:v>82.108054210182743</c:v>
                </c:pt>
                <c:pt idx="528">
                  <c:v>79.150404045284162</c:v>
                </c:pt>
                <c:pt idx="529">
                  <c:v>77.09126684437696</c:v>
                </c:pt>
                <c:pt idx="530">
                  <c:v>76.79298922377842</c:v>
                </c:pt>
                <c:pt idx="531">
                  <c:v>81.607319835676734</c:v>
                </c:pt>
                <c:pt idx="532">
                  <c:v>81.179511314841406</c:v>
                </c:pt>
                <c:pt idx="533">
                  <c:v>77.87852148165527</c:v>
                </c:pt>
                <c:pt idx="534">
                  <c:v>80.319196899863599</c:v>
                </c:pt>
                <c:pt idx="535">
                  <c:v>79.564186297579511</c:v>
                </c:pt>
                <c:pt idx="536">
                  <c:v>79.376899989603402</c:v>
                </c:pt>
                <c:pt idx="537">
                  <c:v>78.782032975914973</c:v>
                </c:pt>
                <c:pt idx="538">
                  <c:v>79.914765853662828</c:v>
                </c:pt>
                <c:pt idx="539">
                  <c:v>80.486252337161346</c:v>
                </c:pt>
                <c:pt idx="540">
                  <c:v>80.455774544228007</c:v>
                </c:pt>
                <c:pt idx="541">
                  <c:v>67.953864160231404</c:v>
                </c:pt>
                <c:pt idx="542">
                  <c:v>67.107181968436791</c:v>
                </c:pt>
                <c:pt idx="543">
                  <c:v>65.808485078097107</c:v>
                </c:pt>
                <c:pt idx="544">
                  <c:v>65.100813122797788</c:v>
                </c:pt>
                <c:pt idx="545">
                  <c:v>64.515149778963632</c:v>
                </c:pt>
                <c:pt idx="546">
                  <c:v>68.304304757720885</c:v>
                </c:pt>
                <c:pt idx="547">
                  <c:v>63.388719895552171</c:v>
                </c:pt>
                <c:pt idx="548">
                  <c:v>63.264772696946366</c:v>
                </c:pt>
                <c:pt idx="549">
                  <c:v>62.098381649713417</c:v>
                </c:pt>
                <c:pt idx="550">
                  <c:v>65.598273108352274</c:v>
                </c:pt>
                <c:pt idx="551">
                  <c:v>74.040081647550863</c:v>
                </c:pt>
                <c:pt idx="552">
                  <c:v>73.884708515685787</c:v>
                </c:pt>
                <c:pt idx="553">
                  <c:v>75.719124947757734</c:v>
                </c:pt>
                <c:pt idx="554">
                  <c:v>73.66731689294167</c:v>
                </c:pt>
                <c:pt idx="555">
                  <c:v>72.863001793880485</c:v>
                </c:pt>
                <c:pt idx="556">
                  <c:v>72.457981725234873</c:v>
                </c:pt>
                <c:pt idx="557">
                  <c:v>71.169929597099085</c:v>
                </c:pt>
                <c:pt idx="558">
                  <c:v>74.460707149502269</c:v>
                </c:pt>
                <c:pt idx="559">
                  <c:v>72.583185826850354</c:v>
                </c:pt>
                <c:pt idx="560">
                  <c:v>71.98234591166046</c:v>
                </c:pt>
                <c:pt idx="561">
                  <c:v>71.493893822829548</c:v>
                </c:pt>
                <c:pt idx="562">
                  <c:v>71.380803183218518</c:v>
                </c:pt>
                <c:pt idx="563">
                  <c:v>71.497832907389878</c:v>
                </c:pt>
                <c:pt idx="564">
                  <c:v>71.568448552946577</c:v>
                </c:pt>
                <c:pt idx="565">
                  <c:v>63.319010250701588</c:v>
                </c:pt>
                <c:pt idx="566">
                  <c:v>80.358094664228986</c:v>
                </c:pt>
                <c:pt idx="567">
                  <c:v>80.172410669252741</c:v>
                </c:pt>
                <c:pt idx="568">
                  <c:v>77.557776971272389</c:v>
                </c:pt>
                <c:pt idx="569">
                  <c:v>77.359320058550765</c:v>
                </c:pt>
                <c:pt idx="570">
                  <c:v>82.780342523516538</c:v>
                </c:pt>
                <c:pt idx="571">
                  <c:v>82.767289688401007</c:v>
                </c:pt>
                <c:pt idx="572">
                  <c:v>83.32710914914523</c:v>
                </c:pt>
                <c:pt idx="573">
                  <c:v>81.787607853294006</c:v>
                </c:pt>
                <c:pt idx="574">
                  <c:v>80.968771508459241</c:v>
                </c:pt>
                <c:pt idx="575">
                  <c:v>81.074424923475362</c:v>
                </c:pt>
                <c:pt idx="576">
                  <c:v>80.503418039874987</c:v>
                </c:pt>
                <c:pt idx="577">
                  <c:v>79.580415833468436</c:v>
                </c:pt>
                <c:pt idx="578">
                  <c:v>77.508294512329698</c:v>
                </c:pt>
                <c:pt idx="579">
                  <c:v>78.932907651356615</c:v>
                </c:pt>
                <c:pt idx="580">
                  <c:v>77.741568957615542</c:v>
                </c:pt>
                <c:pt idx="581">
                  <c:v>66.726524619535823</c:v>
                </c:pt>
                <c:pt idx="582">
                  <c:v>65.687973582158449</c:v>
                </c:pt>
                <c:pt idx="583">
                  <c:v>66.09002308477865</c:v>
                </c:pt>
                <c:pt idx="584">
                  <c:v>65.310534701718169</c:v>
                </c:pt>
                <c:pt idx="585">
                  <c:v>64.542551147022706</c:v>
                </c:pt>
                <c:pt idx="586">
                  <c:v>64.151666608548567</c:v>
                </c:pt>
                <c:pt idx="587">
                  <c:v>63.30217557925841</c:v>
                </c:pt>
                <c:pt idx="588">
                  <c:v>66.558352238208514</c:v>
                </c:pt>
                <c:pt idx="589">
                  <c:v>61.286219671075706</c:v>
                </c:pt>
                <c:pt idx="590">
                  <c:v>60.394782817100022</c:v>
                </c:pt>
                <c:pt idx="591">
                  <c:v>63.561208960196218</c:v>
                </c:pt>
                <c:pt idx="592">
                  <c:v>62.791741119074103</c:v>
                </c:pt>
                <c:pt idx="593">
                  <c:v>62.943684372371145</c:v>
                </c:pt>
                <c:pt idx="594">
                  <c:v>80.821113705580885</c:v>
                </c:pt>
                <c:pt idx="595">
                  <c:v>80.716260937566886</c:v>
                </c:pt>
                <c:pt idx="596">
                  <c:v>80.477776946886365</c:v>
                </c:pt>
                <c:pt idx="597">
                  <c:v>80.758838530319963</c:v>
                </c:pt>
                <c:pt idx="598">
                  <c:v>80.369909363280527</c:v>
                </c:pt>
                <c:pt idx="599">
                  <c:v>78.776314321087128</c:v>
                </c:pt>
                <c:pt idx="600">
                  <c:v>80.094563830782846</c:v>
                </c:pt>
                <c:pt idx="601">
                  <c:v>81.599015479560023</c:v>
                </c:pt>
                <c:pt idx="602">
                  <c:v>78.582326686678357</c:v>
                </c:pt>
                <c:pt idx="603">
                  <c:v>77.100310260402097</c:v>
                </c:pt>
                <c:pt idx="604">
                  <c:v>77.501621776940596</c:v>
                </c:pt>
                <c:pt idx="605">
                  <c:v>77.968829890655869</c:v>
                </c:pt>
                <c:pt idx="606">
                  <c:v>76.471835482363588</c:v>
                </c:pt>
                <c:pt idx="607">
                  <c:v>76.333442968279343</c:v>
                </c:pt>
                <c:pt idx="608">
                  <c:v>75.414843974549967</c:v>
                </c:pt>
                <c:pt idx="609">
                  <c:v>68.831653530212932</c:v>
                </c:pt>
                <c:pt idx="610">
                  <c:v>69.070331464394471</c:v>
                </c:pt>
                <c:pt idx="611">
                  <c:v>69.151720780768528</c:v>
                </c:pt>
                <c:pt idx="612">
                  <c:v>68.68357315675992</c:v>
                </c:pt>
                <c:pt idx="613">
                  <c:v>68.756906454536491</c:v>
                </c:pt>
                <c:pt idx="614">
                  <c:v>68.459306095821461</c:v>
                </c:pt>
                <c:pt idx="615">
                  <c:v>71.543169840567288</c:v>
                </c:pt>
                <c:pt idx="616">
                  <c:v>67.949456634375323</c:v>
                </c:pt>
                <c:pt idx="617">
                  <c:v>69.932005174774829</c:v>
                </c:pt>
                <c:pt idx="618">
                  <c:v>69.943421713498026</c:v>
                </c:pt>
                <c:pt idx="619">
                  <c:v>60.823518821625925</c:v>
                </c:pt>
                <c:pt idx="620">
                  <c:v>60.909436664228565</c:v>
                </c:pt>
                <c:pt idx="621">
                  <c:v>60.328008981383483</c:v>
                </c:pt>
                <c:pt idx="622">
                  <c:v>64.335595635047824</c:v>
                </c:pt>
                <c:pt idx="623">
                  <c:v>59.063421682016561</c:v>
                </c:pt>
                <c:pt idx="624">
                  <c:v>57.973687617001609</c:v>
                </c:pt>
                <c:pt idx="625">
                  <c:v>62.433483429043207</c:v>
                </c:pt>
                <c:pt idx="626">
                  <c:v>62.759379630178351</c:v>
                </c:pt>
                <c:pt idx="627">
                  <c:v>61.52806238857751</c:v>
                </c:pt>
                <c:pt idx="628">
                  <c:v>60.957447143866069</c:v>
                </c:pt>
                <c:pt idx="629">
                  <c:v>60.462894573203847</c:v>
                </c:pt>
                <c:pt idx="630">
                  <c:v>59.737320032725421</c:v>
                </c:pt>
                <c:pt idx="631">
                  <c:v>59.586504167583385</c:v>
                </c:pt>
                <c:pt idx="632">
                  <c:v>58.803311902560615</c:v>
                </c:pt>
                <c:pt idx="633">
                  <c:v>67.556440847682609</c:v>
                </c:pt>
                <c:pt idx="634">
                  <c:v>67.66365915077553</c:v>
                </c:pt>
                <c:pt idx="635">
                  <c:v>71.331929153292222</c:v>
                </c:pt>
                <c:pt idx="636">
                  <c:v>67.401790908295169</c:v>
                </c:pt>
                <c:pt idx="637">
                  <c:v>67.154868122767951</c:v>
                </c:pt>
                <c:pt idx="638">
                  <c:v>67.773262018828305</c:v>
                </c:pt>
                <c:pt idx="639">
                  <c:v>66.547250257545073</c:v>
                </c:pt>
                <c:pt idx="640">
                  <c:v>66.151314272435826</c:v>
                </c:pt>
                <c:pt idx="641">
                  <c:v>71.420899155136951</c:v>
                </c:pt>
                <c:pt idx="642">
                  <c:v>67.188356146222844</c:v>
                </c:pt>
                <c:pt idx="643">
                  <c:v>66.825699169645304</c:v>
                </c:pt>
                <c:pt idx="644">
                  <c:v>65.919771003603486</c:v>
                </c:pt>
                <c:pt idx="645">
                  <c:v>66.300868723595556</c:v>
                </c:pt>
                <c:pt idx="646">
                  <c:v>65.728378868020158</c:v>
                </c:pt>
                <c:pt idx="647">
                  <c:v>64.533892342912139</c:v>
                </c:pt>
                <c:pt idx="648">
                  <c:v>64.327744506972181</c:v>
                </c:pt>
                <c:pt idx="649">
                  <c:v>69.080286468596853</c:v>
                </c:pt>
                <c:pt idx="650">
                  <c:v>73.007694097385979</c:v>
                </c:pt>
                <c:pt idx="651">
                  <c:v>70.756491896843741</c:v>
                </c:pt>
                <c:pt idx="652">
                  <c:v>70.43090235234672</c:v>
                </c:pt>
                <c:pt idx="653">
                  <c:v>70.238351500778435</c:v>
                </c:pt>
                <c:pt idx="654">
                  <c:v>69.972485344624474</c:v>
                </c:pt>
                <c:pt idx="655">
                  <c:v>69.502259488737934</c:v>
                </c:pt>
                <c:pt idx="656">
                  <c:v>71.598640023893552</c:v>
                </c:pt>
                <c:pt idx="657">
                  <c:v>68.888427747348544</c:v>
                </c:pt>
                <c:pt idx="658">
                  <c:v>68.626356595121777</c:v>
                </c:pt>
                <c:pt idx="659">
                  <c:v>68.067309304590836</c:v>
                </c:pt>
                <c:pt idx="660">
                  <c:v>67.891725097371477</c:v>
                </c:pt>
                <c:pt idx="661">
                  <c:v>66.280862049762106</c:v>
                </c:pt>
                <c:pt idx="662">
                  <c:v>67.056598490633576</c:v>
                </c:pt>
                <c:pt idx="663">
                  <c:v>66.673044433084925</c:v>
                </c:pt>
                <c:pt idx="664">
                  <c:v>70.430831208955453</c:v>
                </c:pt>
                <c:pt idx="665">
                  <c:v>68.877077425830862</c:v>
                </c:pt>
                <c:pt idx="666">
                  <c:v>73.291105046146001</c:v>
                </c:pt>
                <c:pt idx="667">
                  <c:v>62.777627348708975</c:v>
                </c:pt>
                <c:pt idx="668">
                  <c:v>64.634761490382431</c:v>
                </c:pt>
                <c:pt idx="669">
                  <c:v>69.850066954532025</c:v>
                </c:pt>
                <c:pt idx="670">
                  <c:v>61.26083247558843</c:v>
                </c:pt>
                <c:pt idx="671">
                  <c:v>63.357999840429315</c:v>
                </c:pt>
                <c:pt idx="672">
                  <c:v>65.210239552965163</c:v>
                </c:pt>
                <c:pt idx="673">
                  <c:v>61.954715625386434</c:v>
                </c:pt>
                <c:pt idx="674">
                  <c:v>63.74436957341608</c:v>
                </c:pt>
                <c:pt idx="675">
                  <c:v>70.922356054409576</c:v>
                </c:pt>
                <c:pt idx="676">
                  <c:v>71.616010973097076</c:v>
                </c:pt>
                <c:pt idx="677">
                  <c:v>71.133246325513099</c:v>
                </c:pt>
                <c:pt idx="678">
                  <c:v>70.733092592851463</c:v>
                </c:pt>
                <c:pt idx="679">
                  <c:v>70.245627995094907</c:v>
                </c:pt>
                <c:pt idx="680">
                  <c:v>69.785999539011385</c:v>
                </c:pt>
                <c:pt idx="681">
                  <c:v>69.62471459344944</c:v>
                </c:pt>
                <c:pt idx="682">
                  <c:v>71.17313544071726</c:v>
                </c:pt>
                <c:pt idx="683">
                  <c:v>68.937803233397176</c:v>
                </c:pt>
                <c:pt idx="684">
                  <c:v>71.838954889151793</c:v>
                </c:pt>
                <c:pt idx="685">
                  <c:v>66.62948987337893</c:v>
                </c:pt>
                <c:pt idx="686">
                  <c:v>67.323399143858808</c:v>
                </c:pt>
                <c:pt idx="687">
                  <c:v>66.056470610494799</c:v>
                </c:pt>
                <c:pt idx="688">
                  <c:v>67.607549198087696</c:v>
                </c:pt>
                <c:pt idx="689">
                  <c:v>67.386057146311842</c:v>
                </c:pt>
                <c:pt idx="690">
                  <c:v>68.670174436845471</c:v>
                </c:pt>
                <c:pt idx="691">
                  <c:v>71.722429816188637</c:v>
                </c:pt>
                <c:pt idx="692">
                  <c:v>69.638603454742579</c:v>
                </c:pt>
                <c:pt idx="693">
                  <c:v>69.363074776083423</c:v>
                </c:pt>
                <c:pt idx="694">
                  <c:v>69.628881567842171</c:v>
                </c:pt>
                <c:pt idx="695">
                  <c:v>69.407499660222669</c:v>
                </c:pt>
                <c:pt idx="696">
                  <c:v>69.122496901062945</c:v>
                </c:pt>
                <c:pt idx="697">
                  <c:v>67.800848894096418</c:v>
                </c:pt>
                <c:pt idx="698">
                  <c:v>67.17980600328103</c:v>
                </c:pt>
                <c:pt idx="699">
                  <c:v>71.003909237291666</c:v>
                </c:pt>
                <c:pt idx="700">
                  <c:v>70.688712002644479</c:v>
                </c:pt>
                <c:pt idx="701">
                  <c:v>81.462221155946381</c:v>
                </c:pt>
                <c:pt idx="702">
                  <c:v>81.35887350216484</c:v>
                </c:pt>
                <c:pt idx="703">
                  <c:v>82.115182011383666</c:v>
                </c:pt>
                <c:pt idx="704">
                  <c:v>85.013700017496959</c:v>
                </c:pt>
                <c:pt idx="705">
                  <c:v>83.201397960607352</c:v>
                </c:pt>
                <c:pt idx="706">
                  <c:v>82.315240967051196</c:v>
                </c:pt>
                <c:pt idx="707">
                  <c:v>81.228017209039123</c:v>
                </c:pt>
                <c:pt idx="708">
                  <c:v>81.837604225371265</c:v>
                </c:pt>
                <c:pt idx="709">
                  <c:v>80.7240653460277</c:v>
                </c:pt>
                <c:pt idx="710">
                  <c:v>78.90880790535239</c:v>
                </c:pt>
                <c:pt idx="711">
                  <c:v>79.154595889459216</c:v>
                </c:pt>
                <c:pt idx="712">
                  <c:v>79.238176243126418</c:v>
                </c:pt>
                <c:pt idx="713">
                  <c:v>78.487087215682735</c:v>
                </c:pt>
                <c:pt idx="714">
                  <c:v>78.508231823466915</c:v>
                </c:pt>
                <c:pt idx="715">
                  <c:v>76.742423653332395</c:v>
                </c:pt>
                <c:pt idx="716">
                  <c:v>77.69152267883436</c:v>
                </c:pt>
                <c:pt idx="717">
                  <c:v>79.426225860172607</c:v>
                </c:pt>
                <c:pt idx="718">
                  <c:v>77.422646483896315</c:v>
                </c:pt>
                <c:pt idx="719">
                  <c:v>77.52260060291313</c:v>
                </c:pt>
                <c:pt idx="720">
                  <c:v>77.572535725135211</c:v>
                </c:pt>
                <c:pt idx="721">
                  <c:v>81.553847420569653</c:v>
                </c:pt>
                <c:pt idx="722">
                  <c:v>79.625703093078442</c:v>
                </c:pt>
                <c:pt idx="723">
                  <c:v>82.61699740971531</c:v>
                </c:pt>
                <c:pt idx="724">
                  <c:v>82.641001915867704</c:v>
                </c:pt>
                <c:pt idx="725">
                  <c:v>82.53247650273309</c:v>
                </c:pt>
                <c:pt idx="726">
                  <c:v>79.724764432404157</c:v>
                </c:pt>
                <c:pt idx="727">
                  <c:v>78.906093791678614</c:v>
                </c:pt>
                <c:pt idx="728">
                  <c:v>81.114901170455781</c:v>
                </c:pt>
                <c:pt idx="729">
                  <c:v>78.620190664554386</c:v>
                </c:pt>
                <c:pt idx="730">
                  <c:v>80.245658114301818</c:v>
                </c:pt>
                <c:pt idx="731">
                  <c:v>79.776891287573079</c:v>
                </c:pt>
                <c:pt idx="732">
                  <c:v>79.03230521719577</c:v>
                </c:pt>
                <c:pt idx="733">
                  <c:v>78.44962596763466</c:v>
                </c:pt>
                <c:pt idx="734">
                  <c:v>76.685951619915372</c:v>
                </c:pt>
                <c:pt idx="735">
                  <c:v>76.489461326895494</c:v>
                </c:pt>
                <c:pt idx="736">
                  <c:v>72.900401314165137</c:v>
                </c:pt>
                <c:pt idx="737">
                  <c:v>72.553381327122693</c:v>
                </c:pt>
                <c:pt idx="738">
                  <c:v>72.631203614811454</c:v>
                </c:pt>
                <c:pt idx="739">
                  <c:v>72.420010119232899</c:v>
                </c:pt>
                <c:pt idx="740">
                  <c:v>71.083178231597032</c:v>
                </c:pt>
                <c:pt idx="741">
                  <c:v>70.971707656635971</c:v>
                </c:pt>
                <c:pt idx="742">
                  <c:v>72.103289755999072</c:v>
                </c:pt>
                <c:pt idx="743">
                  <c:v>71.663666879991268</c:v>
                </c:pt>
                <c:pt idx="744">
                  <c:v>73.689355730874951</c:v>
                </c:pt>
                <c:pt idx="745">
                  <c:v>70.866109002956719</c:v>
                </c:pt>
                <c:pt idx="746">
                  <c:v>69.369290194696049</c:v>
                </c:pt>
                <c:pt idx="747">
                  <c:v>70.380851146735196</c:v>
                </c:pt>
                <c:pt idx="748">
                  <c:v>74.339092305469435</c:v>
                </c:pt>
                <c:pt idx="749">
                  <c:v>74.502881458605003</c:v>
                </c:pt>
                <c:pt idx="750">
                  <c:v>74.095295211931102</c:v>
                </c:pt>
                <c:pt idx="751">
                  <c:v>74.278555531976082</c:v>
                </c:pt>
                <c:pt idx="752">
                  <c:v>74.643545842295865</c:v>
                </c:pt>
                <c:pt idx="753">
                  <c:v>73.232099637969881</c:v>
                </c:pt>
                <c:pt idx="754">
                  <c:v>73.036766829540895</c:v>
                </c:pt>
                <c:pt idx="755">
                  <c:v>76.501583412256693</c:v>
                </c:pt>
                <c:pt idx="756">
                  <c:v>74.705992024596512</c:v>
                </c:pt>
                <c:pt idx="757">
                  <c:v>74.454779503150064</c:v>
                </c:pt>
                <c:pt idx="758">
                  <c:v>74.182102281471984</c:v>
                </c:pt>
                <c:pt idx="759">
                  <c:v>73.898942605426697</c:v>
                </c:pt>
                <c:pt idx="760">
                  <c:v>73.633536653869115</c:v>
                </c:pt>
                <c:pt idx="761">
                  <c:v>73.326654355275565</c:v>
                </c:pt>
                <c:pt idx="762">
                  <c:v>72.975960313986405</c:v>
                </c:pt>
                <c:pt idx="763">
                  <c:v>77.110885444566307</c:v>
                </c:pt>
                <c:pt idx="764">
                  <c:v>76.884466398798622</c:v>
                </c:pt>
                <c:pt idx="765">
                  <c:v>72.130735432138692</c:v>
                </c:pt>
                <c:pt idx="766">
                  <c:v>73.1956899737377</c:v>
                </c:pt>
                <c:pt idx="767">
                  <c:v>72.691251091045075</c:v>
                </c:pt>
                <c:pt idx="768">
                  <c:v>73.114067829926398</c:v>
                </c:pt>
                <c:pt idx="769">
                  <c:v>72.632671199910291</c:v>
                </c:pt>
                <c:pt idx="770">
                  <c:v>71.915339045287311</c:v>
                </c:pt>
                <c:pt idx="771">
                  <c:v>71.349846984187522</c:v>
                </c:pt>
                <c:pt idx="772">
                  <c:v>70.94308957908234</c:v>
                </c:pt>
                <c:pt idx="773">
                  <c:v>70.260006394790821</c:v>
                </c:pt>
                <c:pt idx="774">
                  <c:v>70.071062605162666</c:v>
                </c:pt>
                <c:pt idx="775">
                  <c:v>69.679282586048302</c:v>
                </c:pt>
                <c:pt idx="776">
                  <c:v>68.88680420326034</c:v>
                </c:pt>
                <c:pt idx="777">
                  <c:v>68.670779380030496</c:v>
                </c:pt>
                <c:pt idx="778">
                  <c:v>64.822845577099969</c:v>
                </c:pt>
                <c:pt idx="779">
                  <c:v>63.887989079341004</c:v>
                </c:pt>
                <c:pt idx="780">
                  <c:v>63.698022245003123</c:v>
                </c:pt>
                <c:pt idx="781">
                  <c:v>63.722017186700114</c:v>
                </c:pt>
                <c:pt idx="782">
                  <c:v>61.318322001985351</c:v>
                </c:pt>
                <c:pt idx="783">
                  <c:v>61.407828897909177</c:v>
                </c:pt>
                <c:pt idx="784">
                  <c:v>59.946341278942697</c:v>
                </c:pt>
                <c:pt idx="785">
                  <c:v>57.828813623843232</c:v>
                </c:pt>
                <c:pt idx="786">
                  <c:v>55.513563323798152</c:v>
                </c:pt>
                <c:pt idx="787">
                  <c:v>54.306280089221609</c:v>
                </c:pt>
                <c:pt idx="788">
                  <c:v>52.91297057617674</c:v>
                </c:pt>
                <c:pt idx="789">
                  <c:v>51.511726121491385</c:v>
                </c:pt>
                <c:pt idx="790">
                  <c:v>51.367530489732026</c:v>
                </c:pt>
                <c:pt idx="791">
                  <c:v>73.533634834341441</c:v>
                </c:pt>
                <c:pt idx="792">
                  <c:v>73.384673420993664</c:v>
                </c:pt>
                <c:pt idx="793">
                  <c:v>73.276527457766477</c:v>
                </c:pt>
                <c:pt idx="794">
                  <c:v>73.285727777346125</c:v>
                </c:pt>
                <c:pt idx="795">
                  <c:v>73.152793057707186</c:v>
                </c:pt>
                <c:pt idx="796">
                  <c:v>73.810375428345324</c:v>
                </c:pt>
                <c:pt idx="797">
                  <c:v>73.496172764166303</c:v>
                </c:pt>
                <c:pt idx="798">
                  <c:v>70.817428868496023</c:v>
                </c:pt>
                <c:pt idx="799">
                  <c:v>69.931251304511235</c:v>
                </c:pt>
                <c:pt idx="800">
                  <c:v>64.602026656030731</c:v>
                </c:pt>
                <c:pt idx="801">
                  <c:v>63.981169833943071</c:v>
                </c:pt>
                <c:pt idx="802">
                  <c:v>61.121214617628105</c:v>
                </c:pt>
                <c:pt idx="803">
                  <c:v>64.328705199431937</c:v>
                </c:pt>
                <c:pt idx="804">
                  <c:v>63.122576791760309</c:v>
                </c:pt>
                <c:pt idx="805">
                  <c:v>61.321935694405866</c:v>
                </c:pt>
                <c:pt idx="806">
                  <c:v>75.622583983001221</c:v>
                </c:pt>
                <c:pt idx="807">
                  <c:v>73.648645573657234</c:v>
                </c:pt>
                <c:pt idx="808">
                  <c:v>76.53957068036587</c:v>
                </c:pt>
                <c:pt idx="809">
                  <c:v>75.583279653933005</c:v>
                </c:pt>
                <c:pt idx="810">
                  <c:v>78.932077983672912</c:v>
                </c:pt>
                <c:pt idx="811">
                  <c:v>76.605397202164497</c:v>
                </c:pt>
                <c:pt idx="812">
                  <c:v>75.818693749904227</c:v>
                </c:pt>
                <c:pt idx="813">
                  <c:v>75.093578394449452</c:v>
                </c:pt>
                <c:pt idx="814">
                  <c:v>75.434552052415981</c:v>
                </c:pt>
                <c:pt idx="815">
                  <c:v>74.838222563967847</c:v>
                </c:pt>
                <c:pt idx="816">
                  <c:v>77.587601593255044</c:v>
                </c:pt>
                <c:pt idx="817">
                  <c:v>77.228679350061228</c:v>
                </c:pt>
                <c:pt idx="818">
                  <c:v>73.494556664205163</c:v>
                </c:pt>
                <c:pt idx="819">
                  <c:v>72.633311668233119</c:v>
                </c:pt>
                <c:pt idx="820">
                  <c:v>72.161812071178915</c:v>
                </c:pt>
                <c:pt idx="821">
                  <c:v>74.568290789866438</c:v>
                </c:pt>
                <c:pt idx="822">
                  <c:v>74.477790352305675</c:v>
                </c:pt>
                <c:pt idx="823">
                  <c:v>74.691357751060039</c:v>
                </c:pt>
                <c:pt idx="824">
                  <c:v>74.809922494060061</c:v>
                </c:pt>
                <c:pt idx="825">
                  <c:v>74.799555128662433</c:v>
                </c:pt>
                <c:pt idx="826">
                  <c:v>74.214157076445844</c:v>
                </c:pt>
                <c:pt idx="827">
                  <c:v>74.133653378139641</c:v>
                </c:pt>
                <c:pt idx="828">
                  <c:v>73.197786619099517</c:v>
                </c:pt>
                <c:pt idx="829">
                  <c:v>75.967445528320127</c:v>
                </c:pt>
                <c:pt idx="830">
                  <c:v>67.187557420763952</c:v>
                </c:pt>
                <c:pt idx="831">
                  <c:v>67.585951201320469</c:v>
                </c:pt>
                <c:pt idx="832">
                  <c:v>69.848315940547877</c:v>
                </c:pt>
                <c:pt idx="833">
                  <c:v>69.414344558580709</c:v>
                </c:pt>
                <c:pt idx="834">
                  <c:v>68.358701866725568</c:v>
                </c:pt>
                <c:pt idx="835">
                  <c:v>67.73889861275309</c:v>
                </c:pt>
                <c:pt idx="836">
                  <c:v>56.43632657996104</c:v>
                </c:pt>
                <c:pt idx="837">
                  <c:v>57.36933698509926</c:v>
                </c:pt>
                <c:pt idx="838">
                  <c:v>57.279431000257084</c:v>
                </c:pt>
                <c:pt idx="839">
                  <c:v>64.223782494156822</c:v>
                </c:pt>
                <c:pt idx="840">
                  <c:v>54.761251915724642</c:v>
                </c:pt>
                <c:pt idx="841">
                  <c:v>52.350188117690436</c:v>
                </c:pt>
                <c:pt idx="842">
                  <c:v>47.701765168193624</c:v>
                </c:pt>
                <c:pt idx="843">
                  <c:v>45.918917968847893</c:v>
                </c:pt>
                <c:pt idx="844">
                  <c:v>43.366464881360962</c:v>
                </c:pt>
                <c:pt idx="845">
                  <c:v>42.606255245476483</c:v>
                </c:pt>
                <c:pt idx="846">
                  <c:v>42.160481527230239</c:v>
                </c:pt>
                <c:pt idx="847">
                  <c:v>42.429577037385215</c:v>
                </c:pt>
                <c:pt idx="848">
                  <c:v>61.254477353000169</c:v>
                </c:pt>
                <c:pt idx="849">
                  <c:v>63.720890343241372</c:v>
                </c:pt>
                <c:pt idx="850">
                  <c:v>61.55569755879025</c:v>
                </c:pt>
                <c:pt idx="851">
                  <c:v>62.879163786124892</c:v>
                </c:pt>
                <c:pt idx="852">
                  <c:v>61.747151398161847</c:v>
                </c:pt>
                <c:pt idx="853">
                  <c:v>62.922513900839895</c:v>
                </c:pt>
                <c:pt idx="854">
                  <c:v>62.329836696113105</c:v>
                </c:pt>
                <c:pt idx="855">
                  <c:v>77.35211234540624</c:v>
                </c:pt>
                <c:pt idx="856">
                  <c:v>76.939198855708113</c:v>
                </c:pt>
                <c:pt idx="857">
                  <c:v>75.117041726684178</c:v>
                </c:pt>
                <c:pt idx="858">
                  <c:v>78.003600956088775</c:v>
                </c:pt>
                <c:pt idx="859">
                  <c:v>75.165917675074127</c:v>
                </c:pt>
                <c:pt idx="860">
                  <c:v>76.789650879899057</c:v>
                </c:pt>
                <c:pt idx="861">
                  <c:v>76.135654133519623</c:v>
                </c:pt>
                <c:pt idx="862">
                  <c:v>79.120326095874901</c:v>
                </c:pt>
                <c:pt idx="863">
                  <c:v>74.90931517399504</c:v>
                </c:pt>
                <c:pt idx="864">
                  <c:v>75.127666433599529</c:v>
                </c:pt>
                <c:pt idx="865">
                  <c:v>77.421415321200655</c:v>
                </c:pt>
                <c:pt idx="866">
                  <c:v>77.624065301569757</c:v>
                </c:pt>
                <c:pt idx="867">
                  <c:v>77.381142367234844</c:v>
                </c:pt>
                <c:pt idx="868">
                  <c:v>76.512308936184354</c:v>
                </c:pt>
                <c:pt idx="869">
                  <c:v>76.21121978139999</c:v>
                </c:pt>
                <c:pt idx="870">
                  <c:v>82.700400214156033</c:v>
                </c:pt>
                <c:pt idx="871">
                  <c:v>82.301496847708918</c:v>
                </c:pt>
                <c:pt idx="872">
                  <c:v>76.968273265127166</c:v>
                </c:pt>
                <c:pt idx="873">
                  <c:v>84.595076158560289</c:v>
                </c:pt>
                <c:pt idx="874">
                  <c:v>77.362192529183773</c:v>
                </c:pt>
                <c:pt idx="875">
                  <c:v>77.081315721505774</c:v>
                </c:pt>
                <c:pt idx="876">
                  <c:v>85.929651247791114</c:v>
                </c:pt>
                <c:pt idx="877">
                  <c:v>75.92955447297858</c:v>
                </c:pt>
                <c:pt idx="878">
                  <c:v>82.850834380155746</c:v>
                </c:pt>
                <c:pt idx="879">
                  <c:v>77.66748693634031</c:v>
                </c:pt>
                <c:pt idx="880">
                  <c:v>81.268110022596488</c:v>
                </c:pt>
                <c:pt idx="881">
                  <c:v>80.24774031669412</c:v>
                </c:pt>
                <c:pt idx="882">
                  <c:v>75.778604648675014</c:v>
                </c:pt>
                <c:pt idx="883">
                  <c:v>78.796143079952017</c:v>
                </c:pt>
                <c:pt idx="884">
                  <c:v>78.961479637466354</c:v>
                </c:pt>
                <c:pt idx="885">
                  <c:v>64.499283757891135</c:v>
                </c:pt>
                <c:pt idx="886">
                  <c:v>68.402615299634448</c:v>
                </c:pt>
                <c:pt idx="887">
                  <c:v>63.976885669834076</c:v>
                </c:pt>
                <c:pt idx="888">
                  <c:v>64.517753730984666</c:v>
                </c:pt>
                <c:pt idx="889">
                  <c:v>63.235809991514181</c:v>
                </c:pt>
                <c:pt idx="890">
                  <c:v>63.747805678487204</c:v>
                </c:pt>
                <c:pt idx="891">
                  <c:v>63.204233943611221</c:v>
                </c:pt>
                <c:pt idx="892">
                  <c:v>62.886692759778505</c:v>
                </c:pt>
                <c:pt idx="893">
                  <c:v>62.620915491494387</c:v>
                </c:pt>
                <c:pt idx="894">
                  <c:v>61.797668579204476</c:v>
                </c:pt>
                <c:pt idx="895">
                  <c:v>61.588372721588577</c:v>
                </c:pt>
                <c:pt idx="896">
                  <c:v>60.850701486513152</c:v>
                </c:pt>
                <c:pt idx="897">
                  <c:v>60.992488923959215</c:v>
                </c:pt>
                <c:pt idx="898">
                  <c:v>61.046807054547337</c:v>
                </c:pt>
                <c:pt idx="899">
                  <c:v>59.427787118330222</c:v>
                </c:pt>
                <c:pt idx="900">
                  <c:v>65.312188924151485</c:v>
                </c:pt>
                <c:pt idx="901">
                  <c:v>56.757980199507386</c:v>
                </c:pt>
                <c:pt idx="902">
                  <c:v>52.858898693652208</c:v>
                </c:pt>
                <c:pt idx="903">
                  <c:v>52.410402180281217</c:v>
                </c:pt>
                <c:pt idx="904">
                  <c:v>50.419258811647516</c:v>
                </c:pt>
                <c:pt idx="905">
                  <c:v>49.282346985821064</c:v>
                </c:pt>
                <c:pt idx="906">
                  <c:v>47.930849491370303</c:v>
                </c:pt>
                <c:pt idx="907">
                  <c:v>56.05125832543947</c:v>
                </c:pt>
                <c:pt idx="908">
                  <c:v>46.359207060536008</c:v>
                </c:pt>
                <c:pt idx="909">
                  <c:v>45.925862047484607</c:v>
                </c:pt>
                <c:pt idx="910">
                  <c:v>54.842406250962135</c:v>
                </c:pt>
                <c:pt idx="911">
                  <c:v>73.540787901592751</c:v>
                </c:pt>
                <c:pt idx="912">
                  <c:v>72.881632944888622</c:v>
                </c:pt>
                <c:pt idx="913">
                  <c:v>72.759653910576262</c:v>
                </c:pt>
                <c:pt idx="914">
                  <c:v>74.639058195786006</c:v>
                </c:pt>
                <c:pt idx="915">
                  <c:v>72.381847233493687</c:v>
                </c:pt>
                <c:pt idx="916">
                  <c:v>72.351021512707902</c:v>
                </c:pt>
                <c:pt idx="917">
                  <c:v>72.089572831947223</c:v>
                </c:pt>
                <c:pt idx="918">
                  <c:v>71.720720745252038</c:v>
                </c:pt>
                <c:pt idx="919">
                  <c:v>71.912349581956335</c:v>
                </c:pt>
                <c:pt idx="920">
                  <c:v>71.088523093675107</c:v>
                </c:pt>
                <c:pt idx="921">
                  <c:v>71.717004579397837</c:v>
                </c:pt>
                <c:pt idx="922">
                  <c:v>71.111404537098792</c:v>
                </c:pt>
                <c:pt idx="923">
                  <c:v>73.035477182607096</c:v>
                </c:pt>
                <c:pt idx="924">
                  <c:v>70.692491450620537</c:v>
                </c:pt>
                <c:pt idx="925">
                  <c:v>70.089359277026745</c:v>
                </c:pt>
                <c:pt idx="926">
                  <c:v>73.835278884161397</c:v>
                </c:pt>
                <c:pt idx="927">
                  <c:v>73.023030502659878</c:v>
                </c:pt>
                <c:pt idx="928">
                  <c:v>72.318685557658398</c:v>
                </c:pt>
                <c:pt idx="929">
                  <c:v>71.557944969232324</c:v>
                </c:pt>
                <c:pt idx="930">
                  <c:v>70.681460299415534</c:v>
                </c:pt>
                <c:pt idx="931">
                  <c:v>70.917497763280551</c:v>
                </c:pt>
                <c:pt idx="932">
                  <c:v>70.51745466693562</c:v>
                </c:pt>
                <c:pt idx="933">
                  <c:v>70.372282939556655</c:v>
                </c:pt>
                <c:pt idx="934">
                  <c:v>70.602594257275072</c:v>
                </c:pt>
                <c:pt idx="935">
                  <c:v>70.751450954979703</c:v>
                </c:pt>
                <c:pt idx="936">
                  <c:v>71.70956958870714</c:v>
                </c:pt>
                <c:pt idx="937">
                  <c:v>69.533545731557183</c:v>
                </c:pt>
                <c:pt idx="938">
                  <c:v>69.191695141019466</c:v>
                </c:pt>
                <c:pt idx="939">
                  <c:v>68.828214277937079</c:v>
                </c:pt>
                <c:pt idx="940">
                  <c:v>68.430730311139271</c:v>
                </c:pt>
                <c:pt idx="941">
                  <c:v>60.393742170459149</c:v>
                </c:pt>
                <c:pt idx="942">
                  <c:v>59.480797259055038</c:v>
                </c:pt>
                <c:pt idx="943">
                  <c:v>63.685283585778691</c:v>
                </c:pt>
                <c:pt idx="944">
                  <c:v>59.222148400169289</c:v>
                </c:pt>
                <c:pt idx="945">
                  <c:v>58.256592279059547</c:v>
                </c:pt>
                <c:pt idx="946">
                  <c:v>57.868753851963682</c:v>
                </c:pt>
                <c:pt idx="947">
                  <c:v>56.936626813370218</c:v>
                </c:pt>
                <c:pt idx="948">
                  <c:v>57.333063229493881</c:v>
                </c:pt>
                <c:pt idx="949">
                  <c:v>57.124745996104622</c:v>
                </c:pt>
                <c:pt idx="950">
                  <c:v>60.369136863920424</c:v>
                </c:pt>
                <c:pt idx="951">
                  <c:v>55.349195419370105</c:v>
                </c:pt>
                <c:pt idx="952">
                  <c:v>54.979345566718408</c:v>
                </c:pt>
                <c:pt idx="953">
                  <c:v>78.117108308987625</c:v>
                </c:pt>
                <c:pt idx="954">
                  <c:v>77.315870007273077</c:v>
                </c:pt>
                <c:pt idx="955">
                  <c:v>77.174277260029356</c:v>
                </c:pt>
                <c:pt idx="956">
                  <c:v>79.331937345311673</c:v>
                </c:pt>
                <c:pt idx="957">
                  <c:v>76.919719448248912</c:v>
                </c:pt>
                <c:pt idx="958">
                  <c:v>76.602411941957854</c:v>
                </c:pt>
                <c:pt idx="959">
                  <c:v>77.844943145633394</c:v>
                </c:pt>
                <c:pt idx="960">
                  <c:v>77.604583962199001</c:v>
                </c:pt>
                <c:pt idx="961">
                  <c:v>77.980603528633694</c:v>
                </c:pt>
                <c:pt idx="962">
                  <c:v>78.158795833385938</c:v>
                </c:pt>
                <c:pt idx="963">
                  <c:v>76.414411617472908</c:v>
                </c:pt>
                <c:pt idx="964">
                  <c:v>76.756369659020237</c:v>
                </c:pt>
                <c:pt idx="965">
                  <c:v>66.20514385839121</c:v>
                </c:pt>
                <c:pt idx="966">
                  <c:v>65.291279048224624</c:v>
                </c:pt>
                <c:pt idx="967">
                  <c:v>64.764717558012705</c:v>
                </c:pt>
                <c:pt idx="968">
                  <c:v>62.574596226536855</c:v>
                </c:pt>
                <c:pt idx="969">
                  <c:v>62.108194952105201</c:v>
                </c:pt>
                <c:pt idx="970">
                  <c:v>61.678088033418604</c:v>
                </c:pt>
                <c:pt idx="971">
                  <c:v>61.799401282370212</c:v>
                </c:pt>
                <c:pt idx="972">
                  <c:v>61.926754486632831</c:v>
                </c:pt>
                <c:pt idx="973">
                  <c:v>61.472247646585544</c:v>
                </c:pt>
                <c:pt idx="974">
                  <c:v>61.644477411258791</c:v>
                </c:pt>
                <c:pt idx="975">
                  <c:v>73.953757671242428</c:v>
                </c:pt>
                <c:pt idx="976">
                  <c:v>74.33861956707706</c:v>
                </c:pt>
                <c:pt idx="977">
                  <c:v>73.752600877048437</c:v>
                </c:pt>
                <c:pt idx="978">
                  <c:v>73.280706544478676</c:v>
                </c:pt>
                <c:pt idx="979">
                  <c:v>71.609554814354979</c:v>
                </c:pt>
                <c:pt idx="980">
                  <c:v>71.662317863919895</c:v>
                </c:pt>
                <c:pt idx="981">
                  <c:v>71.970211016069669</c:v>
                </c:pt>
                <c:pt idx="982">
                  <c:v>72.059593404659282</c:v>
                </c:pt>
                <c:pt idx="983">
                  <c:v>71.769805437273135</c:v>
                </c:pt>
                <c:pt idx="984">
                  <c:v>71.224698129690296</c:v>
                </c:pt>
                <c:pt idx="985">
                  <c:v>70.951387967372199</c:v>
                </c:pt>
                <c:pt idx="986">
                  <c:v>70.527577757777777</c:v>
                </c:pt>
                <c:pt idx="987">
                  <c:v>70.086889649941526</c:v>
                </c:pt>
                <c:pt idx="988">
                  <c:v>69.648556552748801</c:v>
                </c:pt>
                <c:pt idx="989">
                  <c:v>69.486986629111684</c:v>
                </c:pt>
                <c:pt idx="990">
                  <c:v>74.235426910011626</c:v>
                </c:pt>
                <c:pt idx="991">
                  <c:v>75.738644516816038</c:v>
                </c:pt>
                <c:pt idx="992">
                  <c:v>73.957864342981267</c:v>
                </c:pt>
                <c:pt idx="993">
                  <c:v>72.487775326578685</c:v>
                </c:pt>
                <c:pt idx="994">
                  <c:v>72.152740412511449</c:v>
                </c:pt>
                <c:pt idx="995">
                  <c:v>75.80711310784281</c:v>
                </c:pt>
                <c:pt idx="996">
                  <c:v>73.436977210678805</c:v>
                </c:pt>
                <c:pt idx="997">
                  <c:v>73.160190717989707</c:v>
                </c:pt>
                <c:pt idx="998">
                  <c:v>73.502972977918191</c:v>
                </c:pt>
                <c:pt idx="999">
                  <c:v>73.505902488547733</c:v>
                </c:pt>
                <c:pt idx="1000">
                  <c:v>73.288987167405594</c:v>
                </c:pt>
                <c:pt idx="1001">
                  <c:v>72.912206960314521</c:v>
                </c:pt>
                <c:pt idx="1002">
                  <c:v>72.211938265438846</c:v>
                </c:pt>
                <c:pt idx="1003">
                  <c:v>72.138497209141576</c:v>
                </c:pt>
                <c:pt idx="1004">
                  <c:v>71.777964475284151</c:v>
                </c:pt>
                <c:pt idx="1005">
                  <c:v>73.396717121853129</c:v>
                </c:pt>
                <c:pt idx="1006">
                  <c:v>71.573923425183395</c:v>
                </c:pt>
                <c:pt idx="1007">
                  <c:v>72.844755391414694</c:v>
                </c:pt>
                <c:pt idx="1008">
                  <c:v>72.552710162835339</c:v>
                </c:pt>
                <c:pt idx="1009">
                  <c:v>75.239928174807432</c:v>
                </c:pt>
                <c:pt idx="1010">
                  <c:v>71.304329770446586</c:v>
                </c:pt>
                <c:pt idx="1011">
                  <c:v>71.132003609483505</c:v>
                </c:pt>
                <c:pt idx="1012">
                  <c:v>73.992212666727056</c:v>
                </c:pt>
                <c:pt idx="1013">
                  <c:v>69.461158844506656</c:v>
                </c:pt>
                <c:pt idx="1014">
                  <c:v>68.570072967397849</c:v>
                </c:pt>
                <c:pt idx="1015">
                  <c:v>67.739359184821637</c:v>
                </c:pt>
                <c:pt idx="1016">
                  <c:v>65.99558936701267</c:v>
                </c:pt>
                <c:pt idx="1017">
                  <c:v>66.761806874484165</c:v>
                </c:pt>
                <c:pt idx="1018">
                  <c:v>65.705874791739873</c:v>
                </c:pt>
                <c:pt idx="1019">
                  <c:v>65.084022034015902</c:v>
                </c:pt>
                <c:pt idx="1020">
                  <c:v>78.467282354391969</c:v>
                </c:pt>
                <c:pt idx="1021">
                  <c:v>77.058336006292862</c:v>
                </c:pt>
                <c:pt idx="1022">
                  <c:v>77.19103210005207</c:v>
                </c:pt>
                <c:pt idx="1023">
                  <c:v>76.405574430147553</c:v>
                </c:pt>
                <c:pt idx="1024">
                  <c:v>76.618953921018829</c:v>
                </c:pt>
                <c:pt idx="1025">
                  <c:v>75.644320277492852</c:v>
                </c:pt>
                <c:pt idx="1026">
                  <c:v>75.195382329124811</c:v>
                </c:pt>
                <c:pt idx="1027">
                  <c:v>74.942801037111423</c:v>
                </c:pt>
                <c:pt idx="1028">
                  <c:v>74.53997438863324</c:v>
                </c:pt>
                <c:pt idx="1029">
                  <c:v>72.50322568249868</c:v>
                </c:pt>
                <c:pt idx="1030">
                  <c:v>72.365751963661268</c:v>
                </c:pt>
                <c:pt idx="1031">
                  <c:v>71.682362385144884</c:v>
                </c:pt>
                <c:pt idx="1032">
                  <c:v>72.613225216470383</c:v>
                </c:pt>
                <c:pt idx="1033">
                  <c:v>72.241423531813183</c:v>
                </c:pt>
                <c:pt idx="1034">
                  <c:v>70.154779196781519</c:v>
                </c:pt>
                <c:pt idx="1035">
                  <c:v>69.75640353367578</c:v>
                </c:pt>
                <c:pt idx="1036">
                  <c:v>67.629802326309573</c:v>
                </c:pt>
                <c:pt idx="1037">
                  <c:v>69.093129611226459</c:v>
                </c:pt>
                <c:pt idx="1038">
                  <c:v>68.686061722169114</c:v>
                </c:pt>
                <c:pt idx="1039">
                  <c:v>68.284484417198968</c:v>
                </c:pt>
                <c:pt idx="1040">
                  <c:v>68.130979547505632</c:v>
                </c:pt>
                <c:pt idx="1041">
                  <c:v>69.431668158883951</c:v>
                </c:pt>
                <c:pt idx="1042">
                  <c:v>66.72635825439167</c:v>
                </c:pt>
                <c:pt idx="1043">
                  <c:v>68.611331304888211</c:v>
                </c:pt>
                <c:pt idx="1044">
                  <c:v>59.372606572596908</c:v>
                </c:pt>
                <c:pt idx="1045">
                  <c:v>64.129240771341486</c:v>
                </c:pt>
                <c:pt idx="1046">
                  <c:v>63.259427212529594</c:v>
                </c:pt>
                <c:pt idx="1047">
                  <c:v>61.672854182947177</c:v>
                </c:pt>
                <c:pt idx="1048">
                  <c:v>60.767067524266963</c:v>
                </c:pt>
                <c:pt idx="1049">
                  <c:v>61.009443841357609</c:v>
                </c:pt>
                <c:pt idx="1050">
                  <c:v>59.775015580036317</c:v>
                </c:pt>
                <c:pt idx="1051">
                  <c:v>52.029054474579631</c:v>
                </c:pt>
                <c:pt idx="1052">
                  <c:v>50.710718772867892</c:v>
                </c:pt>
                <c:pt idx="1053">
                  <c:v>48.910928157462052</c:v>
                </c:pt>
                <c:pt idx="1054">
                  <c:v>49.721185147316426</c:v>
                </c:pt>
                <c:pt idx="1055">
                  <c:v>49.507367838202462</c:v>
                </c:pt>
                <c:pt idx="1056">
                  <c:v>49.549191002064461</c:v>
                </c:pt>
                <c:pt idx="1057">
                  <c:v>55.830876413375044</c:v>
                </c:pt>
                <c:pt idx="1058">
                  <c:v>67.873030889055471</c:v>
                </c:pt>
                <c:pt idx="1059">
                  <c:v>67.420740997347849</c:v>
                </c:pt>
                <c:pt idx="1060">
                  <c:v>67.550804918617644</c:v>
                </c:pt>
                <c:pt idx="1061">
                  <c:v>66.555884949618275</c:v>
                </c:pt>
                <c:pt idx="1062">
                  <c:v>65.078532835823509</c:v>
                </c:pt>
                <c:pt idx="1063">
                  <c:v>61.609482314119774</c:v>
                </c:pt>
                <c:pt idx="1064">
                  <c:v>60.16302319447324</c:v>
                </c:pt>
                <c:pt idx="1065">
                  <c:v>62.442711797285853</c:v>
                </c:pt>
                <c:pt idx="1066">
                  <c:v>65.456151989904228</c:v>
                </c:pt>
                <c:pt idx="1067">
                  <c:v>61.867344904838212</c:v>
                </c:pt>
                <c:pt idx="1068">
                  <c:v>61.89734679035918</c:v>
                </c:pt>
                <c:pt idx="1069">
                  <c:v>61.755757669932478</c:v>
                </c:pt>
                <c:pt idx="1070">
                  <c:v>67.88143473235526</c:v>
                </c:pt>
                <c:pt idx="1071">
                  <c:v>67.789582392118291</c:v>
                </c:pt>
                <c:pt idx="1072">
                  <c:v>66.907292218904118</c:v>
                </c:pt>
                <c:pt idx="1073">
                  <c:v>64.967468021404216</c:v>
                </c:pt>
                <c:pt idx="1074">
                  <c:v>64.356847435333464</c:v>
                </c:pt>
                <c:pt idx="1075">
                  <c:v>68.623607616642417</c:v>
                </c:pt>
                <c:pt idx="1076">
                  <c:v>68.358560420283183</c:v>
                </c:pt>
                <c:pt idx="1077">
                  <c:v>66.757751753130108</c:v>
                </c:pt>
                <c:pt idx="1078">
                  <c:v>67.807830024652219</c:v>
                </c:pt>
                <c:pt idx="1079">
                  <c:v>66.469944196088846</c:v>
                </c:pt>
                <c:pt idx="1080">
                  <c:v>65.850909581928008</c:v>
                </c:pt>
                <c:pt idx="1081">
                  <c:v>65.100455372914752</c:v>
                </c:pt>
                <c:pt idx="1082">
                  <c:v>64.767243317204802</c:v>
                </c:pt>
                <c:pt idx="1083">
                  <c:v>67.420339641697026</c:v>
                </c:pt>
                <c:pt idx="1084">
                  <c:v>66.824567285332535</c:v>
                </c:pt>
                <c:pt idx="1085">
                  <c:v>61.938485312853842</c:v>
                </c:pt>
                <c:pt idx="1086">
                  <c:v>66.817333473021137</c:v>
                </c:pt>
                <c:pt idx="1087">
                  <c:v>82.310245953505202</c:v>
                </c:pt>
                <c:pt idx="1088">
                  <c:v>83.659196097726166</c:v>
                </c:pt>
                <c:pt idx="1089">
                  <c:v>80.972625860378344</c:v>
                </c:pt>
                <c:pt idx="1090">
                  <c:v>80.453690423557191</c:v>
                </c:pt>
                <c:pt idx="1091">
                  <c:v>71.23160659128429</c:v>
                </c:pt>
                <c:pt idx="1092">
                  <c:v>70.781304962787942</c:v>
                </c:pt>
                <c:pt idx="1093">
                  <c:v>70.694613286162124</c:v>
                </c:pt>
                <c:pt idx="1094">
                  <c:v>69.215344591593862</c:v>
                </c:pt>
                <c:pt idx="1095">
                  <c:v>68.92849362682523</c:v>
                </c:pt>
                <c:pt idx="1096">
                  <c:v>70.131284242868077</c:v>
                </c:pt>
                <c:pt idx="1097">
                  <c:v>69.739209931682481</c:v>
                </c:pt>
                <c:pt idx="1098">
                  <c:v>69.331746409162619</c:v>
                </c:pt>
                <c:pt idx="1099">
                  <c:v>71.630241647678645</c:v>
                </c:pt>
                <c:pt idx="1100">
                  <c:v>68.610510846876423</c:v>
                </c:pt>
                <c:pt idx="1101">
                  <c:v>67.861975406631771</c:v>
                </c:pt>
                <c:pt idx="1102">
                  <c:v>68.317793542398803</c:v>
                </c:pt>
                <c:pt idx="1103">
                  <c:v>67.899472909974989</c:v>
                </c:pt>
                <c:pt idx="1104">
                  <c:v>67.636895155379406</c:v>
                </c:pt>
                <c:pt idx="1105">
                  <c:v>67.223181491707251</c:v>
                </c:pt>
                <c:pt idx="1106">
                  <c:v>57.353007471375285</c:v>
                </c:pt>
                <c:pt idx="1107">
                  <c:v>57.106356205665826</c:v>
                </c:pt>
                <c:pt idx="1108">
                  <c:v>57.245712542162401</c:v>
                </c:pt>
                <c:pt idx="1109">
                  <c:v>56.162425709347758</c:v>
                </c:pt>
                <c:pt idx="1110">
                  <c:v>55.264205351635603</c:v>
                </c:pt>
                <c:pt idx="1111">
                  <c:v>54.964489819786067</c:v>
                </c:pt>
                <c:pt idx="1112">
                  <c:v>53.285416551256745</c:v>
                </c:pt>
                <c:pt idx="1113">
                  <c:v>52.208197123501193</c:v>
                </c:pt>
                <c:pt idx="1114">
                  <c:v>51.455012242984061</c:v>
                </c:pt>
                <c:pt idx="1115">
                  <c:v>50.912266756618003</c:v>
                </c:pt>
                <c:pt idx="1116">
                  <c:v>49.970635618972693</c:v>
                </c:pt>
                <c:pt idx="1117">
                  <c:v>49.414905384595535</c:v>
                </c:pt>
                <c:pt idx="1118">
                  <c:v>48.194618990146601</c:v>
                </c:pt>
                <c:pt idx="1119">
                  <c:v>47.091595135927761</c:v>
                </c:pt>
                <c:pt idx="1120">
                  <c:v>46.184126372170802</c:v>
                </c:pt>
                <c:pt idx="1121">
                  <c:v>51.772531015986331</c:v>
                </c:pt>
                <c:pt idx="1122">
                  <c:v>66.11813412966255</c:v>
                </c:pt>
                <c:pt idx="1123">
                  <c:v>66.79903914726448</c:v>
                </c:pt>
                <c:pt idx="1124">
                  <c:v>66.51865584477207</c:v>
                </c:pt>
                <c:pt idx="1125">
                  <c:v>66.555558746843417</c:v>
                </c:pt>
                <c:pt idx="1126">
                  <c:v>66.562099929190481</c:v>
                </c:pt>
                <c:pt idx="1127">
                  <c:v>65.496861294022338</c:v>
                </c:pt>
                <c:pt idx="1128">
                  <c:v>63.66500983605102</c:v>
                </c:pt>
                <c:pt idx="1129">
                  <c:v>63.553457568758205</c:v>
                </c:pt>
                <c:pt idx="1130">
                  <c:v>63.648790197466354</c:v>
                </c:pt>
                <c:pt idx="1131">
                  <c:v>66.337620951945681</c:v>
                </c:pt>
                <c:pt idx="1132">
                  <c:v>61.923023267137459</c:v>
                </c:pt>
                <c:pt idx="1133">
                  <c:v>61.674175664464883</c:v>
                </c:pt>
                <c:pt idx="1134">
                  <c:v>73.435040256527685</c:v>
                </c:pt>
                <c:pt idx="1135">
                  <c:v>73.804324834261578</c:v>
                </c:pt>
                <c:pt idx="1136">
                  <c:v>75.291508398513244</c:v>
                </c:pt>
                <c:pt idx="1137">
                  <c:v>73.479003669867339</c:v>
                </c:pt>
                <c:pt idx="1138">
                  <c:v>73.933958124040416</c:v>
                </c:pt>
                <c:pt idx="1139">
                  <c:v>73.536656616086759</c:v>
                </c:pt>
                <c:pt idx="1140">
                  <c:v>73.360700630741974</c:v>
                </c:pt>
                <c:pt idx="1141">
                  <c:v>72.913287357021886</c:v>
                </c:pt>
                <c:pt idx="1142">
                  <c:v>73.412628293426437</c:v>
                </c:pt>
                <c:pt idx="1143">
                  <c:v>71.881436124820596</c:v>
                </c:pt>
                <c:pt idx="1144">
                  <c:v>73.263286626215432</c:v>
                </c:pt>
                <c:pt idx="1145">
                  <c:v>72.94790090901833</c:v>
                </c:pt>
                <c:pt idx="1146">
                  <c:v>72.793500639575342</c:v>
                </c:pt>
                <c:pt idx="1147">
                  <c:v>72.548974948616149</c:v>
                </c:pt>
                <c:pt idx="1148">
                  <c:v>65.2314984356221</c:v>
                </c:pt>
                <c:pt idx="1149">
                  <c:v>64.64377907179977</c:v>
                </c:pt>
                <c:pt idx="1150">
                  <c:v>64.859033001849639</c:v>
                </c:pt>
                <c:pt idx="1151">
                  <c:v>64.613183902083122</c:v>
                </c:pt>
                <c:pt idx="1152">
                  <c:v>64.073394972366813</c:v>
                </c:pt>
                <c:pt idx="1153">
                  <c:v>63.771525324537592</c:v>
                </c:pt>
                <c:pt idx="1154">
                  <c:v>67.612164920672669</c:v>
                </c:pt>
                <c:pt idx="1155">
                  <c:v>62.762765369396412</c:v>
                </c:pt>
                <c:pt idx="1156">
                  <c:v>62.261925475504171</c:v>
                </c:pt>
                <c:pt idx="1157">
                  <c:v>66.209483722653857</c:v>
                </c:pt>
                <c:pt idx="1158">
                  <c:v>60.356363795249116</c:v>
                </c:pt>
                <c:pt idx="1159">
                  <c:v>60.731948556000688</c:v>
                </c:pt>
                <c:pt idx="1160">
                  <c:v>60.408551770010426</c:v>
                </c:pt>
                <c:pt idx="1161">
                  <c:v>59.667705402802696</c:v>
                </c:pt>
                <c:pt idx="1162">
                  <c:v>59.078626477975369</c:v>
                </c:pt>
                <c:pt idx="1163">
                  <c:v>72.354853166863393</c:v>
                </c:pt>
                <c:pt idx="1164">
                  <c:v>70.695116749322239</c:v>
                </c:pt>
                <c:pt idx="1165">
                  <c:v>71.213912922793114</c:v>
                </c:pt>
                <c:pt idx="1166">
                  <c:v>74.053755492921695</c:v>
                </c:pt>
                <c:pt idx="1167">
                  <c:v>71.637257642753113</c:v>
                </c:pt>
                <c:pt idx="1168">
                  <c:v>71.100483517941655</c:v>
                </c:pt>
                <c:pt idx="1169">
                  <c:v>70.591984652498397</c:v>
                </c:pt>
                <c:pt idx="1170">
                  <c:v>70.807326225621196</c:v>
                </c:pt>
                <c:pt idx="1171">
                  <c:v>70.674181898212993</c:v>
                </c:pt>
                <c:pt idx="1172">
                  <c:v>70.704874616903112</c:v>
                </c:pt>
                <c:pt idx="1173">
                  <c:v>70.714539570697298</c:v>
                </c:pt>
                <c:pt idx="1174">
                  <c:v>70.856956457376072</c:v>
                </c:pt>
                <c:pt idx="1175">
                  <c:v>74.211814938910592</c:v>
                </c:pt>
                <c:pt idx="1176">
                  <c:v>73.704076278844596</c:v>
                </c:pt>
                <c:pt idx="1177">
                  <c:v>73.876776679282912</c:v>
                </c:pt>
                <c:pt idx="1178">
                  <c:v>73.495672664246626</c:v>
                </c:pt>
                <c:pt idx="1179">
                  <c:v>75.088061265475687</c:v>
                </c:pt>
                <c:pt idx="1180">
                  <c:v>75.191023142730046</c:v>
                </c:pt>
                <c:pt idx="1181">
                  <c:v>71.144292801969101</c:v>
                </c:pt>
                <c:pt idx="1182">
                  <c:v>71.31832112865888</c:v>
                </c:pt>
                <c:pt idx="1183">
                  <c:v>72.608810063142315</c:v>
                </c:pt>
                <c:pt idx="1184">
                  <c:v>71.89960848446502</c:v>
                </c:pt>
                <c:pt idx="1185">
                  <c:v>71.744956274950781</c:v>
                </c:pt>
                <c:pt idx="1186">
                  <c:v>72.390756142568492</c:v>
                </c:pt>
                <c:pt idx="1187">
                  <c:v>68.00124717157577</c:v>
                </c:pt>
                <c:pt idx="1188">
                  <c:v>68.543089039311738</c:v>
                </c:pt>
                <c:pt idx="1189">
                  <c:v>68.419540937614784</c:v>
                </c:pt>
                <c:pt idx="1190">
                  <c:v>68.326584159196926</c:v>
                </c:pt>
                <c:pt idx="1191">
                  <c:v>67.931228106378086</c:v>
                </c:pt>
                <c:pt idx="1192">
                  <c:v>68.345554370565665</c:v>
                </c:pt>
                <c:pt idx="1193">
                  <c:v>68.188428714702042</c:v>
                </c:pt>
                <c:pt idx="1194">
                  <c:v>67.940191900981134</c:v>
                </c:pt>
                <c:pt idx="1195">
                  <c:v>67.370247926987972</c:v>
                </c:pt>
                <c:pt idx="1196">
                  <c:v>66.858593267264666</c:v>
                </c:pt>
                <c:pt idx="1197">
                  <c:v>67.870223581998786</c:v>
                </c:pt>
                <c:pt idx="1198">
                  <c:v>67.751322900521743</c:v>
                </c:pt>
                <c:pt idx="1199">
                  <c:v>67.305742220211144</c:v>
                </c:pt>
                <c:pt idx="1200">
                  <c:v>67.230147165932493</c:v>
                </c:pt>
                <c:pt idx="1201">
                  <c:v>67.394975626181889</c:v>
                </c:pt>
                <c:pt idx="1202">
                  <c:v>79.582411715188755</c:v>
                </c:pt>
                <c:pt idx="1203">
                  <c:v>76.468288677641667</c:v>
                </c:pt>
                <c:pt idx="1204">
                  <c:v>76.513231039690027</c:v>
                </c:pt>
                <c:pt idx="1205">
                  <c:v>76.49669578254229</c:v>
                </c:pt>
                <c:pt idx="1206">
                  <c:v>78.085958636416592</c:v>
                </c:pt>
                <c:pt idx="1207">
                  <c:v>76.278549813450852</c:v>
                </c:pt>
                <c:pt idx="1208">
                  <c:v>77.458869535067109</c:v>
                </c:pt>
                <c:pt idx="1209">
                  <c:v>75.230702369861959</c:v>
                </c:pt>
                <c:pt idx="1210">
                  <c:v>75.135993559852423</c:v>
                </c:pt>
                <c:pt idx="1211">
                  <c:v>74.968310039070602</c:v>
                </c:pt>
                <c:pt idx="1212">
                  <c:v>75.923777117239268</c:v>
                </c:pt>
                <c:pt idx="1213">
                  <c:v>75.776837994168361</c:v>
                </c:pt>
                <c:pt idx="1214">
                  <c:v>75.426089812966183</c:v>
                </c:pt>
                <c:pt idx="1215">
                  <c:v>74.975993833086022</c:v>
                </c:pt>
                <c:pt idx="1216">
                  <c:v>74.521983564298296</c:v>
                </c:pt>
                <c:pt idx="1217">
                  <c:v>77.084337000187844</c:v>
                </c:pt>
                <c:pt idx="1218">
                  <c:v>77.687138168851746</c:v>
                </c:pt>
                <c:pt idx="1219">
                  <c:v>78.160533537455379</c:v>
                </c:pt>
                <c:pt idx="1220">
                  <c:v>78.602171617712813</c:v>
                </c:pt>
                <c:pt idx="1221">
                  <c:v>78.264317093852185</c:v>
                </c:pt>
                <c:pt idx="1222">
                  <c:v>78.190635717099426</c:v>
                </c:pt>
                <c:pt idx="1223">
                  <c:v>78.775752244744581</c:v>
                </c:pt>
                <c:pt idx="1224">
                  <c:v>76.687497160087801</c:v>
                </c:pt>
                <c:pt idx="1225">
                  <c:v>77.776122281348492</c:v>
                </c:pt>
                <c:pt idx="1226">
                  <c:v>78.980589760819427</c:v>
                </c:pt>
                <c:pt idx="1227">
                  <c:v>76.759348475376882</c:v>
                </c:pt>
                <c:pt idx="1228">
                  <c:v>78.984992408522018</c:v>
                </c:pt>
                <c:pt idx="1229">
                  <c:v>79.053427298356226</c:v>
                </c:pt>
                <c:pt idx="1230">
                  <c:v>77.665282483856572</c:v>
                </c:pt>
                <c:pt idx="1231">
                  <c:v>76.426334873967022</c:v>
                </c:pt>
                <c:pt idx="1232">
                  <c:v>75.593120569239048</c:v>
                </c:pt>
                <c:pt idx="1233">
                  <c:v>75.453057673750251</c:v>
                </c:pt>
                <c:pt idx="1234">
                  <c:v>75.872505360380686</c:v>
                </c:pt>
                <c:pt idx="1235">
                  <c:v>75.671271171781356</c:v>
                </c:pt>
                <c:pt idx="1236">
                  <c:v>76.124698703718863</c:v>
                </c:pt>
                <c:pt idx="1237">
                  <c:v>75.047335290440856</c:v>
                </c:pt>
                <c:pt idx="1238">
                  <c:v>74.183964692318682</c:v>
                </c:pt>
                <c:pt idx="1239">
                  <c:v>74.122734147235732</c:v>
                </c:pt>
                <c:pt idx="1240">
                  <c:v>73.531173908089812</c:v>
                </c:pt>
                <c:pt idx="1241">
                  <c:v>73.038462216432592</c:v>
                </c:pt>
                <c:pt idx="1242">
                  <c:v>72.333911360674634</c:v>
                </c:pt>
                <c:pt idx="1243">
                  <c:v>71.720390341528912</c:v>
                </c:pt>
                <c:pt idx="1244">
                  <c:v>70.83074199080275</c:v>
                </c:pt>
                <c:pt idx="1245">
                  <c:v>70.520835277076614</c:v>
                </c:pt>
                <c:pt idx="1246">
                  <c:v>70.28999430089064</c:v>
                </c:pt>
                <c:pt idx="1247">
                  <c:v>74.683599121183292</c:v>
                </c:pt>
                <c:pt idx="1248">
                  <c:v>74.472284854995976</c:v>
                </c:pt>
                <c:pt idx="1249">
                  <c:v>73.318600785372595</c:v>
                </c:pt>
                <c:pt idx="1250">
                  <c:v>72.781341214981765</c:v>
                </c:pt>
                <c:pt idx="1251">
                  <c:v>72.034323725857661</c:v>
                </c:pt>
                <c:pt idx="1252">
                  <c:v>72.246383638089853</c:v>
                </c:pt>
                <c:pt idx="1253">
                  <c:v>71.881923612098916</c:v>
                </c:pt>
                <c:pt idx="1254">
                  <c:v>71.281955539757348</c:v>
                </c:pt>
                <c:pt idx="1255">
                  <c:v>75.925249868355337</c:v>
                </c:pt>
                <c:pt idx="1256">
                  <c:v>70.609555070748144</c:v>
                </c:pt>
                <c:pt idx="1257">
                  <c:v>70.349377420975017</c:v>
                </c:pt>
                <c:pt idx="1258">
                  <c:v>69.940644246783677</c:v>
                </c:pt>
                <c:pt idx="1259">
                  <c:v>69.80321411399774</c:v>
                </c:pt>
                <c:pt idx="1260">
                  <c:v>74.162255737832496</c:v>
                </c:pt>
                <c:pt idx="1261">
                  <c:v>68.968155825409212</c:v>
                </c:pt>
                <c:pt idx="1262">
                  <c:v>65.278136255088384</c:v>
                </c:pt>
                <c:pt idx="1263">
                  <c:v>65.318914358731803</c:v>
                </c:pt>
                <c:pt idx="1264">
                  <c:v>63.97713818677034</c:v>
                </c:pt>
                <c:pt idx="1265">
                  <c:v>67.003481449644397</c:v>
                </c:pt>
                <c:pt idx="1266">
                  <c:v>62.354493138180182</c:v>
                </c:pt>
                <c:pt idx="1267">
                  <c:v>62.102464271495663</c:v>
                </c:pt>
                <c:pt idx="1268">
                  <c:v>60.988222379874486</c:v>
                </c:pt>
                <c:pt idx="1269">
                  <c:v>58.352208423237762</c:v>
                </c:pt>
                <c:pt idx="1270">
                  <c:v>62.511328249307653</c:v>
                </c:pt>
                <c:pt idx="1271">
                  <c:v>55.218817786322866</c:v>
                </c:pt>
                <c:pt idx="1272">
                  <c:v>60.396597025217069</c:v>
                </c:pt>
                <c:pt idx="1273">
                  <c:v>53.200633508659251</c:v>
                </c:pt>
                <c:pt idx="1274">
                  <c:v>73.706122372018697</c:v>
                </c:pt>
                <c:pt idx="1275">
                  <c:v>73.987128984804627</c:v>
                </c:pt>
                <c:pt idx="1276">
                  <c:v>73.288476310859707</c:v>
                </c:pt>
                <c:pt idx="1277">
                  <c:v>72.733688340079738</c:v>
                </c:pt>
                <c:pt idx="1278">
                  <c:v>72.855079512109157</c:v>
                </c:pt>
                <c:pt idx="1279">
                  <c:v>71.958408946073817</c:v>
                </c:pt>
                <c:pt idx="1280">
                  <c:v>72.139057645739612</c:v>
                </c:pt>
                <c:pt idx="1281">
                  <c:v>70.126205345072819</c:v>
                </c:pt>
                <c:pt idx="1282">
                  <c:v>69.548966533961107</c:v>
                </c:pt>
                <c:pt idx="1283">
                  <c:v>74.159768581738192</c:v>
                </c:pt>
                <c:pt idx="1284">
                  <c:v>71.223787287491149</c:v>
                </c:pt>
                <c:pt idx="1285">
                  <c:v>71.46835176837439</c:v>
                </c:pt>
                <c:pt idx="1286">
                  <c:v>71.339832975645848</c:v>
                </c:pt>
                <c:pt idx="1287">
                  <c:v>71.072923030198069</c:v>
                </c:pt>
                <c:pt idx="1288">
                  <c:v>73.911854406137039</c:v>
                </c:pt>
                <c:pt idx="1289">
                  <c:v>67.374316305049476</c:v>
                </c:pt>
                <c:pt idx="1290">
                  <c:v>68.245368996346201</c:v>
                </c:pt>
                <c:pt idx="1291">
                  <c:v>67.604273598209929</c:v>
                </c:pt>
                <c:pt idx="1292">
                  <c:v>66.693452727889664</c:v>
                </c:pt>
                <c:pt idx="1293">
                  <c:v>69.617913825740871</c:v>
                </c:pt>
                <c:pt idx="1294">
                  <c:v>69.096977505553411</c:v>
                </c:pt>
                <c:pt idx="1295">
                  <c:v>65.975280628820741</c:v>
                </c:pt>
                <c:pt idx="1296">
                  <c:v>65.823769091706325</c:v>
                </c:pt>
                <c:pt idx="1297">
                  <c:v>68.952260176134075</c:v>
                </c:pt>
                <c:pt idx="1298">
                  <c:v>64.478934708318121</c:v>
                </c:pt>
                <c:pt idx="1299">
                  <c:v>65.347468270383899</c:v>
                </c:pt>
                <c:pt idx="1300">
                  <c:v>64.97405192323437</c:v>
                </c:pt>
                <c:pt idx="1301">
                  <c:v>64.553345402814699</c:v>
                </c:pt>
                <c:pt idx="1302">
                  <c:v>64.092665567841294</c:v>
                </c:pt>
                <c:pt idx="1303">
                  <c:v>66.770758236212231</c:v>
                </c:pt>
                <c:pt idx="1304">
                  <c:v>66.285543864238448</c:v>
                </c:pt>
                <c:pt idx="1305">
                  <c:v>62.781288366409107</c:v>
                </c:pt>
                <c:pt idx="1306">
                  <c:v>62.340970407322779</c:v>
                </c:pt>
                <c:pt idx="1307">
                  <c:v>61.219879400243592</c:v>
                </c:pt>
                <c:pt idx="1308">
                  <c:v>64.05470808170142</c:v>
                </c:pt>
                <c:pt idx="1309">
                  <c:v>60.303570266629819</c:v>
                </c:pt>
                <c:pt idx="1310">
                  <c:v>59.743667101891468</c:v>
                </c:pt>
                <c:pt idx="1311">
                  <c:v>59.595813793088716</c:v>
                </c:pt>
                <c:pt idx="1312">
                  <c:v>74.354168471492741</c:v>
                </c:pt>
                <c:pt idx="1313">
                  <c:v>74.583711130186103</c:v>
                </c:pt>
                <c:pt idx="1314">
                  <c:v>74.925813587296972</c:v>
                </c:pt>
                <c:pt idx="1315">
                  <c:v>74.462480254501173</c:v>
                </c:pt>
                <c:pt idx="1316">
                  <c:v>73.74916338655224</c:v>
                </c:pt>
                <c:pt idx="1317">
                  <c:v>74.405433816487104</c:v>
                </c:pt>
                <c:pt idx="1318">
                  <c:v>73.212303807886457</c:v>
                </c:pt>
                <c:pt idx="1319">
                  <c:v>73.370017529240059</c:v>
                </c:pt>
                <c:pt idx="1320">
                  <c:v>73.79243082809667</c:v>
                </c:pt>
                <c:pt idx="1321">
                  <c:v>73.622932090198233</c:v>
                </c:pt>
                <c:pt idx="1322">
                  <c:v>73.198323319323492</c:v>
                </c:pt>
                <c:pt idx="1323">
                  <c:v>74.920197749082263</c:v>
                </c:pt>
                <c:pt idx="1324">
                  <c:v>73.205722141785259</c:v>
                </c:pt>
                <c:pt idx="1325">
                  <c:v>72.630006114079833</c:v>
                </c:pt>
                <c:pt idx="1326">
                  <c:v>72.004258432374144</c:v>
                </c:pt>
                <c:pt idx="1327">
                  <c:v>74.140827920352336</c:v>
                </c:pt>
                <c:pt idx="1328">
                  <c:v>71.367086930635764</c:v>
                </c:pt>
                <c:pt idx="1329">
                  <c:v>71.608689073789563</c:v>
                </c:pt>
                <c:pt idx="1330">
                  <c:v>71.475655645977909</c:v>
                </c:pt>
                <c:pt idx="1331">
                  <c:v>70.080751825020783</c:v>
                </c:pt>
                <c:pt idx="1332">
                  <c:v>69.018970768978562</c:v>
                </c:pt>
                <c:pt idx="1333">
                  <c:v>70.093927518894262</c:v>
                </c:pt>
                <c:pt idx="1334">
                  <c:v>70.372609427306656</c:v>
                </c:pt>
                <c:pt idx="1335">
                  <c:v>69.974401224012468</c:v>
                </c:pt>
                <c:pt idx="1336">
                  <c:v>70.278886023931634</c:v>
                </c:pt>
                <c:pt idx="1337">
                  <c:v>63.259827922529034</c:v>
                </c:pt>
                <c:pt idx="1338">
                  <c:v>60.303794862651472</c:v>
                </c:pt>
                <c:pt idx="1339">
                  <c:v>66.972708355293122</c:v>
                </c:pt>
                <c:pt idx="1340">
                  <c:v>60.478893651205681</c:v>
                </c:pt>
                <c:pt idx="1341">
                  <c:v>59.571922746798037</c:v>
                </c:pt>
                <c:pt idx="1342">
                  <c:v>58.084330561354058</c:v>
                </c:pt>
                <c:pt idx="1343">
                  <c:v>58.473288084686892</c:v>
                </c:pt>
                <c:pt idx="1344">
                  <c:v>56.236588118902695</c:v>
                </c:pt>
                <c:pt idx="1345">
                  <c:v>62.317624399133031</c:v>
                </c:pt>
                <c:pt idx="1346">
                  <c:v>67.154402797264822</c:v>
                </c:pt>
                <c:pt idx="1347">
                  <c:v>67.122611683958951</c:v>
                </c:pt>
                <c:pt idx="1348">
                  <c:v>67.090272451813249</c:v>
                </c:pt>
                <c:pt idx="1349">
                  <c:v>66.910131495999252</c:v>
                </c:pt>
                <c:pt idx="1350">
                  <c:v>65.927670859244657</c:v>
                </c:pt>
                <c:pt idx="1351">
                  <c:v>66.721382039611029</c:v>
                </c:pt>
                <c:pt idx="1352">
                  <c:v>66.23485113595197</c:v>
                </c:pt>
                <c:pt idx="1353">
                  <c:v>68.52631091175769</c:v>
                </c:pt>
                <c:pt idx="1354">
                  <c:v>68.790462399579638</c:v>
                </c:pt>
                <c:pt idx="1355">
                  <c:v>67.497017900133898</c:v>
                </c:pt>
                <c:pt idx="1356">
                  <c:v>66.522638776379438</c:v>
                </c:pt>
                <c:pt idx="1357">
                  <c:v>63.009877310728875</c:v>
                </c:pt>
                <c:pt idx="1358">
                  <c:v>66.778325007471494</c:v>
                </c:pt>
                <c:pt idx="1359">
                  <c:v>62.801882763263663</c:v>
                </c:pt>
                <c:pt idx="1360">
                  <c:v>63.052304673474211</c:v>
                </c:pt>
                <c:pt idx="1361">
                  <c:v>66.17260068234863</c:v>
                </c:pt>
                <c:pt idx="1362">
                  <c:v>66.505714363285506</c:v>
                </c:pt>
                <c:pt idx="1363">
                  <c:v>69.874280364867786</c:v>
                </c:pt>
                <c:pt idx="1364">
                  <c:v>62.587406859463854</c:v>
                </c:pt>
                <c:pt idx="1365">
                  <c:v>61.253934731257218</c:v>
                </c:pt>
                <c:pt idx="1366">
                  <c:v>56.930481852177294</c:v>
                </c:pt>
                <c:pt idx="1367">
                  <c:v>54.970371137842761</c:v>
                </c:pt>
                <c:pt idx="1368">
                  <c:v>52.71090074452033</c:v>
                </c:pt>
                <c:pt idx="1369">
                  <c:v>51.825146378179625</c:v>
                </c:pt>
                <c:pt idx="1370">
                  <c:v>50.904233263807036</c:v>
                </c:pt>
                <c:pt idx="1371">
                  <c:v>50.82891296718833</c:v>
                </c:pt>
                <c:pt idx="1372">
                  <c:v>50.770486629821818</c:v>
                </c:pt>
                <c:pt idx="1373">
                  <c:v>51.382445338153666</c:v>
                </c:pt>
                <c:pt idx="1374">
                  <c:v>53.306075071280205</c:v>
                </c:pt>
                <c:pt idx="1375">
                  <c:v>55.024130681176246</c:v>
                </c:pt>
                <c:pt idx="1376">
                  <c:v>80.912826506353028</c:v>
                </c:pt>
                <c:pt idx="1377">
                  <c:v>81.231572369370681</c:v>
                </c:pt>
                <c:pt idx="1378">
                  <c:v>81.813803006114128</c:v>
                </c:pt>
                <c:pt idx="1379">
                  <c:v>81.667900500040588</c:v>
                </c:pt>
                <c:pt idx="1380">
                  <c:v>79.140088243390323</c:v>
                </c:pt>
                <c:pt idx="1381">
                  <c:v>81.126833100361651</c:v>
                </c:pt>
                <c:pt idx="1382">
                  <c:v>82.112855579865965</c:v>
                </c:pt>
                <c:pt idx="1383">
                  <c:v>78.395069105087813</c:v>
                </c:pt>
                <c:pt idx="1384">
                  <c:v>80.017479460170648</c:v>
                </c:pt>
                <c:pt idx="1385">
                  <c:v>76.028077109205967</c:v>
                </c:pt>
                <c:pt idx="1386">
                  <c:v>79.171491741437137</c:v>
                </c:pt>
                <c:pt idx="1387">
                  <c:v>78.884436866300547</c:v>
                </c:pt>
                <c:pt idx="1388">
                  <c:v>77.45855546640891</c:v>
                </c:pt>
                <c:pt idx="1389">
                  <c:v>78.366746155889118</c:v>
                </c:pt>
                <c:pt idx="1390">
                  <c:v>78.157444219114907</c:v>
                </c:pt>
                <c:pt idx="1391">
                  <c:v>72.354223253739448</c:v>
                </c:pt>
                <c:pt idx="1392">
                  <c:v>72.099962075641386</c:v>
                </c:pt>
                <c:pt idx="1393">
                  <c:v>71.805169093982698</c:v>
                </c:pt>
                <c:pt idx="1394">
                  <c:v>71.053487321894949</c:v>
                </c:pt>
                <c:pt idx="1395">
                  <c:v>71.677074131128194</c:v>
                </c:pt>
                <c:pt idx="1396">
                  <c:v>70.731621097403121</c:v>
                </c:pt>
                <c:pt idx="1397">
                  <c:v>70.787547509405428</c:v>
                </c:pt>
                <c:pt idx="1398">
                  <c:v>71.059989407386155</c:v>
                </c:pt>
                <c:pt idx="1399">
                  <c:v>70.976641733798445</c:v>
                </c:pt>
                <c:pt idx="1400">
                  <c:v>70.845108743439653</c:v>
                </c:pt>
                <c:pt idx="1401">
                  <c:v>69.622821633101836</c:v>
                </c:pt>
                <c:pt idx="1402">
                  <c:v>70.762904041100171</c:v>
                </c:pt>
                <c:pt idx="1403">
                  <c:v>72.155734438579202</c:v>
                </c:pt>
                <c:pt idx="1404">
                  <c:v>72.136068805805934</c:v>
                </c:pt>
                <c:pt idx="1405">
                  <c:v>71.879053321195812</c:v>
                </c:pt>
                <c:pt idx="1406">
                  <c:v>71.715551261781954</c:v>
                </c:pt>
                <c:pt idx="1407">
                  <c:v>73.933057337045113</c:v>
                </c:pt>
                <c:pt idx="1408">
                  <c:v>70.861943815202977</c:v>
                </c:pt>
                <c:pt idx="1409">
                  <c:v>70.293406379686402</c:v>
                </c:pt>
                <c:pt idx="1410">
                  <c:v>73.065105434612576</c:v>
                </c:pt>
                <c:pt idx="1411">
                  <c:v>69.63325874571612</c:v>
                </c:pt>
                <c:pt idx="1412">
                  <c:v>72.525195459026691</c:v>
                </c:pt>
                <c:pt idx="1413">
                  <c:v>62.375027906569599</c:v>
                </c:pt>
                <c:pt idx="1414">
                  <c:v>61.121250604168928</c:v>
                </c:pt>
                <c:pt idx="1415">
                  <c:v>58.534890215652041</c:v>
                </c:pt>
                <c:pt idx="1416">
                  <c:v>55.983494587541827</c:v>
                </c:pt>
                <c:pt idx="1417">
                  <c:v>53.341505688857545</c:v>
                </c:pt>
                <c:pt idx="1418">
                  <c:v>54.850031384026828</c:v>
                </c:pt>
                <c:pt idx="1419">
                  <c:v>45.054189688178752</c:v>
                </c:pt>
                <c:pt idx="1420">
                  <c:v>51.093763266928264</c:v>
                </c:pt>
                <c:pt idx="1421">
                  <c:v>40.620807621889931</c:v>
                </c:pt>
                <c:pt idx="1422">
                  <c:v>46.406064570479721</c:v>
                </c:pt>
                <c:pt idx="1423">
                  <c:v>45.21707806144088</c:v>
                </c:pt>
                <c:pt idx="1424">
                  <c:v>46.245222343365597</c:v>
                </c:pt>
                <c:pt idx="1425">
                  <c:v>36.470134768746007</c:v>
                </c:pt>
                <c:pt idx="1426">
                  <c:v>37.296573529398366</c:v>
                </c:pt>
                <c:pt idx="1427">
                  <c:v>38.999194305547618</c:v>
                </c:pt>
                <c:pt idx="1428">
                  <c:v>79.872018593154436</c:v>
                </c:pt>
                <c:pt idx="1429">
                  <c:v>79.821060143241681</c:v>
                </c:pt>
                <c:pt idx="1430">
                  <c:v>84.230576095873658</c:v>
                </c:pt>
                <c:pt idx="1431">
                  <c:v>84.644245196608949</c:v>
                </c:pt>
                <c:pt idx="1432">
                  <c:v>69.578127404303274</c:v>
                </c:pt>
                <c:pt idx="1433">
                  <c:v>69.316987124569096</c:v>
                </c:pt>
                <c:pt idx="1434">
                  <c:v>68.868605269738453</c:v>
                </c:pt>
                <c:pt idx="1435">
                  <c:v>69.33136231584281</c:v>
                </c:pt>
                <c:pt idx="1436">
                  <c:v>68.910671529104107</c:v>
                </c:pt>
                <c:pt idx="1437">
                  <c:v>69.178641734915928</c:v>
                </c:pt>
                <c:pt idx="1438">
                  <c:v>69.026638903897847</c:v>
                </c:pt>
                <c:pt idx="1439">
                  <c:v>68.4677298097901</c:v>
                </c:pt>
                <c:pt idx="1440">
                  <c:v>69.909094924467624</c:v>
                </c:pt>
                <c:pt idx="1441">
                  <c:v>69.730698683398558</c:v>
                </c:pt>
                <c:pt idx="1442">
                  <c:v>69.474758762747797</c:v>
                </c:pt>
                <c:pt idx="1443">
                  <c:v>69.326340971185473</c:v>
                </c:pt>
                <c:pt idx="1444">
                  <c:v>69.152548350110735</c:v>
                </c:pt>
                <c:pt idx="1445">
                  <c:v>68.998200672827835</c:v>
                </c:pt>
                <c:pt idx="1446">
                  <c:v>68.360852421942525</c:v>
                </c:pt>
                <c:pt idx="1447">
                  <c:v>68.288992764226961</c:v>
                </c:pt>
                <c:pt idx="1448">
                  <c:v>67.880771823652111</c:v>
                </c:pt>
                <c:pt idx="1449">
                  <c:v>67.616813053714822</c:v>
                </c:pt>
                <c:pt idx="1450">
                  <c:v>67.75910424330047</c:v>
                </c:pt>
                <c:pt idx="1451">
                  <c:v>67.136674602941895</c:v>
                </c:pt>
                <c:pt idx="1452">
                  <c:v>66.718229638034501</c:v>
                </c:pt>
                <c:pt idx="1453">
                  <c:v>72.480140665992877</c:v>
                </c:pt>
                <c:pt idx="1454">
                  <c:v>72.483225327865654</c:v>
                </c:pt>
                <c:pt idx="1455">
                  <c:v>71.440650468923181</c:v>
                </c:pt>
                <c:pt idx="1456">
                  <c:v>71.957204022317029</c:v>
                </c:pt>
                <c:pt idx="1457">
                  <c:v>71.192284265787592</c:v>
                </c:pt>
                <c:pt idx="1458">
                  <c:v>73.637194448451524</c:v>
                </c:pt>
                <c:pt idx="1459">
                  <c:v>70.946026408276509</c:v>
                </c:pt>
                <c:pt idx="1460">
                  <c:v>70.070184331599663</c:v>
                </c:pt>
                <c:pt idx="1461">
                  <c:v>69.994679092620601</c:v>
                </c:pt>
                <c:pt idx="1462">
                  <c:v>69.399398607379823</c:v>
                </c:pt>
                <c:pt idx="1463">
                  <c:v>69.006938198078913</c:v>
                </c:pt>
                <c:pt idx="1464">
                  <c:v>68.062487685562033</c:v>
                </c:pt>
                <c:pt idx="1465">
                  <c:v>67.460002424188332</c:v>
                </c:pt>
                <c:pt idx="1466">
                  <c:v>67.668427501288463</c:v>
                </c:pt>
                <c:pt idx="1467">
                  <c:v>67.308598817683091</c:v>
                </c:pt>
                <c:pt idx="1468">
                  <c:v>69.05887526548041</c:v>
                </c:pt>
                <c:pt idx="1469">
                  <c:v>69.041121490142771</c:v>
                </c:pt>
                <c:pt idx="1470">
                  <c:v>69.011276103932261</c:v>
                </c:pt>
                <c:pt idx="1471">
                  <c:v>68.420320953628391</c:v>
                </c:pt>
                <c:pt idx="1472">
                  <c:v>68.359318973556711</c:v>
                </c:pt>
                <c:pt idx="1473">
                  <c:v>68.110778152571129</c:v>
                </c:pt>
                <c:pt idx="1474">
                  <c:v>67.398320314374502</c:v>
                </c:pt>
                <c:pt idx="1475">
                  <c:v>65.297093214698876</c:v>
                </c:pt>
                <c:pt idx="1476">
                  <c:v>65.040354704217791</c:v>
                </c:pt>
                <c:pt idx="1477">
                  <c:v>64.671202129195137</c:v>
                </c:pt>
                <c:pt idx="1478">
                  <c:v>68.075098252539888</c:v>
                </c:pt>
                <c:pt idx="1479">
                  <c:v>62.11529456576185</c:v>
                </c:pt>
                <c:pt idx="1480">
                  <c:v>60.581585475903054</c:v>
                </c:pt>
                <c:pt idx="1481">
                  <c:v>59.463712818017328</c:v>
                </c:pt>
                <c:pt idx="1482">
                  <c:v>74.449065822231759</c:v>
                </c:pt>
                <c:pt idx="1483">
                  <c:v>75.077779724593597</c:v>
                </c:pt>
                <c:pt idx="1484">
                  <c:v>74.751855839611352</c:v>
                </c:pt>
                <c:pt idx="1485">
                  <c:v>76.797396297345671</c:v>
                </c:pt>
                <c:pt idx="1486">
                  <c:v>74.768890624885415</c:v>
                </c:pt>
                <c:pt idx="1487">
                  <c:v>74.536311362901188</c:v>
                </c:pt>
                <c:pt idx="1488">
                  <c:v>74.840656338022882</c:v>
                </c:pt>
                <c:pt idx="1489">
                  <c:v>72.684319203999792</c:v>
                </c:pt>
                <c:pt idx="1490">
                  <c:v>72.668691939491183</c:v>
                </c:pt>
                <c:pt idx="1491">
                  <c:v>76.530252846727578</c:v>
                </c:pt>
                <c:pt idx="1492">
                  <c:v>73.885767241988432</c:v>
                </c:pt>
                <c:pt idx="1493">
                  <c:v>72.423822399157032</c:v>
                </c:pt>
                <c:pt idx="1494">
                  <c:v>73.253435826676437</c:v>
                </c:pt>
                <c:pt idx="1495">
                  <c:v>73.027047011856553</c:v>
                </c:pt>
                <c:pt idx="1496">
                  <c:v>73.265475141298865</c:v>
                </c:pt>
                <c:pt idx="1497">
                  <c:v>72.748687714412682</c:v>
                </c:pt>
                <c:pt idx="1498">
                  <c:v>71.892432627028001</c:v>
                </c:pt>
                <c:pt idx="1499">
                  <c:v>72.37463251689644</c:v>
                </c:pt>
                <c:pt idx="1500">
                  <c:v>70.842998641877628</c:v>
                </c:pt>
                <c:pt idx="1501">
                  <c:v>71.296311746550458</c:v>
                </c:pt>
                <c:pt idx="1502">
                  <c:v>70.060668089013774</c:v>
                </c:pt>
                <c:pt idx="1503">
                  <c:v>70.0178100910952</c:v>
                </c:pt>
                <c:pt idx="1504">
                  <c:v>70.057578256456338</c:v>
                </c:pt>
                <c:pt idx="1505">
                  <c:v>70.516450994526423</c:v>
                </c:pt>
                <c:pt idx="1506">
                  <c:v>71.144836945350349</c:v>
                </c:pt>
                <c:pt idx="1507">
                  <c:v>72.968994465702494</c:v>
                </c:pt>
                <c:pt idx="1508">
                  <c:v>70.013714786793628</c:v>
                </c:pt>
                <c:pt idx="1509">
                  <c:v>69.654378291259306</c:v>
                </c:pt>
                <c:pt idx="1510">
                  <c:v>75.333122480500521</c:v>
                </c:pt>
                <c:pt idx="1511">
                  <c:v>77.102623538534218</c:v>
                </c:pt>
                <c:pt idx="1512">
                  <c:v>76.923275414229309</c:v>
                </c:pt>
                <c:pt idx="1513">
                  <c:v>76.806771970372694</c:v>
                </c:pt>
                <c:pt idx="1514">
                  <c:v>76.355276825594487</c:v>
                </c:pt>
                <c:pt idx="1515">
                  <c:v>76.515411438990583</c:v>
                </c:pt>
                <c:pt idx="1516">
                  <c:v>76.054730176769937</c:v>
                </c:pt>
                <c:pt idx="1517">
                  <c:v>76.093340671391061</c:v>
                </c:pt>
                <c:pt idx="1518">
                  <c:v>75.899398356820583</c:v>
                </c:pt>
                <c:pt idx="1519">
                  <c:v>75.483270255264813</c:v>
                </c:pt>
                <c:pt idx="1520">
                  <c:v>75.06568208351878</c:v>
                </c:pt>
                <c:pt idx="1521">
                  <c:v>73.368237275423652</c:v>
                </c:pt>
                <c:pt idx="1522">
                  <c:v>74.504555536883686</c:v>
                </c:pt>
                <c:pt idx="1523">
                  <c:v>74.395636738201205</c:v>
                </c:pt>
                <c:pt idx="1524">
                  <c:v>72.298291548710822</c:v>
                </c:pt>
                <c:pt idx="1525">
                  <c:v>77.388760046405395</c:v>
                </c:pt>
                <c:pt idx="1526">
                  <c:v>77.150382920203384</c:v>
                </c:pt>
                <c:pt idx="1527">
                  <c:v>75.27295122238597</c:v>
                </c:pt>
                <c:pt idx="1528">
                  <c:v>75.338726943164104</c:v>
                </c:pt>
                <c:pt idx="1529">
                  <c:v>73.689166704522933</c:v>
                </c:pt>
                <c:pt idx="1530">
                  <c:v>73.279077879404198</c:v>
                </c:pt>
                <c:pt idx="1531">
                  <c:v>71.406495464234752</c:v>
                </c:pt>
                <c:pt idx="1532">
                  <c:v>72.791838228227761</c:v>
                </c:pt>
                <c:pt idx="1533">
                  <c:v>70.390094150272759</c:v>
                </c:pt>
                <c:pt idx="1534">
                  <c:v>70.563444199648657</c:v>
                </c:pt>
                <c:pt idx="1535">
                  <c:v>71.86890040818011</c:v>
                </c:pt>
                <c:pt idx="1536">
                  <c:v>71.469838797492358</c:v>
                </c:pt>
                <c:pt idx="1537">
                  <c:v>70.96130219404148</c:v>
                </c:pt>
                <c:pt idx="1538">
                  <c:v>72.685726156644108</c:v>
                </c:pt>
                <c:pt idx="1539">
                  <c:v>70.193420599563936</c:v>
                </c:pt>
                <c:pt idx="1540">
                  <c:v>69.3228042214607</c:v>
                </c:pt>
                <c:pt idx="1541">
                  <c:v>68.577110294537832</c:v>
                </c:pt>
                <c:pt idx="1542">
                  <c:v>72.230041368392023</c:v>
                </c:pt>
                <c:pt idx="1543">
                  <c:v>68.71572940512678</c:v>
                </c:pt>
                <c:pt idx="1544">
                  <c:v>62.189041206680017</c:v>
                </c:pt>
                <c:pt idx="1545">
                  <c:v>61.727152800311941</c:v>
                </c:pt>
                <c:pt idx="1546">
                  <c:v>61.359582584333715</c:v>
                </c:pt>
                <c:pt idx="1547">
                  <c:v>61.172628528023047</c:v>
                </c:pt>
                <c:pt idx="1548">
                  <c:v>61.174086955327155</c:v>
                </c:pt>
                <c:pt idx="1549">
                  <c:v>59.821043170769009</c:v>
                </c:pt>
                <c:pt idx="1550">
                  <c:v>60.099180824375459</c:v>
                </c:pt>
                <c:pt idx="1551">
                  <c:v>60.99359743914826</c:v>
                </c:pt>
                <c:pt idx="1552">
                  <c:v>61.360368379743576</c:v>
                </c:pt>
                <c:pt idx="1553">
                  <c:v>66.461729571706911</c:v>
                </c:pt>
                <c:pt idx="1554">
                  <c:v>61.035136393727747</c:v>
                </c:pt>
                <c:pt idx="1555">
                  <c:v>60.354321799002825</c:v>
                </c:pt>
                <c:pt idx="1556">
                  <c:v>59.429826515266576</c:v>
                </c:pt>
                <c:pt idx="1557">
                  <c:v>58.139671530407192</c:v>
                </c:pt>
                <c:pt idx="1558">
                  <c:v>57.964979384290956</c:v>
                </c:pt>
                <c:pt idx="1559">
                  <c:v>62.976241858932369</c:v>
                </c:pt>
                <c:pt idx="1560">
                  <c:v>61.94070396805273</c:v>
                </c:pt>
                <c:pt idx="1561">
                  <c:v>62.276616281523445</c:v>
                </c:pt>
                <c:pt idx="1562">
                  <c:v>55.416769868840326</c:v>
                </c:pt>
                <c:pt idx="1563">
                  <c:v>55.011085023013436</c:v>
                </c:pt>
                <c:pt idx="1564">
                  <c:v>61.408066396010895</c:v>
                </c:pt>
                <c:pt idx="1565">
                  <c:v>52.212317778224467</c:v>
                </c:pt>
                <c:pt idx="1566">
                  <c:v>74.25308062661891</c:v>
                </c:pt>
                <c:pt idx="1567">
                  <c:v>72.173112401453679</c:v>
                </c:pt>
                <c:pt idx="1568">
                  <c:v>76.91603192362625</c:v>
                </c:pt>
                <c:pt idx="1569">
                  <c:v>75.698648673912516</c:v>
                </c:pt>
                <c:pt idx="1570">
                  <c:v>72.985464061918165</c:v>
                </c:pt>
                <c:pt idx="1571">
                  <c:v>72.920110151345995</c:v>
                </c:pt>
                <c:pt idx="1572">
                  <c:v>71.188551355478168</c:v>
                </c:pt>
                <c:pt idx="1573">
                  <c:v>71.904341315709132</c:v>
                </c:pt>
                <c:pt idx="1574">
                  <c:v>71.523064355183109</c:v>
                </c:pt>
                <c:pt idx="1575">
                  <c:v>71.426392708234332</c:v>
                </c:pt>
                <c:pt idx="1576">
                  <c:v>71.689458911624627</c:v>
                </c:pt>
                <c:pt idx="1577">
                  <c:v>71.720485223833748</c:v>
                </c:pt>
                <c:pt idx="1578">
                  <c:v>71.383709681199491</c:v>
                </c:pt>
                <c:pt idx="1579">
                  <c:v>70.802506407657773</c:v>
                </c:pt>
                <c:pt idx="1580">
                  <c:v>70.888370022544024</c:v>
                </c:pt>
                <c:pt idx="1581">
                  <c:v>77.027809637827573</c:v>
                </c:pt>
                <c:pt idx="1582">
                  <c:v>76.995917483850349</c:v>
                </c:pt>
                <c:pt idx="1583">
                  <c:v>76.670785549840758</c:v>
                </c:pt>
                <c:pt idx="1584">
                  <c:v>76.839936953957732</c:v>
                </c:pt>
                <c:pt idx="1585">
                  <c:v>77.445241884800083</c:v>
                </c:pt>
                <c:pt idx="1586">
                  <c:v>75.280704760896214</c:v>
                </c:pt>
                <c:pt idx="1587">
                  <c:v>74.590317204678684</c:v>
                </c:pt>
                <c:pt idx="1588">
                  <c:v>75.836610935121229</c:v>
                </c:pt>
                <c:pt idx="1589">
                  <c:v>76.781980454136786</c:v>
                </c:pt>
                <c:pt idx="1590">
                  <c:v>76.25691902480267</c:v>
                </c:pt>
                <c:pt idx="1591">
                  <c:v>76.597939620737108</c:v>
                </c:pt>
                <c:pt idx="1592">
                  <c:v>75.409102898514092</c:v>
                </c:pt>
                <c:pt idx="1593">
                  <c:v>75.025593021834268</c:v>
                </c:pt>
                <c:pt idx="1594">
                  <c:v>74.761726771066023</c:v>
                </c:pt>
                <c:pt idx="1595">
                  <c:v>73.270994952697436</c:v>
                </c:pt>
                <c:pt idx="1596">
                  <c:v>71.16641043254694</c:v>
                </c:pt>
                <c:pt idx="1597">
                  <c:v>71.01415078416774</c:v>
                </c:pt>
                <c:pt idx="1598">
                  <c:v>70.890531490557152</c:v>
                </c:pt>
                <c:pt idx="1599">
                  <c:v>70.657133015424435</c:v>
                </c:pt>
                <c:pt idx="1600">
                  <c:v>69.2237479489348</c:v>
                </c:pt>
                <c:pt idx="1601">
                  <c:v>69.142345129392041</c:v>
                </c:pt>
                <c:pt idx="1602">
                  <c:v>70.273490048279612</c:v>
                </c:pt>
                <c:pt idx="1603">
                  <c:v>69.886053124124913</c:v>
                </c:pt>
                <c:pt idx="1604">
                  <c:v>69.764493390524322</c:v>
                </c:pt>
                <c:pt idx="1605">
                  <c:v>69.5897346769423</c:v>
                </c:pt>
                <c:pt idx="1606">
                  <c:v>69.508881922325926</c:v>
                </c:pt>
                <c:pt idx="1607">
                  <c:v>69.173437827764403</c:v>
                </c:pt>
                <c:pt idx="1608">
                  <c:v>69.109338308497001</c:v>
                </c:pt>
                <c:pt idx="1609">
                  <c:v>69.733710386112747</c:v>
                </c:pt>
                <c:pt idx="1610">
                  <c:v>69.494720104278258</c:v>
                </c:pt>
                <c:pt idx="1611">
                  <c:v>67.891268620478186</c:v>
                </c:pt>
                <c:pt idx="1612">
                  <c:v>69.307276526552329</c:v>
                </c:pt>
                <c:pt idx="1613">
                  <c:v>69.28280494128947</c:v>
                </c:pt>
                <c:pt idx="1614">
                  <c:v>68.990311815044421</c:v>
                </c:pt>
                <c:pt idx="1615">
                  <c:v>68.803803803696312</c:v>
                </c:pt>
                <c:pt idx="1616">
                  <c:v>68.998596743056794</c:v>
                </c:pt>
                <c:pt idx="1617">
                  <c:v>68.343769193151118</c:v>
                </c:pt>
                <c:pt idx="1618">
                  <c:v>62.752043823087746</c:v>
                </c:pt>
                <c:pt idx="1619">
                  <c:v>62.767785032879992</c:v>
                </c:pt>
                <c:pt idx="1620">
                  <c:v>62.246603763688483</c:v>
                </c:pt>
                <c:pt idx="1621">
                  <c:v>61.107688330595039</c:v>
                </c:pt>
                <c:pt idx="1622">
                  <c:v>60.938565341212126</c:v>
                </c:pt>
                <c:pt idx="1623">
                  <c:v>64.372606898501928</c:v>
                </c:pt>
                <c:pt idx="1624">
                  <c:v>64.661682276088598</c:v>
                </c:pt>
                <c:pt idx="1625">
                  <c:v>63.850990687816903</c:v>
                </c:pt>
                <c:pt idx="1626">
                  <c:v>62.286867673988297</c:v>
                </c:pt>
                <c:pt idx="1627">
                  <c:v>61.686903812096396</c:v>
                </c:pt>
                <c:pt idx="1628">
                  <c:v>60.075357204159531</c:v>
                </c:pt>
                <c:pt idx="1629">
                  <c:v>59.401255064924321</c:v>
                </c:pt>
                <c:pt idx="1630">
                  <c:v>63.164100161588401</c:v>
                </c:pt>
                <c:pt idx="1631">
                  <c:v>54.219797772514042</c:v>
                </c:pt>
                <c:pt idx="1632">
                  <c:v>53.069022600677776</c:v>
                </c:pt>
                <c:pt idx="1633">
                  <c:v>51.877265660082159</c:v>
                </c:pt>
                <c:pt idx="1634">
                  <c:v>60.336082015219802</c:v>
                </c:pt>
                <c:pt idx="1635">
                  <c:v>58.850999884208264</c:v>
                </c:pt>
                <c:pt idx="1636">
                  <c:v>56.579111842966718</c:v>
                </c:pt>
                <c:pt idx="1637">
                  <c:v>54.935791146937646</c:v>
                </c:pt>
                <c:pt idx="1638">
                  <c:v>52.766171099805412</c:v>
                </c:pt>
                <c:pt idx="1639">
                  <c:v>49.837266571510021</c:v>
                </c:pt>
                <c:pt idx="1640">
                  <c:v>47.792038849137384</c:v>
                </c:pt>
                <c:pt idx="1641">
                  <c:v>55.570421869220723</c:v>
                </c:pt>
                <c:pt idx="1642">
                  <c:v>54.086355308506882</c:v>
                </c:pt>
                <c:pt idx="1643">
                  <c:v>41.475126117071696</c:v>
                </c:pt>
                <c:pt idx="1644">
                  <c:v>39.747749790070927</c:v>
                </c:pt>
                <c:pt idx="1645">
                  <c:v>38.70291978706986</c:v>
                </c:pt>
                <c:pt idx="1646">
                  <c:v>49.374482890869309</c:v>
                </c:pt>
                <c:pt idx="1647">
                  <c:v>38.049656146615135</c:v>
                </c:pt>
                <c:pt idx="1648">
                  <c:v>37.295304158635055</c:v>
                </c:pt>
              </c:numCache>
            </c:numRef>
          </c:xVal>
          <c:yVal>
            <c:numRef>
              <c:f>Regression!ResidData</c:f>
              <c:numCache>
                <c:formatCode>0.0000</c:formatCode>
                <c:ptCount val="1649"/>
                <c:pt idx="0">
                  <c:v>1.7911747568515466</c:v>
                </c:pt>
                <c:pt idx="1">
                  <c:v>-3.4155128837898019</c:v>
                </c:pt>
                <c:pt idx="2">
                  <c:v>-3.2905813850132475</c:v>
                </c:pt>
                <c:pt idx="3">
                  <c:v>-3.5299615781600053</c:v>
                </c:pt>
                <c:pt idx="4">
                  <c:v>-3.2347555653080633</c:v>
                </c:pt>
                <c:pt idx="5">
                  <c:v>-3.2606212082887183</c:v>
                </c:pt>
                <c:pt idx="6">
                  <c:v>-2.9429136423420417</c:v>
                </c:pt>
                <c:pt idx="7">
                  <c:v>-3.0517039539048341</c:v>
                </c:pt>
                <c:pt idx="8">
                  <c:v>-2.861530832249926</c:v>
                </c:pt>
                <c:pt idx="9">
                  <c:v>-2.5959332006464706</c:v>
                </c:pt>
                <c:pt idx="10">
                  <c:v>-2.4131703635333324</c:v>
                </c:pt>
                <c:pt idx="11">
                  <c:v>-0.40916830398222714</c:v>
                </c:pt>
                <c:pt idx="12">
                  <c:v>-0.9915041782627867</c:v>
                </c:pt>
                <c:pt idx="13">
                  <c:v>-6.6142199974514639</c:v>
                </c:pt>
                <c:pt idx="14">
                  <c:v>-1.9989511520944347</c:v>
                </c:pt>
                <c:pt idx="15">
                  <c:v>-1.8660211830094653</c:v>
                </c:pt>
                <c:pt idx="16">
                  <c:v>1.9191082545966651</c:v>
                </c:pt>
                <c:pt idx="17">
                  <c:v>0.60037580742408636</c:v>
                </c:pt>
                <c:pt idx="18">
                  <c:v>1.6489050472549422</c:v>
                </c:pt>
                <c:pt idx="19">
                  <c:v>1.5102877273304358</c:v>
                </c:pt>
                <c:pt idx="20">
                  <c:v>2.1929182034148766</c:v>
                </c:pt>
                <c:pt idx="21">
                  <c:v>2.8353444905819316</c:v>
                </c:pt>
                <c:pt idx="22">
                  <c:v>2.9154085286274096</c:v>
                </c:pt>
                <c:pt idx="23">
                  <c:v>1.0164048428355983</c:v>
                </c:pt>
                <c:pt idx="24">
                  <c:v>2.2260458969551991</c:v>
                </c:pt>
                <c:pt idx="25">
                  <c:v>3.8864432298631471</c:v>
                </c:pt>
                <c:pt idx="26">
                  <c:v>0.86848743260232197</c:v>
                </c:pt>
                <c:pt idx="27">
                  <c:v>0.24691315529955205</c:v>
                </c:pt>
                <c:pt idx="28">
                  <c:v>0.44863116490567734</c:v>
                </c:pt>
                <c:pt idx="29">
                  <c:v>0.86455200901204421</c:v>
                </c:pt>
                <c:pt idx="30">
                  <c:v>1.4244485889690708</c:v>
                </c:pt>
                <c:pt idx="31">
                  <c:v>0.34005420676082565</c:v>
                </c:pt>
                <c:pt idx="32">
                  <c:v>-1.6196470954795075</c:v>
                </c:pt>
                <c:pt idx="33">
                  <c:v>-0.15341761024610889</c:v>
                </c:pt>
                <c:pt idx="34">
                  <c:v>-0.17155270347126361</c:v>
                </c:pt>
                <c:pt idx="35">
                  <c:v>0.22809256793298971</c:v>
                </c:pt>
                <c:pt idx="36">
                  <c:v>0.61516662614296536</c:v>
                </c:pt>
                <c:pt idx="37">
                  <c:v>0.97763490595268365</c:v>
                </c:pt>
                <c:pt idx="38">
                  <c:v>1.5618683004395848</c:v>
                </c:pt>
                <c:pt idx="39">
                  <c:v>2.5483321648688104</c:v>
                </c:pt>
                <c:pt idx="40">
                  <c:v>0.85402369837333936</c:v>
                </c:pt>
                <c:pt idx="41">
                  <c:v>1.5487994692813345</c:v>
                </c:pt>
                <c:pt idx="42">
                  <c:v>-0.79277574063284817</c:v>
                </c:pt>
                <c:pt idx="43">
                  <c:v>-10.260361467546346</c:v>
                </c:pt>
                <c:pt idx="44">
                  <c:v>-10.672598666244234</c:v>
                </c:pt>
                <c:pt idx="45">
                  <c:v>-4.516298187851568</c:v>
                </c:pt>
                <c:pt idx="46">
                  <c:v>-8.4508883199969915</c:v>
                </c:pt>
                <c:pt idx="47">
                  <c:v>-8.6964434250817177</c:v>
                </c:pt>
                <c:pt idx="48">
                  <c:v>-8.080172304291203</c:v>
                </c:pt>
                <c:pt idx="49">
                  <c:v>-8.6520278062801026</c:v>
                </c:pt>
                <c:pt idx="50">
                  <c:v>-8.5672082995542098</c:v>
                </c:pt>
                <c:pt idx="51">
                  <c:v>-2.4485885734222563</c:v>
                </c:pt>
                <c:pt idx="52">
                  <c:v>-2.6420204095782083</c:v>
                </c:pt>
                <c:pt idx="53">
                  <c:v>-4.5876577135276477</c:v>
                </c:pt>
                <c:pt idx="54">
                  <c:v>-2.9437662984024229</c:v>
                </c:pt>
                <c:pt idx="55">
                  <c:v>-2.150934869903935</c:v>
                </c:pt>
                <c:pt idx="56">
                  <c:v>-2.2770223416295039</c:v>
                </c:pt>
                <c:pt idx="57">
                  <c:v>-2.6307241245461768</c:v>
                </c:pt>
                <c:pt idx="58">
                  <c:v>-2.4402037762923356</c:v>
                </c:pt>
                <c:pt idx="59">
                  <c:v>-1.8866043629341789</c:v>
                </c:pt>
                <c:pt idx="60">
                  <c:v>-2.0204394583308414</c:v>
                </c:pt>
                <c:pt idx="61">
                  <c:v>-4.3645030254615733</c:v>
                </c:pt>
                <c:pt idx="62">
                  <c:v>-2.6954204738377996</c:v>
                </c:pt>
                <c:pt idx="63">
                  <c:v>-2.8950967468978206</c:v>
                </c:pt>
                <c:pt idx="64">
                  <c:v>-0.43466044880443633</c:v>
                </c:pt>
                <c:pt idx="65">
                  <c:v>1.2670385992428095</c:v>
                </c:pt>
                <c:pt idx="66">
                  <c:v>1.3120528642836007</c:v>
                </c:pt>
                <c:pt idx="67">
                  <c:v>1.0626208373507495</c:v>
                </c:pt>
                <c:pt idx="68">
                  <c:v>1.1601394470322361</c:v>
                </c:pt>
                <c:pt idx="69">
                  <c:v>2.89339434501521</c:v>
                </c:pt>
                <c:pt idx="70">
                  <c:v>0.65647351010504451</c:v>
                </c:pt>
                <c:pt idx="71">
                  <c:v>2.6570437314418172</c:v>
                </c:pt>
                <c:pt idx="72">
                  <c:v>2.0949781100455311</c:v>
                </c:pt>
                <c:pt idx="73">
                  <c:v>3.7597287455095909</c:v>
                </c:pt>
                <c:pt idx="74">
                  <c:v>2.535791588025333</c:v>
                </c:pt>
                <c:pt idx="75">
                  <c:v>2.4068603153455967</c:v>
                </c:pt>
                <c:pt idx="76">
                  <c:v>2.400173499636864</c:v>
                </c:pt>
                <c:pt idx="77">
                  <c:v>2.1071756902361045</c:v>
                </c:pt>
                <c:pt idx="78">
                  <c:v>1.4305209111374069</c:v>
                </c:pt>
                <c:pt idx="79">
                  <c:v>-6.4350503972048898</c:v>
                </c:pt>
                <c:pt idx="80">
                  <c:v>-5.9620758092527808</c:v>
                </c:pt>
                <c:pt idx="81">
                  <c:v>-5.9445470772382407</c:v>
                </c:pt>
                <c:pt idx="82">
                  <c:v>-5.5299480718437763</c:v>
                </c:pt>
                <c:pt idx="83">
                  <c:v>-4.3804800515594593</c:v>
                </c:pt>
                <c:pt idx="84">
                  <c:v>-3.3963037555916316</c:v>
                </c:pt>
                <c:pt idx="85">
                  <c:v>-4.2906328765643167</c:v>
                </c:pt>
                <c:pt idx="86">
                  <c:v>-0.56443751233992145</c:v>
                </c:pt>
                <c:pt idx="87">
                  <c:v>-4.2027041960000844</c:v>
                </c:pt>
                <c:pt idx="88">
                  <c:v>-1.7468456194398243</c:v>
                </c:pt>
                <c:pt idx="89">
                  <c:v>4.6753808001282664</c:v>
                </c:pt>
                <c:pt idx="90">
                  <c:v>0.36398283590442304</c:v>
                </c:pt>
                <c:pt idx="91">
                  <c:v>-2.1978182260734229</c:v>
                </c:pt>
                <c:pt idx="92">
                  <c:v>-3.8687338076759801</c:v>
                </c:pt>
                <c:pt idx="93">
                  <c:v>-0.95861275739871132</c:v>
                </c:pt>
                <c:pt idx="94">
                  <c:v>2.8657568254994601</c:v>
                </c:pt>
                <c:pt idx="95">
                  <c:v>5.2512786273382375</c:v>
                </c:pt>
                <c:pt idx="96">
                  <c:v>7.0046650423468435</c:v>
                </c:pt>
                <c:pt idx="97">
                  <c:v>3.0863768583256217</c:v>
                </c:pt>
                <c:pt idx="98">
                  <c:v>1.0025563891211533</c:v>
                </c:pt>
                <c:pt idx="99">
                  <c:v>3.8873870876988263</c:v>
                </c:pt>
                <c:pt idx="100">
                  <c:v>0.11050514798220945</c:v>
                </c:pt>
                <c:pt idx="101">
                  <c:v>3.8536379340560813</c:v>
                </c:pt>
                <c:pt idx="102">
                  <c:v>0.86054549743008124</c:v>
                </c:pt>
                <c:pt idx="103">
                  <c:v>1.3464945085845272</c:v>
                </c:pt>
                <c:pt idx="104">
                  <c:v>3.2072226341194465</c:v>
                </c:pt>
                <c:pt idx="105">
                  <c:v>-1.124340459320706</c:v>
                </c:pt>
                <c:pt idx="106">
                  <c:v>2.2832772958122689</c:v>
                </c:pt>
                <c:pt idx="107">
                  <c:v>2.0848922703087567</c:v>
                </c:pt>
                <c:pt idx="108">
                  <c:v>-0.75134109146806338</c:v>
                </c:pt>
                <c:pt idx="109">
                  <c:v>1.0612863516066398</c:v>
                </c:pt>
                <c:pt idx="110">
                  <c:v>-0.60025847455268888</c:v>
                </c:pt>
                <c:pt idx="111">
                  <c:v>-0.5837367304803962</c:v>
                </c:pt>
                <c:pt idx="112">
                  <c:v>-3.1935025786782063</c:v>
                </c:pt>
                <c:pt idx="113">
                  <c:v>6.3277018694780338</c:v>
                </c:pt>
                <c:pt idx="114">
                  <c:v>1.4725114022820378</c:v>
                </c:pt>
                <c:pt idx="115">
                  <c:v>-0.47541650571857019</c:v>
                </c:pt>
                <c:pt idx="116">
                  <c:v>-0.36000525445795972</c:v>
                </c:pt>
                <c:pt idx="117">
                  <c:v>-2.0110107922843952</c:v>
                </c:pt>
                <c:pt idx="118">
                  <c:v>-2.0477683244131697</c:v>
                </c:pt>
                <c:pt idx="119">
                  <c:v>-2.1166790388012089</c:v>
                </c:pt>
                <c:pt idx="120">
                  <c:v>-1.3998618869187567</c:v>
                </c:pt>
                <c:pt idx="121">
                  <c:v>4.0385055426055345</c:v>
                </c:pt>
                <c:pt idx="122">
                  <c:v>3.9285327087893904</c:v>
                </c:pt>
                <c:pt idx="123">
                  <c:v>10.014854950133767</c:v>
                </c:pt>
                <c:pt idx="124">
                  <c:v>4.7899305636440204</c:v>
                </c:pt>
                <c:pt idx="125">
                  <c:v>4.3083173660118206</c:v>
                </c:pt>
                <c:pt idx="126">
                  <c:v>4.5384009782592187</c:v>
                </c:pt>
                <c:pt idx="127">
                  <c:v>4.2001817545907585</c:v>
                </c:pt>
                <c:pt idx="128">
                  <c:v>3.1837398000855899</c:v>
                </c:pt>
                <c:pt idx="129">
                  <c:v>3.0106049075615857</c:v>
                </c:pt>
                <c:pt idx="130">
                  <c:v>3.108729691611515</c:v>
                </c:pt>
                <c:pt idx="131">
                  <c:v>2.4502456855744725</c:v>
                </c:pt>
                <c:pt idx="132">
                  <c:v>3.1293249420261731</c:v>
                </c:pt>
                <c:pt idx="133">
                  <c:v>-3.2864242497426233</c:v>
                </c:pt>
                <c:pt idx="134">
                  <c:v>-6.5070818729184765</c:v>
                </c:pt>
                <c:pt idx="135">
                  <c:v>-0.7686020057455778</c:v>
                </c:pt>
                <c:pt idx="136">
                  <c:v>-1.9622016945141922</c:v>
                </c:pt>
                <c:pt idx="137">
                  <c:v>-0.86267465723565806</c:v>
                </c:pt>
                <c:pt idx="138">
                  <c:v>-3.908547294801167</c:v>
                </c:pt>
                <c:pt idx="139">
                  <c:v>-3.5365403655790857</c:v>
                </c:pt>
                <c:pt idx="140">
                  <c:v>-2.6976661520189964</c:v>
                </c:pt>
                <c:pt idx="141">
                  <c:v>-3.604960244220166</c:v>
                </c:pt>
                <c:pt idx="142">
                  <c:v>-3.953729891188118</c:v>
                </c:pt>
                <c:pt idx="143">
                  <c:v>-3.4806009602713033</c:v>
                </c:pt>
                <c:pt idx="144">
                  <c:v>-2.159479689865023</c:v>
                </c:pt>
                <c:pt idx="145">
                  <c:v>-3.5905513808855858</c:v>
                </c:pt>
                <c:pt idx="146">
                  <c:v>-2.9622102059076809</c:v>
                </c:pt>
                <c:pt idx="147">
                  <c:v>-2.8530283114100428</c:v>
                </c:pt>
                <c:pt idx="148">
                  <c:v>7.5357956627870664</c:v>
                </c:pt>
                <c:pt idx="149">
                  <c:v>8.5667389929074318</c:v>
                </c:pt>
                <c:pt idx="150">
                  <c:v>4.6413295054679935</c:v>
                </c:pt>
                <c:pt idx="151">
                  <c:v>3.5789758767314197</c:v>
                </c:pt>
                <c:pt idx="152">
                  <c:v>2.1043429733408487</c:v>
                </c:pt>
                <c:pt idx="153">
                  <c:v>2.0594762097405948</c:v>
                </c:pt>
                <c:pt idx="154">
                  <c:v>-1.9020906887115956</c:v>
                </c:pt>
                <c:pt idx="155">
                  <c:v>3.0228552608271286</c:v>
                </c:pt>
                <c:pt idx="156">
                  <c:v>0.76820670374473821</c:v>
                </c:pt>
                <c:pt idx="157">
                  <c:v>0.60725515988238499</c:v>
                </c:pt>
                <c:pt idx="158">
                  <c:v>-4.3274902502242441</c:v>
                </c:pt>
                <c:pt idx="159">
                  <c:v>-2.3000108863447792</c:v>
                </c:pt>
                <c:pt idx="160">
                  <c:v>-2.9284990126675012</c:v>
                </c:pt>
                <c:pt idx="161">
                  <c:v>-5.2971660916664831</c:v>
                </c:pt>
                <c:pt idx="162">
                  <c:v>-3.9853805334555545</c:v>
                </c:pt>
                <c:pt idx="163">
                  <c:v>-0.34570464899216802</c:v>
                </c:pt>
                <c:pt idx="164">
                  <c:v>-4.7926372597962796</c:v>
                </c:pt>
                <c:pt idx="165">
                  <c:v>-1.9300946732213333</c:v>
                </c:pt>
                <c:pt idx="166">
                  <c:v>-1.61089189780661</c:v>
                </c:pt>
                <c:pt idx="167">
                  <c:v>-1.6629721496984899</c:v>
                </c:pt>
                <c:pt idx="168">
                  <c:v>-1.9003855998793426</c:v>
                </c:pt>
                <c:pt idx="169">
                  <c:v>-1.6850967156300953</c:v>
                </c:pt>
                <c:pt idx="170">
                  <c:v>-1.456901886686822</c:v>
                </c:pt>
                <c:pt idx="171">
                  <c:v>-1.2236415568976753</c:v>
                </c:pt>
                <c:pt idx="172">
                  <c:v>-1.8376834564951992</c:v>
                </c:pt>
                <c:pt idx="173">
                  <c:v>-1.7116478297996025</c:v>
                </c:pt>
                <c:pt idx="174">
                  <c:v>-4.3282594320214685</c:v>
                </c:pt>
                <c:pt idx="175">
                  <c:v>-1.3747438253140416</c:v>
                </c:pt>
                <c:pt idx="176">
                  <c:v>-4.564532768930178</c:v>
                </c:pt>
                <c:pt idx="177">
                  <c:v>-0.1016746145663916</c:v>
                </c:pt>
                <c:pt idx="178">
                  <c:v>-4.6030441345045148</c:v>
                </c:pt>
                <c:pt idx="179">
                  <c:v>-4.2892431274996525</c:v>
                </c:pt>
                <c:pt idx="180">
                  <c:v>-2.9510819980680338</c:v>
                </c:pt>
                <c:pt idx="181">
                  <c:v>-3.9932736222937422</c:v>
                </c:pt>
                <c:pt idx="182">
                  <c:v>-3.9921506818437962</c:v>
                </c:pt>
                <c:pt idx="183">
                  <c:v>-3.3311651920654128</c:v>
                </c:pt>
                <c:pt idx="184">
                  <c:v>-3.922571065252896</c:v>
                </c:pt>
                <c:pt idx="185">
                  <c:v>-4.129665984709824</c:v>
                </c:pt>
                <c:pt idx="186">
                  <c:v>-4.0987880524686986</c:v>
                </c:pt>
                <c:pt idx="187">
                  <c:v>-2.8456188607542217</c:v>
                </c:pt>
                <c:pt idx="188">
                  <c:v>-3.3626529166176766</c:v>
                </c:pt>
                <c:pt idx="189">
                  <c:v>-3.7760722861484126</c:v>
                </c:pt>
                <c:pt idx="190">
                  <c:v>-3.8737666524486087</c:v>
                </c:pt>
                <c:pt idx="191">
                  <c:v>1.3596469477378008</c:v>
                </c:pt>
                <c:pt idx="192">
                  <c:v>1.2902777167721382</c:v>
                </c:pt>
                <c:pt idx="193">
                  <c:v>1.2550121204797335</c:v>
                </c:pt>
                <c:pt idx="194">
                  <c:v>1.2525884368623679</c:v>
                </c:pt>
                <c:pt idx="195">
                  <c:v>7.5639963345092838</c:v>
                </c:pt>
                <c:pt idx="196">
                  <c:v>6.9504912195807265</c:v>
                </c:pt>
                <c:pt idx="197">
                  <c:v>6.7801394677596321</c:v>
                </c:pt>
                <c:pt idx="198">
                  <c:v>6.7929034614933528</c:v>
                </c:pt>
                <c:pt idx="199">
                  <c:v>6.7633819777067359</c:v>
                </c:pt>
                <c:pt idx="200">
                  <c:v>6.5492803213601718</c:v>
                </c:pt>
                <c:pt idx="201">
                  <c:v>7.1614013978111259</c:v>
                </c:pt>
                <c:pt idx="202">
                  <c:v>5.9612963793603626</c:v>
                </c:pt>
                <c:pt idx="203">
                  <c:v>5.4876712638514036</c:v>
                </c:pt>
                <c:pt idx="204">
                  <c:v>1.018382956037307</c:v>
                </c:pt>
                <c:pt idx="205">
                  <c:v>6.1883378028474993</c:v>
                </c:pt>
                <c:pt idx="206">
                  <c:v>1.7132905873758375</c:v>
                </c:pt>
                <c:pt idx="207">
                  <c:v>0.51194585733459519</c:v>
                </c:pt>
                <c:pt idx="208">
                  <c:v>1.7281099753437985</c:v>
                </c:pt>
                <c:pt idx="209">
                  <c:v>2.8173734307811458</c:v>
                </c:pt>
                <c:pt idx="210">
                  <c:v>2.7281982148537338</c:v>
                </c:pt>
                <c:pt idx="211">
                  <c:v>3.2179818591177423</c:v>
                </c:pt>
                <c:pt idx="212">
                  <c:v>2.3785812437376421</c:v>
                </c:pt>
                <c:pt idx="213">
                  <c:v>0.65695345269730865</c:v>
                </c:pt>
                <c:pt idx="214">
                  <c:v>0.60751209073256973</c:v>
                </c:pt>
                <c:pt idx="215">
                  <c:v>8.9238261085314718</c:v>
                </c:pt>
                <c:pt idx="216">
                  <c:v>9.4285694860867011</c:v>
                </c:pt>
                <c:pt idx="217">
                  <c:v>-3.8441276063202992</c:v>
                </c:pt>
                <c:pt idx="218">
                  <c:v>-3.8300686197485874</c:v>
                </c:pt>
                <c:pt idx="219">
                  <c:v>-8.5005565073845659</c:v>
                </c:pt>
                <c:pt idx="220">
                  <c:v>-3.5130030725258479</c:v>
                </c:pt>
                <c:pt idx="221">
                  <c:v>-3.6321087894463986</c:v>
                </c:pt>
                <c:pt idx="222">
                  <c:v>-3.4307658073692764</c:v>
                </c:pt>
                <c:pt idx="223">
                  <c:v>-2.5342931547513174</c:v>
                </c:pt>
                <c:pt idx="224">
                  <c:v>-2.449972507914282</c:v>
                </c:pt>
                <c:pt idx="225">
                  <c:v>-2.6049530628002486</c:v>
                </c:pt>
                <c:pt idx="226">
                  <c:v>-1.8597776186216919</c:v>
                </c:pt>
                <c:pt idx="227">
                  <c:v>-0.73203816443747627</c:v>
                </c:pt>
                <c:pt idx="228">
                  <c:v>-0.31090478333000959</c:v>
                </c:pt>
                <c:pt idx="229">
                  <c:v>1.646758296347798</c:v>
                </c:pt>
                <c:pt idx="230">
                  <c:v>4.0212943060401187</c:v>
                </c:pt>
                <c:pt idx="231">
                  <c:v>4.6356853394943158</c:v>
                </c:pt>
                <c:pt idx="232">
                  <c:v>-0.89964891215910825</c:v>
                </c:pt>
                <c:pt idx="233">
                  <c:v>-0.47031935634821309</c:v>
                </c:pt>
                <c:pt idx="234">
                  <c:v>-0.61563181864065086</c:v>
                </c:pt>
                <c:pt idx="235">
                  <c:v>-0.73909730755237035</c:v>
                </c:pt>
                <c:pt idx="236">
                  <c:v>-0.67446072224291242</c:v>
                </c:pt>
                <c:pt idx="237">
                  <c:v>-0.62517627489762617</c:v>
                </c:pt>
                <c:pt idx="238">
                  <c:v>1.074703632204006</c:v>
                </c:pt>
                <c:pt idx="239">
                  <c:v>-0.56121298623408222</c:v>
                </c:pt>
                <c:pt idx="240">
                  <c:v>-0.86517106213979389</c:v>
                </c:pt>
                <c:pt idx="241">
                  <c:v>-0.99581116795521041</c:v>
                </c:pt>
                <c:pt idx="242">
                  <c:v>-4.3889706448789951</c:v>
                </c:pt>
                <c:pt idx="243">
                  <c:v>-2.66326627289736</c:v>
                </c:pt>
                <c:pt idx="244">
                  <c:v>-2.9927050102764667</c:v>
                </c:pt>
                <c:pt idx="245">
                  <c:v>-3.0889769272882717</c:v>
                </c:pt>
                <c:pt idx="246">
                  <c:v>1.2601463038378853</c:v>
                </c:pt>
                <c:pt idx="247">
                  <c:v>-1.0344757932135877</c:v>
                </c:pt>
                <c:pt idx="248">
                  <c:v>-3.0076165981946019</c:v>
                </c:pt>
                <c:pt idx="249">
                  <c:v>-1.2174806967027365</c:v>
                </c:pt>
                <c:pt idx="250">
                  <c:v>-1.1921675159703966</c:v>
                </c:pt>
                <c:pt idx="251">
                  <c:v>-0.87100761299900853</c:v>
                </c:pt>
                <c:pt idx="252">
                  <c:v>-0.93665813393909048</c:v>
                </c:pt>
                <c:pt idx="253">
                  <c:v>-0.92502817997362285</c:v>
                </c:pt>
                <c:pt idx="254">
                  <c:v>0.8148977542465019</c:v>
                </c:pt>
                <c:pt idx="255">
                  <c:v>0.54815015487893959</c:v>
                </c:pt>
                <c:pt idx="256">
                  <c:v>-3.8091139702704311</c:v>
                </c:pt>
                <c:pt idx="257">
                  <c:v>-0.98802374585800123</c:v>
                </c:pt>
                <c:pt idx="258">
                  <c:v>-0.54837120250877547</c:v>
                </c:pt>
                <c:pt idx="259">
                  <c:v>-0.67657596007184395</c:v>
                </c:pt>
                <c:pt idx="260">
                  <c:v>-3.1008835986714303</c:v>
                </c:pt>
                <c:pt idx="261">
                  <c:v>-1.0284805286548107</c:v>
                </c:pt>
                <c:pt idx="262">
                  <c:v>-1.1429042512760148</c:v>
                </c:pt>
                <c:pt idx="263">
                  <c:v>-4.9165755046097104</c:v>
                </c:pt>
                <c:pt idx="264">
                  <c:v>0.71562839531231504</c:v>
                </c:pt>
                <c:pt idx="265">
                  <c:v>0.19761565230443523</c:v>
                </c:pt>
                <c:pt idx="266">
                  <c:v>0.18194369315779113</c:v>
                </c:pt>
                <c:pt idx="267">
                  <c:v>5.8373936159554773E-2</c:v>
                </c:pt>
                <c:pt idx="268">
                  <c:v>-0.21552090028393422</c:v>
                </c:pt>
                <c:pt idx="269">
                  <c:v>-0.10434356982149495</c:v>
                </c:pt>
                <c:pt idx="270">
                  <c:v>-5.0543048354810409</c:v>
                </c:pt>
                <c:pt idx="271">
                  <c:v>-4.3169988469316181</c:v>
                </c:pt>
                <c:pt idx="272">
                  <c:v>-9.0491230799780382</c:v>
                </c:pt>
                <c:pt idx="273">
                  <c:v>-4.5226109599585627</c:v>
                </c:pt>
                <c:pt idx="274">
                  <c:v>-4.1659015543379141</c:v>
                </c:pt>
                <c:pt idx="275">
                  <c:v>-8.7130278160410484</c:v>
                </c:pt>
                <c:pt idx="276">
                  <c:v>-2.9065576571288574</c:v>
                </c:pt>
                <c:pt idx="277">
                  <c:v>-7.8173592984875029</c:v>
                </c:pt>
                <c:pt idx="278">
                  <c:v>-1.5364938511422537</c:v>
                </c:pt>
                <c:pt idx="279">
                  <c:v>-1.3274284424653118</c:v>
                </c:pt>
                <c:pt idx="280">
                  <c:v>-0.99883680093750371</c:v>
                </c:pt>
                <c:pt idx="281">
                  <c:v>-0.61494052028093193</c:v>
                </c:pt>
                <c:pt idx="282">
                  <c:v>1.7387433073283773</c:v>
                </c:pt>
                <c:pt idx="283">
                  <c:v>-1.091114894225143</c:v>
                </c:pt>
                <c:pt idx="284">
                  <c:v>1.2564194080095916</c:v>
                </c:pt>
                <c:pt idx="285">
                  <c:v>3.0349270921057041</c:v>
                </c:pt>
                <c:pt idx="286">
                  <c:v>1.7440934660877758</c:v>
                </c:pt>
                <c:pt idx="287">
                  <c:v>2.0280401812175484</c:v>
                </c:pt>
                <c:pt idx="288">
                  <c:v>2.2908107944084151</c:v>
                </c:pt>
                <c:pt idx="289">
                  <c:v>2.7975781078182251</c:v>
                </c:pt>
                <c:pt idx="290">
                  <c:v>2.8148367348349552</c:v>
                </c:pt>
                <c:pt idx="291">
                  <c:v>3.5195961972903689</c:v>
                </c:pt>
                <c:pt idx="292">
                  <c:v>1.1407622164824431</c:v>
                </c:pt>
                <c:pt idx="293">
                  <c:v>2.8960021022940623</c:v>
                </c:pt>
                <c:pt idx="294">
                  <c:v>8.5520364789012007</c:v>
                </c:pt>
                <c:pt idx="295">
                  <c:v>0.96799795517989651</c:v>
                </c:pt>
                <c:pt idx="296">
                  <c:v>1.0619649606995978</c:v>
                </c:pt>
                <c:pt idx="297">
                  <c:v>0.72349114642193513</c:v>
                </c:pt>
                <c:pt idx="298">
                  <c:v>-2.3349270348490023</c:v>
                </c:pt>
                <c:pt idx="299">
                  <c:v>0.46116998185311786</c:v>
                </c:pt>
                <c:pt idx="300">
                  <c:v>2.1644917802575492E-2</c:v>
                </c:pt>
                <c:pt idx="301">
                  <c:v>-0.14801009431347723</c:v>
                </c:pt>
                <c:pt idx="302">
                  <c:v>-2.8583682702684001</c:v>
                </c:pt>
                <c:pt idx="303">
                  <c:v>1.0372995854183955</c:v>
                </c:pt>
                <c:pt idx="304">
                  <c:v>-4.7052828681640406</c:v>
                </c:pt>
                <c:pt idx="305">
                  <c:v>-4.8104891754693284</c:v>
                </c:pt>
                <c:pt idx="306">
                  <c:v>-4.8244103145930808</c:v>
                </c:pt>
                <c:pt idx="307">
                  <c:v>-3.3780795440415545</c:v>
                </c:pt>
                <c:pt idx="308">
                  <c:v>-9.3971779601197909</c:v>
                </c:pt>
                <c:pt idx="309">
                  <c:v>-2.5048731309182699</c:v>
                </c:pt>
                <c:pt idx="310">
                  <c:v>-3.0760401831662421</c:v>
                </c:pt>
                <c:pt idx="311">
                  <c:v>-2.3713759580884357</c:v>
                </c:pt>
                <c:pt idx="312">
                  <c:v>-2.6675295320750436</c:v>
                </c:pt>
                <c:pt idx="313">
                  <c:v>-8.6161445422426297</c:v>
                </c:pt>
                <c:pt idx="314">
                  <c:v>3.2852845449407653</c:v>
                </c:pt>
                <c:pt idx="315">
                  <c:v>-1.2016037302811071</c:v>
                </c:pt>
                <c:pt idx="316">
                  <c:v>-1.7693701987590202</c:v>
                </c:pt>
                <c:pt idx="317">
                  <c:v>2.3652689953571695</c:v>
                </c:pt>
                <c:pt idx="318">
                  <c:v>-2.8923282413207403</c:v>
                </c:pt>
                <c:pt idx="319">
                  <c:v>1.4625406320714944</c:v>
                </c:pt>
                <c:pt idx="320">
                  <c:v>4.8661988191838503</c:v>
                </c:pt>
                <c:pt idx="321">
                  <c:v>2.964586456016832</c:v>
                </c:pt>
                <c:pt idx="322">
                  <c:v>5.5859718853925244</c:v>
                </c:pt>
                <c:pt idx="323">
                  <c:v>-0.82083739726013505</c:v>
                </c:pt>
                <c:pt idx="324">
                  <c:v>0.4797768646592715</c:v>
                </c:pt>
                <c:pt idx="325">
                  <c:v>0.64024122665671257</c:v>
                </c:pt>
                <c:pt idx="326">
                  <c:v>3.2111169411040734</c:v>
                </c:pt>
                <c:pt idx="327">
                  <c:v>-4.1964325788439893</c:v>
                </c:pt>
                <c:pt idx="328">
                  <c:v>-1.6147931819639254</c:v>
                </c:pt>
                <c:pt idx="329">
                  <c:v>-3.3576302528759783</c:v>
                </c:pt>
                <c:pt idx="330">
                  <c:v>-3.3494030523115157</c:v>
                </c:pt>
                <c:pt idx="331">
                  <c:v>-3.7359958103230539</c:v>
                </c:pt>
                <c:pt idx="332">
                  <c:v>-3.4133334156182897</c:v>
                </c:pt>
                <c:pt idx="333">
                  <c:v>-3.6297534908409261</c:v>
                </c:pt>
                <c:pt idx="334">
                  <c:v>-3.34269785454741</c:v>
                </c:pt>
                <c:pt idx="335">
                  <c:v>-2.6112834050713403</c:v>
                </c:pt>
                <c:pt idx="336">
                  <c:v>-3.1607222860146678</c:v>
                </c:pt>
                <c:pt idx="337">
                  <c:v>-1.9945698131606449</c:v>
                </c:pt>
                <c:pt idx="338">
                  <c:v>-2.6314141968720222</c:v>
                </c:pt>
                <c:pt idx="339">
                  <c:v>3.6659578778464237</c:v>
                </c:pt>
                <c:pt idx="340">
                  <c:v>2.5531361250064037</c:v>
                </c:pt>
                <c:pt idx="341">
                  <c:v>2.8573459257047489</c:v>
                </c:pt>
                <c:pt idx="342">
                  <c:v>2.5752124214369161</c:v>
                </c:pt>
                <c:pt idx="343">
                  <c:v>4.064384105575698</c:v>
                </c:pt>
                <c:pt idx="344">
                  <c:v>2.333109455937489</c:v>
                </c:pt>
                <c:pt idx="345">
                  <c:v>2.784157604658489</c:v>
                </c:pt>
                <c:pt idx="346">
                  <c:v>1.2203613731942227</c:v>
                </c:pt>
                <c:pt idx="347">
                  <c:v>2.0980859199811732</c:v>
                </c:pt>
                <c:pt idx="348">
                  <c:v>0.98396356714465583</c:v>
                </c:pt>
                <c:pt idx="349">
                  <c:v>2.0978371665590174</c:v>
                </c:pt>
                <c:pt idx="350">
                  <c:v>1.7319513386404566</c:v>
                </c:pt>
                <c:pt idx="351">
                  <c:v>0.37581416427799752</c:v>
                </c:pt>
                <c:pt idx="352">
                  <c:v>0.66596527615890011</c:v>
                </c:pt>
                <c:pt idx="353">
                  <c:v>0.72991101339667352</c:v>
                </c:pt>
                <c:pt idx="354">
                  <c:v>1.280505758197819</c:v>
                </c:pt>
                <c:pt idx="355">
                  <c:v>1.4698548375529867</c:v>
                </c:pt>
                <c:pt idx="356">
                  <c:v>1.7362622827335059</c:v>
                </c:pt>
                <c:pt idx="357">
                  <c:v>2.0785286280331405</c:v>
                </c:pt>
                <c:pt idx="358">
                  <c:v>0.13685775535050482</c:v>
                </c:pt>
                <c:pt idx="359">
                  <c:v>2.9632948461937758E-2</c:v>
                </c:pt>
                <c:pt idx="360">
                  <c:v>-0.2947546854248202</c:v>
                </c:pt>
                <c:pt idx="361">
                  <c:v>1.1963469281255357E-3</c:v>
                </c:pt>
                <c:pt idx="362">
                  <c:v>2.0269564173090373</c:v>
                </c:pt>
                <c:pt idx="363">
                  <c:v>1.6854169676314541</c:v>
                </c:pt>
                <c:pt idx="364">
                  <c:v>1.251737439459788</c:v>
                </c:pt>
                <c:pt idx="365">
                  <c:v>0.61393853886526983</c:v>
                </c:pt>
                <c:pt idx="366">
                  <c:v>1.3673416886285139</c:v>
                </c:pt>
                <c:pt idx="367">
                  <c:v>-1.035537467781495</c:v>
                </c:pt>
                <c:pt idx="368">
                  <c:v>-1.1527775137875977</c:v>
                </c:pt>
                <c:pt idx="369">
                  <c:v>1.2132226607766512</c:v>
                </c:pt>
                <c:pt idx="370">
                  <c:v>1.7608837453915953</c:v>
                </c:pt>
                <c:pt idx="371">
                  <c:v>2.0781133482958296</c:v>
                </c:pt>
                <c:pt idx="372">
                  <c:v>3.8959013225648675</c:v>
                </c:pt>
                <c:pt idx="373">
                  <c:v>2.3093100875395578</c:v>
                </c:pt>
                <c:pt idx="374">
                  <c:v>-0.84639987981812226</c:v>
                </c:pt>
                <c:pt idx="375">
                  <c:v>1.3688836302290497</c:v>
                </c:pt>
                <c:pt idx="376">
                  <c:v>1.9151687205673937</c:v>
                </c:pt>
                <c:pt idx="377">
                  <c:v>1.2651353054509684</c:v>
                </c:pt>
                <c:pt idx="378">
                  <c:v>-6.3434958311228229</c:v>
                </c:pt>
                <c:pt idx="379">
                  <c:v>-2.796526538049541</c:v>
                </c:pt>
                <c:pt idx="380">
                  <c:v>-3.082893692543891</c:v>
                </c:pt>
                <c:pt idx="381">
                  <c:v>-3.2285172183838142</c:v>
                </c:pt>
                <c:pt idx="382">
                  <c:v>-3.3152289256835559</c:v>
                </c:pt>
                <c:pt idx="383">
                  <c:v>-3.3624443079458501</c:v>
                </c:pt>
                <c:pt idx="384">
                  <c:v>-2.9229943439943895</c:v>
                </c:pt>
                <c:pt idx="385">
                  <c:v>2.5220201094992944</c:v>
                </c:pt>
                <c:pt idx="386">
                  <c:v>-0.74015612592869928</c:v>
                </c:pt>
                <c:pt idx="387">
                  <c:v>-3.2565127535907905</c:v>
                </c:pt>
                <c:pt idx="388">
                  <c:v>0.9863845751541902</c:v>
                </c:pt>
                <c:pt idx="389">
                  <c:v>2.328177840251243</c:v>
                </c:pt>
                <c:pt idx="390">
                  <c:v>3.9810383356822427</c:v>
                </c:pt>
                <c:pt idx="391">
                  <c:v>4.0597996295572898</c:v>
                </c:pt>
                <c:pt idx="392">
                  <c:v>3.8040274314562339</c:v>
                </c:pt>
                <c:pt idx="393">
                  <c:v>3.414599681317469</c:v>
                </c:pt>
                <c:pt idx="394">
                  <c:v>1.232930521341757</c:v>
                </c:pt>
                <c:pt idx="395">
                  <c:v>5.6200163768259159</c:v>
                </c:pt>
                <c:pt idx="396">
                  <c:v>5.4065768502126019</c:v>
                </c:pt>
                <c:pt idx="397">
                  <c:v>5.1316649211844521</c:v>
                </c:pt>
                <c:pt idx="398">
                  <c:v>2.7880918495769293</c:v>
                </c:pt>
                <c:pt idx="399">
                  <c:v>6.1177858967918866</c:v>
                </c:pt>
                <c:pt idx="400">
                  <c:v>4.7738105816773668</c:v>
                </c:pt>
                <c:pt idx="401">
                  <c:v>3.2234337226297214</c:v>
                </c:pt>
                <c:pt idx="402">
                  <c:v>5.7681797257495617</c:v>
                </c:pt>
                <c:pt idx="403">
                  <c:v>2.8912460820774442</c:v>
                </c:pt>
                <c:pt idx="404">
                  <c:v>6.3244432862799869</c:v>
                </c:pt>
                <c:pt idx="405">
                  <c:v>0.4196234779293917</c:v>
                </c:pt>
                <c:pt idx="406">
                  <c:v>0.53227296828004</c:v>
                </c:pt>
                <c:pt idx="407">
                  <c:v>-1.1789718489797139</c:v>
                </c:pt>
                <c:pt idx="408">
                  <c:v>-1.1128197147022831</c:v>
                </c:pt>
                <c:pt idx="409">
                  <c:v>1.4376231836853037</c:v>
                </c:pt>
                <c:pt idx="410">
                  <c:v>0.32536970897236017</c:v>
                </c:pt>
                <c:pt idx="411">
                  <c:v>-0.27204459809304637</c:v>
                </c:pt>
                <c:pt idx="412">
                  <c:v>-0.19108288524421368</c:v>
                </c:pt>
                <c:pt idx="413">
                  <c:v>5.6984207189997704</c:v>
                </c:pt>
                <c:pt idx="414">
                  <c:v>4.3926096363066733</c:v>
                </c:pt>
                <c:pt idx="415">
                  <c:v>2.4287212691168634</c:v>
                </c:pt>
                <c:pt idx="416">
                  <c:v>2.0362983106552122</c:v>
                </c:pt>
                <c:pt idx="417">
                  <c:v>2.3924833729638095</c:v>
                </c:pt>
                <c:pt idx="418">
                  <c:v>1.7789497911099943</c:v>
                </c:pt>
                <c:pt idx="419">
                  <c:v>3.0681431211983181</c:v>
                </c:pt>
                <c:pt idx="420">
                  <c:v>2.1282748218564791</c:v>
                </c:pt>
                <c:pt idx="421">
                  <c:v>2.3867164671205074</c:v>
                </c:pt>
                <c:pt idx="422">
                  <c:v>2.2792731495386533</c:v>
                </c:pt>
                <c:pt idx="423">
                  <c:v>2.4074026280352427</c:v>
                </c:pt>
                <c:pt idx="424">
                  <c:v>3.4466392914160764</c:v>
                </c:pt>
                <c:pt idx="425">
                  <c:v>3.4879439230490874</c:v>
                </c:pt>
                <c:pt idx="426">
                  <c:v>4.0230663411636129</c:v>
                </c:pt>
                <c:pt idx="427">
                  <c:v>2.2909409637795335</c:v>
                </c:pt>
                <c:pt idx="428">
                  <c:v>2.5091896441560877</c:v>
                </c:pt>
                <c:pt idx="429">
                  <c:v>1.6375319311855066</c:v>
                </c:pt>
                <c:pt idx="430">
                  <c:v>1.2755348960194723</c:v>
                </c:pt>
                <c:pt idx="431">
                  <c:v>1.7672422084463619</c:v>
                </c:pt>
                <c:pt idx="432">
                  <c:v>1.8943111077398385</c:v>
                </c:pt>
                <c:pt idx="433">
                  <c:v>10.010120444650141</c:v>
                </c:pt>
                <c:pt idx="434">
                  <c:v>3.5761468424575966</c:v>
                </c:pt>
                <c:pt idx="435">
                  <c:v>2.8538223908374789</c:v>
                </c:pt>
                <c:pt idx="436">
                  <c:v>1.2378090450204979</c:v>
                </c:pt>
                <c:pt idx="437">
                  <c:v>0.71994373518138843</c:v>
                </c:pt>
                <c:pt idx="438">
                  <c:v>-0.15490716116731562</c:v>
                </c:pt>
                <c:pt idx="439">
                  <c:v>-1.8738883786573268</c:v>
                </c:pt>
                <c:pt idx="440">
                  <c:v>1.0140096216149033</c:v>
                </c:pt>
                <c:pt idx="441">
                  <c:v>1.6677164830400528</c:v>
                </c:pt>
                <c:pt idx="442">
                  <c:v>2.3561601816806643</c:v>
                </c:pt>
                <c:pt idx="443">
                  <c:v>3.6753995398370023</c:v>
                </c:pt>
                <c:pt idx="444">
                  <c:v>1.8661966054002619</c:v>
                </c:pt>
                <c:pt idx="445">
                  <c:v>-2.9872862496003023</c:v>
                </c:pt>
                <c:pt idx="446">
                  <c:v>0.20934557361977113</c:v>
                </c:pt>
                <c:pt idx="447">
                  <c:v>0.80232937870823662</c:v>
                </c:pt>
                <c:pt idx="448">
                  <c:v>2.1718941854816052</c:v>
                </c:pt>
                <c:pt idx="449">
                  <c:v>2.1619239876815328</c:v>
                </c:pt>
                <c:pt idx="450">
                  <c:v>3.0077037060334106</c:v>
                </c:pt>
                <c:pt idx="451">
                  <c:v>1.4445720423372421</c:v>
                </c:pt>
                <c:pt idx="452">
                  <c:v>2.3688508773799271</c:v>
                </c:pt>
                <c:pt idx="453">
                  <c:v>2.1738829573772875</c:v>
                </c:pt>
                <c:pt idx="454">
                  <c:v>2.0782675148193732</c:v>
                </c:pt>
                <c:pt idx="455">
                  <c:v>2.995517819348521</c:v>
                </c:pt>
                <c:pt idx="456">
                  <c:v>3.6388031696830438</c:v>
                </c:pt>
                <c:pt idx="457">
                  <c:v>1.8641139133720088</c:v>
                </c:pt>
                <c:pt idx="458">
                  <c:v>0.11464140708115167</c:v>
                </c:pt>
                <c:pt idx="459">
                  <c:v>2.1366036329668816</c:v>
                </c:pt>
                <c:pt idx="460">
                  <c:v>2.1955377270150933</c:v>
                </c:pt>
                <c:pt idx="461">
                  <c:v>3.1488550648255114</c:v>
                </c:pt>
                <c:pt idx="462">
                  <c:v>2.689933472899682</c:v>
                </c:pt>
                <c:pt idx="463">
                  <c:v>2.2243617521949375</c:v>
                </c:pt>
                <c:pt idx="464">
                  <c:v>2.8643772659655724</c:v>
                </c:pt>
                <c:pt idx="465">
                  <c:v>1.7138733089324063</c:v>
                </c:pt>
                <c:pt idx="466">
                  <c:v>0.85397881628107086</c:v>
                </c:pt>
                <c:pt idx="467">
                  <c:v>0.65107988124788108</c:v>
                </c:pt>
                <c:pt idx="468">
                  <c:v>0.75702018236594881</c:v>
                </c:pt>
                <c:pt idx="469">
                  <c:v>0.94987738175804282</c:v>
                </c:pt>
                <c:pt idx="470">
                  <c:v>0.39798070918581629</c:v>
                </c:pt>
                <c:pt idx="471">
                  <c:v>-2.9231149009544026</c:v>
                </c:pt>
                <c:pt idx="472">
                  <c:v>-1.8461794073985516E-2</c:v>
                </c:pt>
                <c:pt idx="473">
                  <c:v>-1.4359685187196902</c:v>
                </c:pt>
                <c:pt idx="474">
                  <c:v>5.4994381032108066</c:v>
                </c:pt>
                <c:pt idx="475">
                  <c:v>0.19668629556898054</c:v>
                </c:pt>
                <c:pt idx="476">
                  <c:v>0.99113367091354121</c:v>
                </c:pt>
                <c:pt idx="477">
                  <c:v>-3.1324900779426059</c:v>
                </c:pt>
                <c:pt idx="478">
                  <c:v>0.54369978585981471</c:v>
                </c:pt>
                <c:pt idx="479">
                  <c:v>-0.55453957999915815</c:v>
                </c:pt>
                <c:pt idx="480">
                  <c:v>-3.2429662115930569E-2</c:v>
                </c:pt>
                <c:pt idx="481">
                  <c:v>-7.5251277311763189</c:v>
                </c:pt>
                <c:pt idx="482">
                  <c:v>4.4893930459069438</c:v>
                </c:pt>
                <c:pt idx="483">
                  <c:v>5.4735123038849096</c:v>
                </c:pt>
                <c:pt idx="484">
                  <c:v>3.6189561806241315</c:v>
                </c:pt>
                <c:pt idx="485">
                  <c:v>9.3559354209480006</c:v>
                </c:pt>
                <c:pt idx="486">
                  <c:v>4.625921056861273</c:v>
                </c:pt>
                <c:pt idx="487">
                  <c:v>2.3474683290457179</c:v>
                </c:pt>
                <c:pt idx="488">
                  <c:v>0.94986549756742278</c:v>
                </c:pt>
                <c:pt idx="489">
                  <c:v>6.2301089828209228</c:v>
                </c:pt>
                <c:pt idx="490">
                  <c:v>6.3768093903802807</c:v>
                </c:pt>
                <c:pt idx="491">
                  <c:v>7.5280055568041959</c:v>
                </c:pt>
                <c:pt idx="492">
                  <c:v>-2.0453622649416161</c:v>
                </c:pt>
                <c:pt idx="493">
                  <c:v>-1.1681683733514348</c:v>
                </c:pt>
                <c:pt idx="494">
                  <c:v>-2.5125411408910026</c:v>
                </c:pt>
                <c:pt idx="495">
                  <c:v>-2.3263423009824606</c:v>
                </c:pt>
                <c:pt idx="496">
                  <c:v>-1.6785423354297961</c:v>
                </c:pt>
                <c:pt idx="497">
                  <c:v>-2.0178875294271421</c:v>
                </c:pt>
                <c:pt idx="498">
                  <c:v>-1.6369591141509119</c:v>
                </c:pt>
                <c:pt idx="499">
                  <c:v>-3.0621846022445851</c:v>
                </c:pt>
                <c:pt idx="500">
                  <c:v>-2.37385681019218</c:v>
                </c:pt>
                <c:pt idx="501">
                  <c:v>-2.1668141620144183</c:v>
                </c:pt>
                <c:pt idx="502">
                  <c:v>-2.7421738130403384</c:v>
                </c:pt>
                <c:pt idx="503">
                  <c:v>2.5838694988540851</c:v>
                </c:pt>
                <c:pt idx="504">
                  <c:v>3.1542874828310374</c:v>
                </c:pt>
                <c:pt idx="505">
                  <c:v>3.1922393180572044</c:v>
                </c:pt>
                <c:pt idx="506">
                  <c:v>3.0423658826887632</c:v>
                </c:pt>
                <c:pt idx="507">
                  <c:v>2.6834082571803535</c:v>
                </c:pt>
                <c:pt idx="508">
                  <c:v>9.8533607496762272</c:v>
                </c:pt>
                <c:pt idx="509">
                  <c:v>3.0091279700940774</c:v>
                </c:pt>
                <c:pt idx="510">
                  <c:v>-0.39143146929480821</c:v>
                </c:pt>
                <c:pt idx="511">
                  <c:v>-7.5907646035849723</c:v>
                </c:pt>
                <c:pt idx="512">
                  <c:v>-4.6823282726722795</c:v>
                </c:pt>
                <c:pt idx="513">
                  <c:v>-2.8336784780674975</c:v>
                </c:pt>
                <c:pt idx="514">
                  <c:v>-4.5823029094737677</c:v>
                </c:pt>
                <c:pt idx="515">
                  <c:v>-7.542212518377724</c:v>
                </c:pt>
                <c:pt idx="516">
                  <c:v>-7.2507675581461655</c:v>
                </c:pt>
                <c:pt idx="517">
                  <c:v>-7.1544208639863314</c:v>
                </c:pt>
                <c:pt idx="518">
                  <c:v>-6.9839418080974127</c:v>
                </c:pt>
                <c:pt idx="519">
                  <c:v>-3.8305652999074056</c:v>
                </c:pt>
                <c:pt idx="520">
                  <c:v>-3.8563272983960388</c:v>
                </c:pt>
                <c:pt idx="521">
                  <c:v>-3.4213191956070972</c:v>
                </c:pt>
                <c:pt idx="522">
                  <c:v>-6.710530059496179</c:v>
                </c:pt>
                <c:pt idx="523">
                  <c:v>-6.7146371144713726</c:v>
                </c:pt>
                <c:pt idx="524">
                  <c:v>-3.1325509278290724</c:v>
                </c:pt>
                <c:pt idx="525">
                  <c:v>-0.44160961106379659</c:v>
                </c:pt>
                <c:pt idx="526">
                  <c:v>0.11180129632232649</c:v>
                </c:pt>
                <c:pt idx="527">
                  <c:v>-0.1080542101827433</c:v>
                </c:pt>
                <c:pt idx="528">
                  <c:v>2.3495959547158378</c:v>
                </c:pt>
                <c:pt idx="529">
                  <c:v>4.6087331556230424</c:v>
                </c:pt>
                <c:pt idx="530">
                  <c:v>4.507010776221577</c:v>
                </c:pt>
                <c:pt idx="531">
                  <c:v>-0.50731983567673922</c:v>
                </c:pt>
                <c:pt idx="532">
                  <c:v>7.820488685158594</c:v>
                </c:pt>
                <c:pt idx="533">
                  <c:v>11.12147851834473</c:v>
                </c:pt>
                <c:pt idx="534">
                  <c:v>5.6808031001364014</c:v>
                </c:pt>
                <c:pt idx="535">
                  <c:v>1.4358137024204893</c:v>
                </c:pt>
                <c:pt idx="536">
                  <c:v>2.6231000103965982</c:v>
                </c:pt>
                <c:pt idx="537">
                  <c:v>0.51796702408502426</c:v>
                </c:pt>
                <c:pt idx="538">
                  <c:v>-0.71476585366282563</c:v>
                </c:pt>
                <c:pt idx="539">
                  <c:v>-1.4862523371613463</c:v>
                </c:pt>
                <c:pt idx="540">
                  <c:v>-1.6557745442280094</c:v>
                </c:pt>
                <c:pt idx="541">
                  <c:v>-2.4538641602314044</c:v>
                </c:pt>
                <c:pt idx="542">
                  <c:v>-2.5071819684367966</c:v>
                </c:pt>
                <c:pt idx="543">
                  <c:v>-2.3084850780971067</c:v>
                </c:pt>
                <c:pt idx="544">
                  <c:v>-2.3008131227977913</c:v>
                </c:pt>
                <c:pt idx="545">
                  <c:v>-2.2151497789636352</c:v>
                </c:pt>
                <c:pt idx="546">
                  <c:v>-6.6043047577208824</c:v>
                </c:pt>
                <c:pt idx="547">
                  <c:v>-1.7887198955521697</c:v>
                </c:pt>
                <c:pt idx="548">
                  <c:v>-1.6647726969463648</c:v>
                </c:pt>
                <c:pt idx="549">
                  <c:v>-0.69838164971341854</c:v>
                </c:pt>
                <c:pt idx="550">
                  <c:v>-0.59827310835227365</c:v>
                </c:pt>
                <c:pt idx="551">
                  <c:v>0.45991835244913659</c:v>
                </c:pt>
                <c:pt idx="552">
                  <c:v>0.61529148431421277</c:v>
                </c:pt>
                <c:pt idx="553">
                  <c:v>-1.5191249477577315</c:v>
                </c:pt>
                <c:pt idx="554">
                  <c:v>0.23268310705833528</c:v>
                </c:pt>
                <c:pt idx="555">
                  <c:v>0.93699820611951168</c:v>
                </c:pt>
                <c:pt idx="556">
                  <c:v>0.7420182747651296</c:v>
                </c:pt>
                <c:pt idx="557">
                  <c:v>2.7300704029009211</c:v>
                </c:pt>
                <c:pt idx="558">
                  <c:v>-6.0707149502263746E-2</c:v>
                </c:pt>
                <c:pt idx="559">
                  <c:v>1.3168141731496519</c:v>
                </c:pt>
                <c:pt idx="560">
                  <c:v>1.9176540883395461</c:v>
                </c:pt>
                <c:pt idx="561">
                  <c:v>0.80610617717044875</c:v>
                </c:pt>
                <c:pt idx="562">
                  <c:v>1.3191968167814849</c:v>
                </c:pt>
                <c:pt idx="563">
                  <c:v>0.20216709261012511</c:v>
                </c:pt>
                <c:pt idx="564">
                  <c:v>1.4315514470534225</c:v>
                </c:pt>
                <c:pt idx="565">
                  <c:v>8.4809897492984092</c:v>
                </c:pt>
                <c:pt idx="566">
                  <c:v>8.6419053357710141</c:v>
                </c:pt>
                <c:pt idx="567">
                  <c:v>5.8275893307472586</c:v>
                </c:pt>
                <c:pt idx="568">
                  <c:v>8.4422230287276108</c:v>
                </c:pt>
                <c:pt idx="569">
                  <c:v>7.6406799414492355</c:v>
                </c:pt>
                <c:pt idx="570">
                  <c:v>-1.7803425235165378</c:v>
                </c:pt>
                <c:pt idx="571">
                  <c:v>-2.7672896884010072</c:v>
                </c:pt>
                <c:pt idx="572">
                  <c:v>-3.4271091491452239</c:v>
                </c:pt>
                <c:pt idx="573">
                  <c:v>-1.9876078532940085</c:v>
                </c:pt>
                <c:pt idx="574">
                  <c:v>-1.3687715084592469</c:v>
                </c:pt>
                <c:pt idx="575">
                  <c:v>-1.8744249234753596</c:v>
                </c:pt>
                <c:pt idx="576">
                  <c:v>-1.4034180398749925</c:v>
                </c:pt>
                <c:pt idx="577">
                  <c:v>-1.0804158334684359</c:v>
                </c:pt>
                <c:pt idx="578">
                  <c:v>0.89170548767030766</c:v>
                </c:pt>
                <c:pt idx="579">
                  <c:v>-0.63290765135661786</c:v>
                </c:pt>
                <c:pt idx="580">
                  <c:v>0.25843104238445846</c:v>
                </c:pt>
                <c:pt idx="581">
                  <c:v>-4.6265246195358216</c:v>
                </c:pt>
                <c:pt idx="582">
                  <c:v>-3.7879735821584504</c:v>
                </c:pt>
                <c:pt idx="583">
                  <c:v>-4.4900230847786489</c:v>
                </c:pt>
                <c:pt idx="584">
                  <c:v>-4.1105347017181657</c:v>
                </c:pt>
                <c:pt idx="585">
                  <c:v>4.4574488529772935</c:v>
                </c:pt>
                <c:pt idx="586">
                  <c:v>1.8483333914514333</c:v>
                </c:pt>
                <c:pt idx="587">
                  <c:v>-0.30217557925841021</c:v>
                </c:pt>
                <c:pt idx="588">
                  <c:v>-6.658352238208515</c:v>
                </c:pt>
                <c:pt idx="589">
                  <c:v>-1.8862196710757075</c:v>
                </c:pt>
                <c:pt idx="590">
                  <c:v>-1.4947828171000239</c:v>
                </c:pt>
                <c:pt idx="591">
                  <c:v>-5.2612089601962211</c:v>
                </c:pt>
                <c:pt idx="592">
                  <c:v>-4.8917411190741049</c:v>
                </c:pt>
                <c:pt idx="593">
                  <c:v>-5.3436843723711434</c:v>
                </c:pt>
                <c:pt idx="594">
                  <c:v>7.1788862944191152</c:v>
                </c:pt>
                <c:pt idx="595">
                  <c:v>5.2837390624331135</c:v>
                </c:pt>
                <c:pt idx="596">
                  <c:v>3.5222230531136347</c:v>
                </c:pt>
                <c:pt idx="597">
                  <c:v>4.241161469680037</c:v>
                </c:pt>
                <c:pt idx="598">
                  <c:v>2.6300906367194727</c:v>
                </c:pt>
                <c:pt idx="599">
                  <c:v>1.2236856789128723</c:v>
                </c:pt>
                <c:pt idx="600">
                  <c:v>-0.19456383078284034</c:v>
                </c:pt>
                <c:pt idx="601">
                  <c:v>-2.1990154795600176</c:v>
                </c:pt>
                <c:pt idx="602">
                  <c:v>1.1176733133216459</c:v>
                </c:pt>
                <c:pt idx="603">
                  <c:v>2.1996897395979005</c:v>
                </c:pt>
                <c:pt idx="604">
                  <c:v>1.6983782230594073</c:v>
                </c:pt>
                <c:pt idx="605">
                  <c:v>1.1311701093441258</c:v>
                </c:pt>
                <c:pt idx="606">
                  <c:v>2.5281645176364123</c:v>
                </c:pt>
                <c:pt idx="607">
                  <c:v>2.3665570317206601</c:v>
                </c:pt>
                <c:pt idx="608">
                  <c:v>2.7851560254500356</c:v>
                </c:pt>
                <c:pt idx="609">
                  <c:v>2.8683464697870704</c:v>
                </c:pt>
                <c:pt idx="610">
                  <c:v>2.3296685356055349</c:v>
                </c:pt>
                <c:pt idx="611">
                  <c:v>2.148279219231469</c:v>
                </c:pt>
                <c:pt idx="612">
                  <c:v>2.4164268432400746</c:v>
                </c:pt>
                <c:pt idx="613">
                  <c:v>8.243093545463509</c:v>
                </c:pt>
                <c:pt idx="614">
                  <c:v>7.5406939041785392</c:v>
                </c:pt>
                <c:pt idx="615">
                  <c:v>7.4568301594327124</c:v>
                </c:pt>
                <c:pt idx="616">
                  <c:v>7.0505433656246765</c:v>
                </c:pt>
                <c:pt idx="617">
                  <c:v>-0.23200517477482663</c:v>
                </c:pt>
                <c:pt idx="618">
                  <c:v>-0.743421713498023</c:v>
                </c:pt>
                <c:pt idx="619">
                  <c:v>-2.7235188216259232</c:v>
                </c:pt>
                <c:pt idx="620">
                  <c:v>-2.1094366642285678</c:v>
                </c:pt>
                <c:pt idx="621">
                  <c:v>-1.9280089813834849</c:v>
                </c:pt>
                <c:pt idx="622">
                  <c:v>-6.2355956350478223</c:v>
                </c:pt>
                <c:pt idx="623">
                  <c:v>-1.2634216820165634</c:v>
                </c:pt>
                <c:pt idx="624">
                  <c:v>-0.67368761700161173</c:v>
                </c:pt>
                <c:pt idx="625">
                  <c:v>-5.6334834290432099</c:v>
                </c:pt>
                <c:pt idx="626">
                  <c:v>-6.3593796301783527</c:v>
                </c:pt>
                <c:pt idx="627">
                  <c:v>-3.1280623885775114</c:v>
                </c:pt>
                <c:pt idx="628">
                  <c:v>-2.857447143866068</c:v>
                </c:pt>
                <c:pt idx="629">
                  <c:v>-2.862894573203846</c:v>
                </c:pt>
                <c:pt idx="630">
                  <c:v>-2.6373200327254196</c:v>
                </c:pt>
                <c:pt idx="631">
                  <c:v>-2.8865041675833822</c:v>
                </c:pt>
                <c:pt idx="632">
                  <c:v>-2.5033119025606183</c:v>
                </c:pt>
                <c:pt idx="633">
                  <c:v>-1.5564408476826088</c:v>
                </c:pt>
                <c:pt idx="634">
                  <c:v>-1.7636591507755242</c:v>
                </c:pt>
                <c:pt idx="635">
                  <c:v>-5.531929153292225</c:v>
                </c:pt>
                <c:pt idx="636">
                  <c:v>-1.8017909082951746</c:v>
                </c:pt>
                <c:pt idx="637">
                  <c:v>-1.2548681227679452</c:v>
                </c:pt>
                <c:pt idx="638">
                  <c:v>-1.6732620188283107</c:v>
                </c:pt>
                <c:pt idx="639">
                  <c:v>-0.24725025754507612</c:v>
                </c:pt>
                <c:pt idx="640">
                  <c:v>-0.45131427243582323</c:v>
                </c:pt>
                <c:pt idx="641">
                  <c:v>-6.2208991551369479</c:v>
                </c:pt>
                <c:pt idx="642">
                  <c:v>-2.1883561462228442</c:v>
                </c:pt>
                <c:pt idx="643">
                  <c:v>-1.7256991696453099</c:v>
                </c:pt>
                <c:pt idx="644">
                  <c:v>-0.61977100360348913</c:v>
                </c:pt>
                <c:pt idx="645">
                  <c:v>-1.0008687235955591</c:v>
                </c:pt>
                <c:pt idx="646">
                  <c:v>-0.32837886802015248</c:v>
                </c:pt>
                <c:pt idx="647">
                  <c:v>-1.433892342912138</c:v>
                </c:pt>
                <c:pt idx="648">
                  <c:v>-1.6277445069721779</c:v>
                </c:pt>
                <c:pt idx="649">
                  <c:v>5.419713531403147</c:v>
                </c:pt>
                <c:pt idx="650">
                  <c:v>1.292305902614018</c:v>
                </c:pt>
                <c:pt idx="651">
                  <c:v>3.3435081031562532</c:v>
                </c:pt>
                <c:pt idx="652">
                  <c:v>3.4690976476532853</c:v>
                </c:pt>
                <c:pt idx="653">
                  <c:v>3.361648499221559</c:v>
                </c:pt>
                <c:pt idx="654">
                  <c:v>3.427514655375532</c:v>
                </c:pt>
                <c:pt idx="655">
                  <c:v>3.6977405112620687</c:v>
                </c:pt>
                <c:pt idx="656">
                  <c:v>1.4013599761064484</c:v>
                </c:pt>
                <c:pt idx="657">
                  <c:v>3.9115722526514531</c:v>
                </c:pt>
                <c:pt idx="658">
                  <c:v>3.8736434048782229</c:v>
                </c:pt>
                <c:pt idx="659">
                  <c:v>4.1326906954091669</c:v>
                </c:pt>
                <c:pt idx="660">
                  <c:v>4.0082749026285285</c:v>
                </c:pt>
                <c:pt idx="661">
                  <c:v>5.3191379502378879</c:v>
                </c:pt>
                <c:pt idx="662">
                  <c:v>4.2434015093664215</c:v>
                </c:pt>
                <c:pt idx="663">
                  <c:v>4.3269555669150748</c:v>
                </c:pt>
                <c:pt idx="664">
                  <c:v>-2.4308312089554533</c:v>
                </c:pt>
                <c:pt idx="665">
                  <c:v>-1.2770774258308677</c:v>
                </c:pt>
                <c:pt idx="666">
                  <c:v>-5.9911050461460036</c:v>
                </c:pt>
                <c:pt idx="667">
                  <c:v>4.0223726512910218</c:v>
                </c:pt>
                <c:pt idx="668">
                  <c:v>1.7652385096175749</c:v>
                </c:pt>
                <c:pt idx="669">
                  <c:v>-3.850066954532025</c:v>
                </c:pt>
                <c:pt idx="670">
                  <c:v>4.2391675244115703</c:v>
                </c:pt>
                <c:pt idx="671">
                  <c:v>1.8420001595706879</c:v>
                </c:pt>
                <c:pt idx="672">
                  <c:v>-0.4102395529651659</c:v>
                </c:pt>
                <c:pt idx="673">
                  <c:v>2.4452843746135713</c:v>
                </c:pt>
                <c:pt idx="674">
                  <c:v>0.25563042658392021</c:v>
                </c:pt>
                <c:pt idx="675">
                  <c:v>-2.0223560544095704</c:v>
                </c:pt>
                <c:pt idx="676">
                  <c:v>-2.9160109730970731</c:v>
                </c:pt>
                <c:pt idx="677">
                  <c:v>-2.6332463255130989</c:v>
                </c:pt>
                <c:pt idx="678">
                  <c:v>-2.433092592851466</c:v>
                </c:pt>
                <c:pt idx="679">
                  <c:v>-2.1456279950949124</c:v>
                </c:pt>
                <c:pt idx="680">
                  <c:v>-1.8859995390113795</c:v>
                </c:pt>
                <c:pt idx="681">
                  <c:v>-1.924714593449437</c:v>
                </c:pt>
                <c:pt idx="682">
                  <c:v>-3.6731354407172603</c:v>
                </c:pt>
                <c:pt idx="683">
                  <c:v>-1.6378032333971788</c:v>
                </c:pt>
                <c:pt idx="684">
                  <c:v>-4.6389548891517904</c:v>
                </c:pt>
                <c:pt idx="685">
                  <c:v>-1.3294898733789324</c:v>
                </c:pt>
                <c:pt idx="686">
                  <c:v>-0.42339914385880206</c:v>
                </c:pt>
                <c:pt idx="687">
                  <c:v>0.64352938950520411</c:v>
                </c:pt>
                <c:pt idx="688">
                  <c:v>-1.1075491980876961</c:v>
                </c:pt>
                <c:pt idx="689">
                  <c:v>-1.0860571463118447</c:v>
                </c:pt>
                <c:pt idx="690">
                  <c:v>-0.77017443684546549</c:v>
                </c:pt>
                <c:pt idx="691">
                  <c:v>-2.2224298161886367</c:v>
                </c:pt>
                <c:pt idx="692">
                  <c:v>6.3613965452574206</c:v>
                </c:pt>
                <c:pt idx="693">
                  <c:v>7.6369252239165775</c:v>
                </c:pt>
                <c:pt idx="694">
                  <c:v>6.3711184321578287</c:v>
                </c:pt>
                <c:pt idx="695">
                  <c:v>4.592500339777331</c:v>
                </c:pt>
                <c:pt idx="696">
                  <c:v>0.17750309893705207</c:v>
                </c:pt>
                <c:pt idx="697">
                  <c:v>-1.9008488940964128</c:v>
                </c:pt>
                <c:pt idx="698">
                  <c:v>-2.479806003281027</c:v>
                </c:pt>
                <c:pt idx="699">
                  <c:v>-4.2039092372916684</c:v>
                </c:pt>
                <c:pt idx="700">
                  <c:v>-3.4887120026444762</c:v>
                </c:pt>
                <c:pt idx="701">
                  <c:v>-0.26222115594637785</c:v>
                </c:pt>
                <c:pt idx="702">
                  <c:v>-0.35887350216484037</c:v>
                </c:pt>
                <c:pt idx="703">
                  <c:v>2.8848179886163337</c:v>
                </c:pt>
                <c:pt idx="704">
                  <c:v>-1.0137000174969586</c:v>
                </c:pt>
                <c:pt idx="705">
                  <c:v>2.7986020393926481</c:v>
                </c:pt>
                <c:pt idx="706">
                  <c:v>-0.11524096705119291</c:v>
                </c:pt>
                <c:pt idx="707">
                  <c:v>0.87198279096087106</c:v>
                </c:pt>
                <c:pt idx="708">
                  <c:v>-3.7604225371268285E-2</c:v>
                </c:pt>
                <c:pt idx="709">
                  <c:v>1.0759346539722969</c:v>
                </c:pt>
                <c:pt idx="710">
                  <c:v>2.791192094647613</c:v>
                </c:pt>
                <c:pt idx="711">
                  <c:v>2.3454041105407839</c:v>
                </c:pt>
                <c:pt idx="712">
                  <c:v>1.7618237568735822</c:v>
                </c:pt>
                <c:pt idx="713">
                  <c:v>5.5129127843172654</c:v>
                </c:pt>
                <c:pt idx="714">
                  <c:v>5.4917681765330855</c:v>
                </c:pt>
                <c:pt idx="715">
                  <c:v>3.2575763466676051</c:v>
                </c:pt>
                <c:pt idx="716">
                  <c:v>3.3084773211656398</c:v>
                </c:pt>
                <c:pt idx="717">
                  <c:v>0.2737741398273954</c:v>
                </c:pt>
                <c:pt idx="718">
                  <c:v>1.8773535161036818</c:v>
                </c:pt>
                <c:pt idx="719">
                  <c:v>1.7773993970868673</c:v>
                </c:pt>
                <c:pt idx="720">
                  <c:v>1.3274642748647949</c:v>
                </c:pt>
                <c:pt idx="721">
                  <c:v>0.94615257943034692</c:v>
                </c:pt>
                <c:pt idx="722">
                  <c:v>2.6742969069215548</c:v>
                </c:pt>
                <c:pt idx="723">
                  <c:v>-0.61699740971531014</c:v>
                </c:pt>
                <c:pt idx="724">
                  <c:v>-0.6410019158677045</c:v>
                </c:pt>
                <c:pt idx="725">
                  <c:v>-0.73247650273309262</c:v>
                </c:pt>
                <c:pt idx="726">
                  <c:v>1.875235567595837</c:v>
                </c:pt>
                <c:pt idx="727">
                  <c:v>2.5939062083213855</c:v>
                </c:pt>
                <c:pt idx="728">
                  <c:v>0.18509882954421641</c:v>
                </c:pt>
                <c:pt idx="729">
                  <c:v>2.5798093354456171</c:v>
                </c:pt>
                <c:pt idx="730">
                  <c:v>7.7543418856981816</c:v>
                </c:pt>
                <c:pt idx="731">
                  <c:v>9.2231087124269209</c:v>
                </c:pt>
                <c:pt idx="732">
                  <c:v>0.86769478280423584</c:v>
                </c:pt>
                <c:pt idx="733">
                  <c:v>1.5503740323653403</c:v>
                </c:pt>
                <c:pt idx="734">
                  <c:v>3.1140483800846255</c:v>
                </c:pt>
                <c:pt idx="735">
                  <c:v>2.9105386731045115</c:v>
                </c:pt>
                <c:pt idx="736">
                  <c:v>2.8995986858348601</c:v>
                </c:pt>
                <c:pt idx="737">
                  <c:v>3.046618672877301</c:v>
                </c:pt>
                <c:pt idx="738">
                  <c:v>2.6687963851885428</c:v>
                </c:pt>
                <c:pt idx="739">
                  <c:v>2.7799898807671042</c:v>
                </c:pt>
                <c:pt idx="740">
                  <c:v>3.9168217684029685</c:v>
                </c:pt>
                <c:pt idx="741">
                  <c:v>3.728292343364032</c:v>
                </c:pt>
                <c:pt idx="742">
                  <c:v>2.3967102440009285</c:v>
                </c:pt>
                <c:pt idx="743">
                  <c:v>2.5363331200087345</c:v>
                </c:pt>
                <c:pt idx="744">
                  <c:v>0.31064426912504928</c:v>
                </c:pt>
                <c:pt idx="745">
                  <c:v>2.6338909970432809</c:v>
                </c:pt>
                <c:pt idx="746">
                  <c:v>3.9307098053039482</c:v>
                </c:pt>
                <c:pt idx="747">
                  <c:v>2.719148853264798</c:v>
                </c:pt>
                <c:pt idx="748">
                  <c:v>-0.33909230546943547</c:v>
                </c:pt>
                <c:pt idx="749">
                  <c:v>-0.60288145860499753</c:v>
                </c:pt>
                <c:pt idx="750">
                  <c:v>-0.39529521193109929</c:v>
                </c:pt>
                <c:pt idx="751">
                  <c:v>-0.67855553197608742</c:v>
                </c:pt>
                <c:pt idx="752">
                  <c:v>-1.243545842295859</c:v>
                </c:pt>
                <c:pt idx="753">
                  <c:v>6.7900362030115957E-2</c:v>
                </c:pt>
                <c:pt idx="754">
                  <c:v>6.3233170459099597E-2</c:v>
                </c:pt>
                <c:pt idx="755">
                  <c:v>-3.5015834122566929</c:v>
                </c:pt>
                <c:pt idx="756">
                  <c:v>-1.9059920245965145</c:v>
                </c:pt>
                <c:pt idx="757">
                  <c:v>-2.0547795031500584</c:v>
                </c:pt>
                <c:pt idx="758">
                  <c:v>-1.6821022814719839</c:v>
                </c:pt>
                <c:pt idx="759">
                  <c:v>-1.5989426054267</c:v>
                </c:pt>
                <c:pt idx="760">
                  <c:v>-1.5335366538691204</c:v>
                </c:pt>
                <c:pt idx="761">
                  <c:v>-1.4266543552755593</c:v>
                </c:pt>
                <c:pt idx="762">
                  <c:v>-1.2759603139864026</c:v>
                </c:pt>
                <c:pt idx="763">
                  <c:v>-7.2108854445663013</c:v>
                </c:pt>
                <c:pt idx="764">
                  <c:v>-7.3844663987986223</c:v>
                </c:pt>
                <c:pt idx="765">
                  <c:v>-3.0307354321386981</c:v>
                </c:pt>
                <c:pt idx="766">
                  <c:v>-4.6956899737377</c:v>
                </c:pt>
                <c:pt idx="767">
                  <c:v>-4.8912510910450777</c:v>
                </c:pt>
                <c:pt idx="768">
                  <c:v>-5.314067829926401</c:v>
                </c:pt>
                <c:pt idx="769">
                  <c:v>-6.0326711999102969</c:v>
                </c:pt>
                <c:pt idx="770">
                  <c:v>-6.615339045287314</c:v>
                </c:pt>
                <c:pt idx="771">
                  <c:v>-6.349846984187522</c:v>
                </c:pt>
                <c:pt idx="772">
                  <c:v>-6.3430895790823456</c:v>
                </c:pt>
                <c:pt idx="773">
                  <c:v>-5.5600063947908183</c:v>
                </c:pt>
                <c:pt idx="774">
                  <c:v>-5.6710626051626605</c:v>
                </c:pt>
                <c:pt idx="775">
                  <c:v>-4.9792825860482992</c:v>
                </c:pt>
                <c:pt idx="776">
                  <c:v>-4.4868042032603341</c:v>
                </c:pt>
                <c:pt idx="777">
                  <c:v>-4.770779380030497</c:v>
                </c:pt>
                <c:pt idx="778">
                  <c:v>-1.9228455770999702</c:v>
                </c:pt>
                <c:pt idx="779">
                  <c:v>-1.2879890793410027</c:v>
                </c:pt>
                <c:pt idx="780">
                  <c:v>-1.5980222450031221</c:v>
                </c:pt>
                <c:pt idx="781">
                  <c:v>-2.5220171867001113</c:v>
                </c:pt>
                <c:pt idx="782">
                  <c:v>1.6816779980146492</c:v>
                </c:pt>
                <c:pt idx="783">
                  <c:v>-2.3078288979091752</c:v>
                </c:pt>
                <c:pt idx="784">
                  <c:v>-2.0463412789426982</c:v>
                </c:pt>
                <c:pt idx="785">
                  <c:v>-1.0288136238432344</c:v>
                </c:pt>
                <c:pt idx="786">
                  <c:v>-0.21356332379815512</c:v>
                </c:pt>
                <c:pt idx="787">
                  <c:v>-0.20628008922160745</c:v>
                </c:pt>
                <c:pt idx="788">
                  <c:v>8.7029423823260288E-2</c:v>
                </c:pt>
                <c:pt idx="789">
                  <c:v>0.88827387850861328</c:v>
                </c:pt>
                <c:pt idx="790">
                  <c:v>0.73246951026797547</c:v>
                </c:pt>
                <c:pt idx="791">
                  <c:v>-7.4336348343414471</c:v>
                </c:pt>
                <c:pt idx="792">
                  <c:v>-7.584673420993667</c:v>
                </c:pt>
                <c:pt idx="793">
                  <c:v>-7.5765274577664741</c:v>
                </c:pt>
                <c:pt idx="794">
                  <c:v>-7.7857277773461249</c:v>
                </c:pt>
                <c:pt idx="795">
                  <c:v>-7.8527930577071885</c:v>
                </c:pt>
                <c:pt idx="796">
                  <c:v>-8.6103754283453213</c:v>
                </c:pt>
                <c:pt idx="797">
                  <c:v>-8.3961727641663089</c:v>
                </c:pt>
                <c:pt idx="798">
                  <c:v>-5.8174288684960231</c:v>
                </c:pt>
                <c:pt idx="799">
                  <c:v>-4.9312513045112354</c:v>
                </c:pt>
                <c:pt idx="800">
                  <c:v>0.29797334396927511</c:v>
                </c:pt>
                <c:pt idx="801">
                  <c:v>0.8188301660569266</c:v>
                </c:pt>
                <c:pt idx="802">
                  <c:v>3.5787853823718976</c:v>
                </c:pt>
                <c:pt idx="803">
                  <c:v>0.27129480056805733</c:v>
                </c:pt>
                <c:pt idx="804">
                  <c:v>1.1774232082396878</c:v>
                </c:pt>
                <c:pt idx="805">
                  <c:v>2.7780643055941283</c:v>
                </c:pt>
                <c:pt idx="806">
                  <c:v>-1.2225839830012148</c:v>
                </c:pt>
                <c:pt idx="807">
                  <c:v>0.45135442634276046</c:v>
                </c:pt>
                <c:pt idx="808">
                  <c:v>-2.7395706803658726</c:v>
                </c:pt>
                <c:pt idx="809">
                  <c:v>-1.9832796539330104</c:v>
                </c:pt>
                <c:pt idx="810">
                  <c:v>-6.1320779836729145</c:v>
                </c:pt>
                <c:pt idx="811">
                  <c:v>-4.0053972021645023</c:v>
                </c:pt>
                <c:pt idx="812">
                  <c:v>-3.9186937499042216</c:v>
                </c:pt>
                <c:pt idx="813">
                  <c:v>2.9064216055505483</c:v>
                </c:pt>
                <c:pt idx="814">
                  <c:v>-0.43455205241598094</c:v>
                </c:pt>
                <c:pt idx="815">
                  <c:v>1.1617774360321533</c:v>
                </c:pt>
                <c:pt idx="816">
                  <c:v>-6.5876015932550445</c:v>
                </c:pt>
                <c:pt idx="817">
                  <c:v>0.77132064993877236</c:v>
                </c:pt>
                <c:pt idx="818">
                  <c:v>-0.49455666420516309</c:v>
                </c:pt>
                <c:pt idx="819">
                  <c:v>-2.7333116682331138</c:v>
                </c:pt>
                <c:pt idx="820">
                  <c:v>-1.1618120711789146</c:v>
                </c:pt>
                <c:pt idx="821">
                  <c:v>0.23170921013355894</c:v>
                </c:pt>
                <c:pt idx="822">
                  <c:v>0.42220964769433067</c:v>
                </c:pt>
                <c:pt idx="823">
                  <c:v>0.30864224893996095</c:v>
                </c:pt>
                <c:pt idx="824">
                  <c:v>0.19007750593993933</c:v>
                </c:pt>
                <c:pt idx="825">
                  <c:v>0.10044487133757229</c:v>
                </c:pt>
                <c:pt idx="826">
                  <c:v>0.48584292355415926</c:v>
                </c:pt>
                <c:pt idx="827">
                  <c:v>0.36634662186035882</c:v>
                </c:pt>
                <c:pt idx="828">
                  <c:v>1.2022133809004885</c:v>
                </c:pt>
                <c:pt idx="829">
                  <c:v>-1.8674455283201326</c:v>
                </c:pt>
                <c:pt idx="830">
                  <c:v>6.712442579236054</c:v>
                </c:pt>
                <c:pt idx="831">
                  <c:v>6.1140487986795335</c:v>
                </c:pt>
                <c:pt idx="832">
                  <c:v>3.6516840594521227</c:v>
                </c:pt>
                <c:pt idx="833">
                  <c:v>3.7856554414192942</c:v>
                </c:pt>
                <c:pt idx="834">
                  <c:v>4.6412981332744323</c:v>
                </c:pt>
                <c:pt idx="835">
                  <c:v>4.961101387246913</c:v>
                </c:pt>
                <c:pt idx="836">
                  <c:v>-4.3363265799610389</c:v>
                </c:pt>
                <c:pt idx="837">
                  <c:v>-5.2693369850992582</c:v>
                </c:pt>
                <c:pt idx="838">
                  <c:v>-5.0794310002570811</c:v>
                </c:pt>
                <c:pt idx="839">
                  <c:v>-11.923782494156825</c:v>
                </c:pt>
                <c:pt idx="840">
                  <c:v>-3.661251915724641</c:v>
                </c:pt>
                <c:pt idx="841">
                  <c:v>-2.9501881176904377</c:v>
                </c:pt>
                <c:pt idx="842">
                  <c:v>9.8234831806372824E-2</c:v>
                </c:pt>
                <c:pt idx="843">
                  <c:v>0.28108203115210983</c:v>
                </c:pt>
                <c:pt idx="844">
                  <c:v>1.9335351186390355</c:v>
                </c:pt>
                <c:pt idx="845">
                  <c:v>1.8937447545235173</c:v>
                </c:pt>
                <c:pt idx="846">
                  <c:v>2.6395184727697583</c:v>
                </c:pt>
                <c:pt idx="847">
                  <c:v>3.070422962614785</c:v>
                </c:pt>
                <c:pt idx="848">
                  <c:v>-3.1544773530001677</c:v>
                </c:pt>
                <c:pt idx="849">
                  <c:v>-2.6208903432413706</c:v>
                </c:pt>
                <c:pt idx="850">
                  <c:v>5.44430244120975</c:v>
                </c:pt>
                <c:pt idx="851">
                  <c:v>-0.87916378612489154</c:v>
                </c:pt>
                <c:pt idx="852">
                  <c:v>-2.0471513981618443</c:v>
                </c:pt>
                <c:pt idx="853">
                  <c:v>-3.7225139008398926</c:v>
                </c:pt>
                <c:pt idx="854">
                  <c:v>-3.7298366961131038</c:v>
                </c:pt>
                <c:pt idx="855">
                  <c:v>-3.9521123454062348</c:v>
                </c:pt>
                <c:pt idx="856">
                  <c:v>-3.9391988557081135</c:v>
                </c:pt>
                <c:pt idx="857">
                  <c:v>-2.1170417266841781</c:v>
                </c:pt>
                <c:pt idx="858">
                  <c:v>-5.2036009560887777</c:v>
                </c:pt>
                <c:pt idx="859">
                  <c:v>-2.765917675074121</c:v>
                </c:pt>
                <c:pt idx="860">
                  <c:v>-4.5896508798990538</c:v>
                </c:pt>
                <c:pt idx="861">
                  <c:v>-5.0356541335196283</c:v>
                </c:pt>
                <c:pt idx="862">
                  <c:v>-7.1203260958749013</c:v>
                </c:pt>
                <c:pt idx="863">
                  <c:v>1.09068482600496</c:v>
                </c:pt>
                <c:pt idx="864">
                  <c:v>2.8723335664004708</c:v>
                </c:pt>
                <c:pt idx="865">
                  <c:v>-5.8214153212006607</c:v>
                </c:pt>
                <c:pt idx="866">
                  <c:v>-6.0240653015697632</c:v>
                </c:pt>
                <c:pt idx="867">
                  <c:v>-5.9811423672348383</c:v>
                </c:pt>
                <c:pt idx="868">
                  <c:v>-5.3123089361843512</c:v>
                </c:pt>
                <c:pt idx="869">
                  <c:v>-4.6112197813999956</c:v>
                </c:pt>
                <c:pt idx="870">
                  <c:v>-1.0004002141560306</c:v>
                </c:pt>
                <c:pt idx="871">
                  <c:v>-0.9014968477089127</c:v>
                </c:pt>
                <c:pt idx="872">
                  <c:v>4.1317267348728279</c:v>
                </c:pt>
                <c:pt idx="873">
                  <c:v>3.4049238414397109</c:v>
                </c:pt>
                <c:pt idx="874">
                  <c:v>8.6378074708162274</c:v>
                </c:pt>
                <c:pt idx="875">
                  <c:v>5.9186842784942257</c:v>
                </c:pt>
                <c:pt idx="876">
                  <c:v>-5.9296512477911136</c:v>
                </c:pt>
                <c:pt idx="877">
                  <c:v>3.7704455270214225</c:v>
                </c:pt>
                <c:pt idx="878">
                  <c:v>-3.4508343801557402</c:v>
                </c:pt>
                <c:pt idx="879">
                  <c:v>1.1325130636596867</c:v>
                </c:pt>
                <c:pt idx="880">
                  <c:v>-2.5681100225964855</c:v>
                </c:pt>
                <c:pt idx="881">
                  <c:v>-1.6477403166941258</c:v>
                </c:pt>
                <c:pt idx="882">
                  <c:v>2.5213953513249834</c:v>
                </c:pt>
                <c:pt idx="883">
                  <c:v>-0.79614307995201727</c:v>
                </c:pt>
                <c:pt idx="884">
                  <c:v>-1.161479637466357</c:v>
                </c:pt>
                <c:pt idx="885">
                  <c:v>0.60071624210885943</c:v>
                </c:pt>
                <c:pt idx="886">
                  <c:v>-3.702615299634445</c:v>
                </c:pt>
                <c:pt idx="887">
                  <c:v>0.32311433016592161</c:v>
                </c:pt>
                <c:pt idx="888">
                  <c:v>-0.71775373098466844</c:v>
                </c:pt>
                <c:pt idx="889">
                  <c:v>6.4190008485816463E-2</c:v>
                </c:pt>
                <c:pt idx="890">
                  <c:v>-0.94780567848720665</c:v>
                </c:pt>
                <c:pt idx="891">
                  <c:v>-0.90423394361122433</c:v>
                </c:pt>
                <c:pt idx="892">
                  <c:v>-0.98669275977850646</c:v>
                </c:pt>
                <c:pt idx="893">
                  <c:v>-1.220915491494388</c:v>
                </c:pt>
                <c:pt idx="894">
                  <c:v>7.2023314207955238</c:v>
                </c:pt>
                <c:pt idx="895">
                  <c:v>2.411627278411423</c:v>
                </c:pt>
                <c:pt idx="896">
                  <c:v>-0.95070148651315378</c:v>
                </c:pt>
                <c:pt idx="897">
                  <c:v>-1.6924889239592176</c:v>
                </c:pt>
                <c:pt idx="898">
                  <c:v>-3.4468070545473353</c:v>
                </c:pt>
                <c:pt idx="899">
                  <c:v>-2.7277871183302196</c:v>
                </c:pt>
                <c:pt idx="900">
                  <c:v>-10.012188924151488</c:v>
                </c:pt>
                <c:pt idx="901">
                  <c:v>-2.6579801995073851</c:v>
                </c:pt>
                <c:pt idx="902">
                  <c:v>4.1101306347790967E-2</c:v>
                </c:pt>
                <c:pt idx="903">
                  <c:v>-0.910402180281217</c:v>
                </c:pt>
                <c:pt idx="904">
                  <c:v>-0.41925881164751644</c:v>
                </c:pt>
                <c:pt idx="905">
                  <c:v>-0.78234698582106432</c:v>
                </c:pt>
                <c:pt idx="906">
                  <c:v>-0.83084949137030151</c:v>
                </c:pt>
                <c:pt idx="907">
                  <c:v>-10.05125832543947</c:v>
                </c:pt>
                <c:pt idx="908">
                  <c:v>-1.2592070605360064</c:v>
                </c:pt>
                <c:pt idx="909">
                  <c:v>-1.3258620474846055</c:v>
                </c:pt>
                <c:pt idx="910">
                  <c:v>-10.842406250962135</c:v>
                </c:pt>
                <c:pt idx="911">
                  <c:v>1.2592120984072466</c:v>
                </c:pt>
                <c:pt idx="912">
                  <c:v>1.7183670551113721</c:v>
                </c:pt>
                <c:pt idx="913">
                  <c:v>1.7403460894237384</c:v>
                </c:pt>
                <c:pt idx="914">
                  <c:v>-0.33905819578600926</c:v>
                </c:pt>
                <c:pt idx="915">
                  <c:v>1.7181527665063072</c:v>
                </c:pt>
                <c:pt idx="916">
                  <c:v>1.6489784872920978</c:v>
                </c:pt>
                <c:pt idx="917">
                  <c:v>1.7104271680527745</c:v>
                </c:pt>
                <c:pt idx="918">
                  <c:v>1.979279254747965</c:v>
                </c:pt>
                <c:pt idx="919">
                  <c:v>1.6876504180436598</c:v>
                </c:pt>
                <c:pt idx="920">
                  <c:v>2.3114769063248986</c:v>
                </c:pt>
                <c:pt idx="921">
                  <c:v>1.4829954206021654</c:v>
                </c:pt>
                <c:pt idx="922">
                  <c:v>1.9885954629012019</c:v>
                </c:pt>
                <c:pt idx="923">
                  <c:v>-0.13547718260709019</c:v>
                </c:pt>
                <c:pt idx="924">
                  <c:v>2.007508549379466</c:v>
                </c:pt>
                <c:pt idx="925">
                  <c:v>2.3106407229732611</c:v>
                </c:pt>
                <c:pt idx="926">
                  <c:v>4.3647211158386057</c:v>
                </c:pt>
                <c:pt idx="927">
                  <c:v>4.8769694973401272</c:v>
                </c:pt>
                <c:pt idx="928">
                  <c:v>5.2813144423415963</c:v>
                </c:pt>
                <c:pt idx="929">
                  <c:v>5.7420550307676734</c:v>
                </c:pt>
                <c:pt idx="930">
                  <c:v>6.0185397005844692</c:v>
                </c:pt>
                <c:pt idx="931">
                  <c:v>5.3825022367194464</c:v>
                </c:pt>
                <c:pt idx="932">
                  <c:v>5.3825453330643853</c:v>
                </c:pt>
                <c:pt idx="933">
                  <c:v>5.0277170604433508</c:v>
                </c:pt>
                <c:pt idx="934">
                  <c:v>4.3974057427249278</c:v>
                </c:pt>
                <c:pt idx="935">
                  <c:v>3.5485490450202946</c:v>
                </c:pt>
                <c:pt idx="936">
                  <c:v>1.6904304112928656</c:v>
                </c:pt>
                <c:pt idx="937">
                  <c:v>3.1664542684428199</c:v>
                </c:pt>
                <c:pt idx="938">
                  <c:v>2.6083048589805315</c:v>
                </c:pt>
                <c:pt idx="939">
                  <c:v>9.1717857220629213</c:v>
                </c:pt>
                <c:pt idx="940">
                  <c:v>1.169269688860723</c:v>
                </c:pt>
                <c:pt idx="941">
                  <c:v>-2.5937421704591515</c:v>
                </c:pt>
                <c:pt idx="942">
                  <c:v>-2.1807972590550406</c:v>
                </c:pt>
                <c:pt idx="943">
                  <c:v>-6.4852835857786886</c:v>
                </c:pt>
                <c:pt idx="944">
                  <c:v>-2.4221484001692914</c:v>
                </c:pt>
                <c:pt idx="945">
                  <c:v>-1.7565922790595465</c:v>
                </c:pt>
                <c:pt idx="946">
                  <c:v>-1.8687538519636817</c:v>
                </c:pt>
                <c:pt idx="947">
                  <c:v>-1.4366268133702178</c:v>
                </c:pt>
                <c:pt idx="948">
                  <c:v>-2.3330632294938809</c:v>
                </c:pt>
                <c:pt idx="949">
                  <c:v>-2.8247459961046246</c:v>
                </c:pt>
                <c:pt idx="950">
                  <c:v>-6.7691368639204228</c:v>
                </c:pt>
                <c:pt idx="951">
                  <c:v>-2.5491954193701076</c:v>
                </c:pt>
                <c:pt idx="952">
                  <c:v>-2.9793455667184077</c:v>
                </c:pt>
                <c:pt idx="953">
                  <c:v>3.2828916910123809</c:v>
                </c:pt>
                <c:pt idx="954">
                  <c:v>3.7841299927269176</c:v>
                </c:pt>
                <c:pt idx="955">
                  <c:v>3.8257227399706437</c:v>
                </c:pt>
                <c:pt idx="956">
                  <c:v>7.6680626546883275</c:v>
                </c:pt>
                <c:pt idx="957">
                  <c:v>6.0802805517510876</c:v>
                </c:pt>
                <c:pt idx="958">
                  <c:v>5.397588058042146</c:v>
                </c:pt>
                <c:pt idx="959">
                  <c:v>2.155056854366606</c:v>
                </c:pt>
                <c:pt idx="960">
                  <c:v>1.9954160378009931</c:v>
                </c:pt>
                <c:pt idx="961">
                  <c:v>1.3193964713663036</c:v>
                </c:pt>
                <c:pt idx="962">
                  <c:v>0.84120416661406239</c:v>
                </c:pt>
                <c:pt idx="963">
                  <c:v>2.2855883825270951</c:v>
                </c:pt>
                <c:pt idx="964">
                  <c:v>1.7436303409797631</c:v>
                </c:pt>
                <c:pt idx="965">
                  <c:v>-3.2051438583912102</c:v>
                </c:pt>
                <c:pt idx="966">
                  <c:v>-2.5912790482246209</c:v>
                </c:pt>
                <c:pt idx="967">
                  <c:v>-2.2647175580127055</c:v>
                </c:pt>
                <c:pt idx="968">
                  <c:v>-0.37459622653685187</c:v>
                </c:pt>
                <c:pt idx="969">
                  <c:v>-0.10819495210520103</c:v>
                </c:pt>
                <c:pt idx="970">
                  <c:v>2.1911966581399156E-2</c:v>
                </c:pt>
                <c:pt idx="971">
                  <c:v>-0.39940128237021355</c:v>
                </c:pt>
                <c:pt idx="972">
                  <c:v>-0.72675448663282793</c:v>
                </c:pt>
                <c:pt idx="973">
                  <c:v>7.5277523534144564</c:v>
                </c:pt>
                <c:pt idx="974">
                  <c:v>4.3555225887412092</c:v>
                </c:pt>
                <c:pt idx="975">
                  <c:v>0.24624232875757457</c:v>
                </c:pt>
                <c:pt idx="976">
                  <c:v>-0.23861956707706611</c:v>
                </c:pt>
                <c:pt idx="977">
                  <c:v>0.14739912295156898</c:v>
                </c:pt>
                <c:pt idx="978">
                  <c:v>0.31929345552131849</c:v>
                </c:pt>
                <c:pt idx="979">
                  <c:v>1.690445185645018</c:v>
                </c:pt>
                <c:pt idx="980">
                  <c:v>1.1376821360801017</c:v>
                </c:pt>
                <c:pt idx="981">
                  <c:v>0.72978898393033376</c:v>
                </c:pt>
                <c:pt idx="982">
                  <c:v>0.84040659534072404</c:v>
                </c:pt>
                <c:pt idx="983">
                  <c:v>3.0194562726862273E-2</c:v>
                </c:pt>
                <c:pt idx="984">
                  <c:v>0.87530187030969842</c:v>
                </c:pt>
                <c:pt idx="985">
                  <c:v>0.94861203262780691</c:v>
                </c:pt>
                <c:pt idx="986">
                  <c:v>0.97242224222222262</c:v>
                </c:pt>
                <c:pt idx="987">
                  <c:v>1.4131103500584743</c:v>
                </c:pt>
                <c:pt idx="988">
                  <c:v>1.8514434472511994</c:v>
                </c:pt>
                <c:pt idx="989">
                  <c:v>1.5130133708883164</c:v>
                </c:pt>
                <c:pt idx="990">
                  <c:v>2.3645730899883688</c:v>
                </c:pt>
                <c:pt idx="991">
                  <c:v>0.86135548318395649</c:v>
                </c:pt>
                <c:pt idx="992">
                  <c:v>2.3421356570187299</c:v>
                </c:pt>
                <c:pt idx="993">
                  <c:v>3.6122246734213093</c:v>
                </c:pt>
                <c:pt idx="994">
                  <c:v>3.4472595874885457</c:v>
                </c:pt>
                <c:pt idx="995">
                  <c:v>-0.1071131078428067</c:v>
                </c:pt>
                <c:pt idx="996">
                  <c:v>2.1630227893211895</c:v>
                </c:pt>
                <c:pt idx="997">
                  <c:v>2.8398092820102931</c:v>
                </c:pt>
                <c:pt idx="998">
                  <c:v>2.2970270220818065</c:v>
                </c:pt>
                <c:pt idx="999">
                  <c:v>1.7940975114522644</c:v>
                </c:pt>
                <c:pt idx="1000">
                  <c:v>2.1110128325944117</c:v>
                </c:pt>
                <c:pt idx="1001">
                  <c:v>2.0877930396854794</c:v>
                </c:pt>
                <c:pt idx="1002">
                  <c:v>2.788061734561154</c:v>
                </c:pt>
                <c:pt idx="1003">
                  <c:v>2.8615027908584239</c:v>
                </c:pt>
                <c:pt idx="1004">
                  <c:v>3.0220355247158466</c:v>
                </c:pt>
                <c:pt idx="1005">
                  <c:v>-4.9967171218531234</c:v>
                </c:pt>
                <c:pt idx="1006">
                  <c:v>-3.4739234251834006</c:v>
                </c:pt>
                <c:pt idx="1007">
                  <c:v>-5.0447553914146965</c:v>
                </c:pt>
                <c:pt idx="1008">
                  <c:v>-5.2527101628353421</c:v>
                </c:pt>
                <c:pt idx="1009">
                  <c:v>-8.9399281748074344</c:v>
                </c:pt>
                <c:pt idx="1010">
                  <c:v>-4.40432977044658</c:v>
                </c:pt>
                <c:pt idx="1011">
                  <c:v>-3.732003609483499</c:v>
                </c:pt>
                <c:pt idx="1012">
                  <c:v>-8.0922126667270504</c:v>
                </c:pt>
                <c:pt idx="1013">
                  <c:v>-4.4611588445066559</c:v>
                </c:pt>
                <c:pt idx="1014">
                  <c:v>-4.0700729673978486</c:v>
                </c:pt>
                <c:pt idx="1015">
                  <c:v>-3.7393591848216374</c:v>
                </c:pt>
                <c:pt idx="1016">
                  <c:v>-1.9955893670126699</c:v>
                </c:pt>
                <c:pt idx="1017">
                  <c:v>-2.9618068744841679</c:v>
                </c:pt>
                <c:pt idx="1018">
                  <c:v>-2.5058747917398705</c:v>
                </c:pt>
                <c:pt idx="1019">
                  <c:v>-2.284022034015905</c:v>
                </c:pt>
                <c:pt idx="1020">
                  <c:v>-2.5672823543919634</c:v>
                </c:pt>
                <c:pt idx="1021">
                  <c:v>-1.2583360062928648</c:v>
                </c:pt>
                <c:pt idx="1022">
                  <c:v>-1.5910321000520753</c:v>
                </c:pt>
                <c:pt idx="1023">
                  <c:v>-1.0055744301475471</c:v>
                </c:pt>
                <c:pt idx="1024">
                  <c:v>-1.3189539210188315</c:v>
                </c:pt>
                <c:pt idx="1025">
                  <c:v>-0.64432027749285226</c:v>
                </c:pt>
                <c:pt idx="1026">
                  <c:v>-0.59538232912481703</c:v>
                </c:pt>
                <c:pt idx="1027">
                  <c:v>-0.74280103711141976</c:v>
                </c:pt>
                <c:pt idx="1028">
                  <c:v>-0.73997438863324305</c:v>
                </c:pt>
                <c:pt idx="1029">
                  <c:v>1.596774317501314</c:v>
                </c:pt>
                <c:pt idx="1030">
                  <c:v>1.5342480363387381</c:v>
                </c:pt>
                <c:pt idx="1031">
                  <c:v>1.91763761485511</c:v>
                </c:pt>
                <c:pt idx="1032">
                  <c:v>0.6867747835296143</c:v>
                </c:pt>
                <c:pt idx="1033">
                  <c:v>0.55857646818681417</c:v>
                </c:pt>
                <c:pt idx="1034">
                  <c:v>2.1452208032184785</c:v>
                </c:pt>
                <c:pt idx="1035">
                  <c:v>2.0435964663242174</c:v>
                </c:pt>
                <c:pt idx="1036">
                  <c:v>3.7701976736904328</c:v>
                </c:pt>
                <c:pt idx="1037">
                  <c:v>1.906870388773541</c:v>
                </c:pt>
                <c:pt idx="1038">
                  <c:v>8.3139382778308857</c:v>
                </c:pt>
                <c:pt idx="1039">
                  <c:v>3.7155155828010322</c:v>
                </c:pt>
                <c:pt idx="1040">
                  <c:v>1.7690204524943738</c:v>
                </c:pt>
                <c:pt idx="1041">
                  <c:v>6.8331841116048508E-2</c:v>
                </c:pt>
                <c:pt idx="1042">
                  <c:v>2.2736417456083302</c:v>
                </c:pt>
                <c:pt idx="1043">
                  <c:v>-1.1331304888216209E-2</c:v>
                </c:pt>
                <c:pt idx="1044">
                  <c:v>-2.672606572596905</c:v>
                </c:pt>
                <c:pt idx="1045">
                  <c:v>-8.8292407713414889</c:v>
                </c:pt>
                <c:pt idx="1046">
                  <c:v>-8.4594272125295973</c:v>
                </c:pt>
                <c:pt idx="1047">
                  <c:v>-7.3728541829471794</c:v>
                </c:pt>
                <c:pt idx="1048">
                  <c:v>-6.7670675242669631</c:v>
                </c:pt>
                <c:pt idx="1049">
                  <c:v>-7.2094438413576114</c:v>
                </c:pt>
                <c:pt idx="1050">
                  <c:v>-6.5750155800363146</c:v>
                </c:pt>
                <c:pt idx="1051">
                  <c:v>7.0945525420370359E-2</c:v>
                </c:pt>
                <c:pt idx="1052">
                  <c:v>0.48928122713211053</c:v>
                </c:pt>
                <c:pt idx="1053">
                  <c:v>9.0890718425379475</c:v>
                </c:pt>
                <c:pt idx="1054">
                  <c:v>4.2788148526835741</c:v>
                </c:pt>
                <c:pt idx="1055">
                  <c:v>1.4926321617975375</c:v>
                </c:pt>
                <c:pt idx="1056">
                  <c:v>0.25080899793553613</c:v>
                </c:pt>
                <c:pt idx="1057">
                  <c:v>-6.3308764133750444</c:v>
                </c:pt>
                <c:pt idx="1058">
                  <c:v>-1.4730308890554653</c:v>
                </c:pt>
                <c:pt idx="1059">
                  <c:v>-1.2207409973478462</c:v>
                </c:pt>
                <c:pt idx="1060">
                  <c:v>-1.6508049186176379</c:v>
                </c:pt>
                <c:pt idx="1061">
                  <c:v>-0.95588494961828019</c:v>
                </c:pt>
                <c:pt idx="1062">
                  <c:v>0.32146716417649657</c:v>
                </c:pt>
                <c:pt idx="1063">
                  <c:v>3.5905176858802292</c:v>
                </c:pt>
                <c:pt idx="1064">
                  <c:v>-0.96302319447323725</c:v>
                </c:pt>
                <c:pt idx="1065">
                  <c:v>2.0572882027141475</c:v>
                </c:pt>
                <c:pt idx="1066">
                  <c:v>-1.2561519899042253</c:v>
                </c:pt>
                <c:pt idx="1067">
                  <c:v>2.0326550951617861</c:v>
                </c:pt>
                <c:pt idx="1068">
                  <c:v>1.6026532096408204</c:v>
                </c:pt>
                <c:pt idx="1069">
                  <c:v>1.4442423300675244</c:v>
                </c:pt>
                <c:pt idx="1070">
                  <c:v>-1.9814347323552539</c:v>
                </c:pt>
                <c:pt idx="1071">
                  <c:v>-1.6895823921182966</c:v>
                </c:pt>
                <c:pt idx="1072">
                  <c:v>-1.1072922189041208</c:v>
                </c:pt>
                <c:pt idx="1073">
                  <c:v>-0.66746802140421835</c:v>
                </c:pt>
                <c:pt idx="1074">
                  <c:v>-1.3568474353334636</c:v>
                </c:pt>
                <c:pt idx="1075">
                  <c:v>0.97639238335757739</c:v>
                </c:pt>
                <c:pt idx="1076">
                  <c:v>0.94143957971681402</c:v>
                </c:pt>
                <c:pt idx="1077">
                  <c:v>2.1422482468698973</c:v>
                </c:pt>
                <c:pt idx="1078">
                  <c:v>0.5921699753477867</c:v>
                </c:pt>
                <c:pt idx="1079">
                  <c:v>1.5300558039111536</c:v>
                </c:pt>
                <c:pt idx="1080">
                  <c:v>1.6490904180719923</c:v>
                </c:pt>
                <c:pt idx="1081">
                  <c:v>1.8995446270852483</c:v>
                </c:pt>
                <c:pt idx="1082">
                  <c:v>1.8327566827951927</c:v>
                </c:pt>
                <c:pt idx="1083">
                  <c:v>-1.4203396416970264</c:v>
                </c:pt>
                <c:pt idx="1084">
                  <c:v>-1.4245672853325289</c:v>
                </c:pt>
                <c:pt idx="1085">
                  <c:v>2.7615146871461604</c:v>
                </c:pt>
                <c:pt idx="1086">
                  <c:v>-2.5173334730211394</c:v>
                </c:pt>
                <c:pt idx="1087">
                  <c:v>-0.61024595350519917</c:v>
                </c:pt>
                <c:pt idx="1088">
                  <c:v>-2.2591960977261607</c:v>
                </c:pt>
                <c:pt idx="1089">
                  <c:v>0.12737413962165078</c:v>
                </c:pt>
                <c:pt idx="1090">
                  <c:v>0.64630957644280329</c:v>
                </c:pt>
                <c:pt idx="1091">
                  <c:v>3.2683934087157098</c:v>
                </c:pt>
                <c:pt idx="1092">
                  <c:v>3.1186950372120634</c:v>
                </c:pt>
                <c:pt idx="1093">
                  <c:v>3.205386713837882</c:v>
                </c:pt>
                <c:pt idx="1094">
                  <c:v>5.2846554084061381</c:v>
                </c:pt>
                <c:pt idx="1095">
                  <c:v>4.2715063731747733</c:v>
                </c:pt>
                <c:pt idx="1096">
                  <c:v>3.0687157571319261</c:v>
                </c:pt>
                <c:pt idx="1097">
                  <c:v>2.7607900683175188</c:v>
                </c:pt>
                <c:pt idx="1098">
                  <c:v>3.1682535908373808</c:v>
                </c:pt>
                <c:pt idx="1099">
                  <c:v>1.3697583523213552</c:v>
                </c:pt>
                <c:pt idx="1100">
                  <c:v>2.58948915312358</c:v>
                </c:pt>
                <c:pt idx="1101">
                  <c:v>3.1380245933682289</c:v>
                </c:pt>
                <c:pt idx="1102">
                  <c:v>7.6822064576011968</c:v>
                </c:pt>
                <c:pt idx="1103">
                  <c:v>7.100527090025011</c:v>
                </c:pt>
                <c:pt idx="1104">
                  <c:v>5.3631048446205938</c:v>
                </c:pt>
                <c:pt idx="1105">
                  <c:v>5.7768185082927488</c:v>
                </c:pt>
                <c:pt idx="1106">
                  <c:v>4.0469925286247133</c:v>
                </c:pt>
                <c:pt idx="1107">
                  <c:v>11.893643794334174</c:v>
                </c:pt>
                <c:pt idx="1108">
                  <c:v>5.7542874578375987</c:v>
                </c:pt>
                <c:pt idx="1109">
                  <c:v>3.2375742906522404</c:v>
                </c:pt>
                <c:pt idx="1110">
                  <c:v>2.9357946483644</c:v>
                </c:pt>
                <c:pt idx="1111">
                  <c:v>2.1355101802139345</c:v>
                </c:pt>
                <c:pt idx="1112">
                  <c:v>0.31458344874325661</c:v>
                </c:pt>
                <c:pt idx="1113">
                  <c:v>0.99180287649880938</c:v>
                </c:pt>
                <c:pt idx="1114">
                  <c:v>1.2449877570159416</c:v>
                </c:pt>
                <c:pt idx="1115">
                  <c:v>1.3877332433819944</c:v>
                </c:pt>
                <c:pt idx="1116">
                  <c:v>2.0293643810273068</c:v>
                </c:pt>
                <c:pt idx="1117">
                  <c:v>2.1850946154044664</c:v>
                </c:pt>
                <c:pt idx="1118">
                  <c:v>10.805381009853399</c:v>
                </c:pt>
                <c:pt idx="1119">
                  <c:v>7.9084048640722386</c:v>
                </c:pt>
                <c:pt idx="1120">
                  <c:v>3.6158736278291954</c:v>
                </c:pt>
                <c:pt idx="1121">
                  <c:v>-2.5725310159863284</c:v>
                </c:pt>
                <c:pt idx="1122">
                  <c:v>8.1865870337452407E-2</c:v>
                </c:pt>
                <c:pt idx="1123">
                  <c:v>-0.79903914726448022</c:v>
                </c:pt>
                <c:pt idx="1124">
                  <c:v>-0.8186558447720671</c:v>
                </c:pt>
                <c:pt idx="1125">
                  <c:v>-1.0555587468434169</c:v>
                </c:pt>
                <c:pt idx="1126">
                  <c:v>-1.4620999291904866</c:v>
                </c:pt>
                <c:pt idx="1127">
                  <c:v>-0.69686129402234087</c:v>
                </c:pt>
                <c:pt idx="1128">
                  <c:v>0.93499016394897438</c:v>
                </c:pt>
                <c:pt idx="1129">
                  <c:v>0.84654243124180084</c:v>
                </c:pt>
                <c:pt idx="1130">
                  <c:v>0.55120980253364849</c:v>
                </c:pt>
                <c:pt idx="1131">
                  <c:v>-3.4376209519456822</c:v>
                </c:pt>
                <c:pt idx="1132">
                  <c:v>1.7769767328625434</c:v>
                </c:pt>
                <c:pt idx="1133">
                  <c:v>1.8258243355351169</c:v>
                </c:pt>
                <c:pt idx="1134">
                  <c:v>4.1649597434723091</c:v>
                </c:pt>
                <c:pt idx="1135">
                  <c:v>3.6956751657384217</c:v>
                </c:pt>
                <c:pt idx="1136">
                  <c:v>1.9084916014867588</c:v>
                </c:pt>
                <c:pt idx="1137">
                  <c:v>3.8209963301326582</c:v>
                </c:pt>
                <c:pt idx="1138">
                  <c:v>2.5660418759595842</c:v>
                </c:pt>
                <c:pt idx="1139">
                  <c:v>3.263343383913238</c:v>
                </c:pt>
                <c:pt idx="1140">
                  <c:v>3.1392993692580262</c:v>
                </c:pt>
                <c:pt idx="1141">
                  <c:v>3.4867126429781194</c:v>
                </c:pt>
                <c:pt idx="1142">
                  <c:v>2.7873717065735661</c:v>
                </c:pt>
                <c:pt idx="1143">
                  <c:v>3.9185638751794016</c:v>
                </c:pt>
                <c:pt idx="1144">
                  <c:v>2.5367133737845649</c:v>
                </c:pt>
                <c:pt idx="1145">
                  <c:v>2.5520990909816703</c:v>
                </c:pt>
                <c:pt idx="1146">
                  <c:v>2.9064993604246609</c:v>
                </c:pt>
                <c:pt idx="1147">
                  <c:v>2.9510250513838514</c:v>
                </c:pt>
                <c:pt idx="1148">
                  <c:v>-2.5314984356220975</c:v>
                </c:pt>
                <c:pt idx="1149">
                  <c:v>-2.2437790717997714</c:v>
                </c:pt>
                <c:pt idx="1150">
                  <c:v>-2.659033001849636</c:v>
                </c:pt>
                <c:pt idx="1151">
                  <c:v>-2.6131839020831222</c:v>
                </c:pt>
                <c:pt idx="1152">
                  <c:v>-2.2733949723668161</c:v>
                </c:pt>
                <c:pt idx="1153">
                  <c:v>-2.1715253245375905</c:v>
                </c:pt>
                <c:pt idx="1154">
                  <c:v>-6.2121649206726701</c:v>
                </c:pt>
                <c:pt idx="1155">
                  <c:v>-1.6627653693964106</c:v>
                </c:pt>
                <c:pt idx="1156">
                  <c:v>5.7380745244958291</c:v>
                </c:pt>
                <c:pt idx="1157">
                  <c:v>-2.2094837226538573</c:v>
                </c:pt>
                <c:pt idx="1158">
                  <c:v>-0.45636379524911774</c:v>
                </c:pt>
                <c:pt idx="1159">
                  <c:v>-1.1319485560006868</c:v>
                </c:pt>
                <c:pt idx="1160">
                  <c:v>-1.108551770010429</c:v>
                </c:pt>
                <c:pt idx="1161">
                  <c:v>-0.56770540280269444</c:v>
                </c:pt>
                <c:pt idx="1162">
                  <c:v>-0.17862647797537079</c:v>
                </c:pt>
                <c:pt idx="1163">
                  <c:v>1.5451468331366129</c:v>
                </c:pt>
                <c:pt idx="1164">
                  <c:v>3.1048832506777586</c:v>
                </c:pt>
                <c:pt idx="1165">
                  <c:v>2.3860870772068807</c:v>
                </c:pt>
                <c:pt idx="1166">
                  <c:v>-0.65375549292168955</c:v>
                </c:pt>
                <c:pt idx="1167">
                  <c:v>1.5627423572468899</c:v>
                </c:pt>
                <c:pt idx="1168">
                  <c:v>1.8995164820583454</c:v>
                </c:pt>
                <c:pt idx="1169">
                  <c:v>2.1080153475016061</c:v>
                </c:pt>
                <c:pt idx="1170">
                  <c:v>1.6926737743788038</c:v>
                </c:pt>
                <c:pt idx="1171">
                  <c:v>1.6258181017870044</c:v>
                </c:pt>
                <c:pt idx="1172">
                  <c:v>1.3951253830968824</c:v>
                </c:pt>
                <c:pt idx="1173">
                  <c:v>1.185460429302708</c:v>
                </c:pt>
                <c:pt idx="1174">
                  <c:v>0.84304354262393133</c:v>
                </c:pt>
                <c:pt idx="1175">
                  <c:v>1.0881850610894048</c:v>
                </c:pt>
                <c:pt idx="1176">
                  <c:v>1.5959237211554012</c:v>
                </c:pt>
                <c:pt idx="1177">
                  <c:v>1.0232233207170935</c:v>
                </c:pt>
                <c:pt idx="1178">
                  <c:v>1.0043273357533735</c:v>
                </c:pt>
                <c:pt idx="1179">
                  <c:v>-1.3880612654756845</c:v>
                </c:pt>
                <c:pt idx="1180">
                  <c:v>-1.3910231427300488</c:v>
                </c:pt>
                <c:pt idx="1181">
                  <c:v>2.7557071980309047</c:v>
                </c:pt>
                <c:pt idx="1182">
                  <c:v>2.6816788713411199</c:v>
                </c:pt>
                <c:pt idx="1183">
                  <c:v>1.5911899368576883</c:v>
                </c:pt>
                <c:pt idx="1184">
                  <c:v>0.90039151553497732</c:v>
                </c:pt>
                <c:pt idx="1185">
                  <c:v>0.4550437250492223</c:v>
                </c:pt>
                <c:pt idx="1186">
                  <c:v>-0.29075614256849747</c:v>
                </c:pt>
                <c:pt idx="1187">
                  <c:v>0.39875282842423587</c:v>
                </c:pt>
                <c:pt idx="1188">
                  <c:v>-0.4430890393117437</c:v>
                </c:pt>
                <c:pt idx="1189">
                  <c:v>-0.3195409376147893</c:v>
                </c:pt>
                <c:pt idx="1190">
                  <c:v>-0.32658415919692629</c:v>
                </c:pt>
                <c:pt idx="1191">
                  <c:v>-3.1228106378080156E-2</c:v>
                </c:pt>
                <c:pt idx="1192">
                  <c:v>-0.34555437056566518</c:v>
                </c:pt>
                <c:pt idx="1193">
                  <c:v>-0.68842871470204159</c:v>
                </c:pt>
                <c:pt idx="1194">
                  <c:v>-0.4401919009811337</c:v>
                </c:pt>
                <c:pt idx="1195">
                  <c:v>-7.0247926987974552E-2</c:v>
                </c:pt>
                <c:pt idx="1196">
                  <c:v>0.14140673273533366</c:v>
                </c:pt>
                <c:pt idx="1197">
                  <c:v>-0.57022358199878909</c:v>
                </c:pt>
                <c:pt idx="1198">
                  <c:v>-0.55132290052173971</c:v>
                </c:pt>
                <c:pt idx="1199">
                  <c:v>-0.50574222021114679</c:v>
                </c:pt>
                <c:pt idx="1200">
                  <c:v>-0.43014716593249602</c:v>
                </c:pt>
                <c:pt idx="1201">
                  <c:v>-0.59497562618189193</c:v>
                </c:pt>
                <c:pt idx="1202">
                  <c:v>-2.2824117151887577</c:v>
                </c:pt>
                <c:pt idx="1203">
                  <c:v>0.63171132235832772</c:v>
                </c:pt>
                <c:pt idx="1204">
                  <c:v>0.28676896030997057</c:v>
                </c:pt>
                <c:pt idx="1205">
                  <c:v>0.20330421745771332</c:v>
                </c:pt>
                <c:pt idx="1206">
                  <c:v>-1.7859586364165949</c:v>
                </c:pt>
                <c:pt idx="1207">
                  <c:v>-0.57854981345084866</c:v>
                </c:pt>
                <c:pt idx="1208">
                  <c:v>-1.9588695350671088</c:v>
                </c:pt>
                <c:pt idx="1209">
                  <c:v>6.9297630138038357E-2</c:v>
                </c:pt>
                <c:pt idx="1210">
                  <c:v>6.4006440147579724E-2</c:v>
                </c:pt>
                <c:pt idx="1211">
                  <c:v>3.1689960929398353E-2</c:v>
                </c:pt>
                <c:pt idx="1212">
                  <c:v>-1.0237771172392627</c:v>
                </c:pt>
                <c:pt idx="1213">
                  <c:v>-1.0768379941683577</c:v>
                </c:pt>
                <c:pt idx="1214">
                  <c:v>-0.92608981296618254</c:v>
                </c:pt>
                <c:pt idx="1215">
                  <c:v>-0.77599383308601944</c:v>
                </c:pt>
                <c:pt idx="1216">
                  <c:v>-0.82198356429829289</c:v>
                </c:pt>
                <c:pt idx="1217">
                  <c:v>11.915662999812156</c:v>
                </c:pt>
                <c:pt idx="1218">
                  <c:v>8.3128618311482541</c:v>
                </c:pt>
                <c:pt idx="1219">
                  <c:v>4.8394664625446211</c:v>
                </c:pt>
                <c:pt idx="1220">
                  <c:v>3.3978283822871873</c:v>
                </c:pt>
                <c:pt idx="1221">
                  <c:v>1.3356829061478095</c:v>
                </c:pt>
                <c:pt idx="1222">
                  <c:v>1.1093642829005717</c:v>
                </c:pt>
                <c:pt idx="1223">
                  <c:v>0.22424775525541918</c:v>
                </c:pt>
                <c:pt idx="1224">
                  <c:v>2.0125028399122016</c:v>
                </c:pt>
                <c:pt idx="1225">
                  <c:v>0.72387771865150796</c:v>
                </c:pt>
                <c:pt idx="1226">
                  <c:v>-1.2805897608194243</c:v>
                </c:pt>
                <c:pt idx="1227">
                  <c:v>1.240651524623118</c:v>
                </c:pt>
                <c:pt idx="1228">
                  <c:v>-1.6849924085220209</c:v>
                </c:pt>
                <c:pt idx="1229">
                  <c:v>-1.8534272983562232</c:v>
                </c:pt>
                <c:pt idx="1230">
                  <c:v>-0.76528248385656639</c:v>
                </c:pt>
                <c:pt idx="1231">
                  <c:v>0.17366512603297224</c:v>
                </c:pt>
                <c:pt idx="1232">
                  <c:v>-0.79312056923905061</c:v>
                </c:pt>
                <c:pt idx="1233">
                  <c:v>-0.85305767375025709</c:v>
                </c:pt>
                <c:pt idx="1234">
                  <c:v>-1.4725053603806799</c:v>
                </c:pt>
                <c:pt idx="1235">
                  <c:v>-1.371271171781359</c:v>
                </c:pt>
                <c:pt idx="1236">
                  <c:v>-2.7246987037188575</c:v>
                </c:pt>
                <c:pt idx="1237">
                  <c:v>-1.9473352904408614</c:v>
                </c:pt>
                <c:pt idx="1238">
                  <c:v>-1.0839646923186876</c:v>
                </c:pt>
                <c:pt idx="1239">
                  <c:v>-1.2227341472357267</c:v>
                </c:pt>
                <c:pt idx="1240">
                  <c:v>-1.0311739080898121</c:v>
                </c:pt>
                <c:pt idx="1241">
                  <c:v>-1.1384622164325862</c:v>
                </c:pt>
                <c:pt idx="1242">
                  <c:v>-0.63391136067463094</c:v>
                </c:pt>
                <c:pt idx="1243">
                  <c:v>-0.62039034152891759</c:v>
                </c:pt>
                <c:pt idx="1244">
                  <c:v>6.1692580091972502</c:v>
                </c:pt>
                <c:pt idx="1245">
                  <c:v>7.479164722923386</c:v>
                </c:pt>
                <c:pt idx="1246">
                  <c:v>6.7100056991093595</c:v>
                </c:pt>
                <c:pt idx="1247">
                  <c:v>-1.6835991211832919</c:v>
                </c:pt>
                <c:pt idx="1248">
                  <c:v>-4.4722848549959764</c:v>
                </c:pt>
                <c:pt idx="1249">
                  <c:v>-3.7186007853726011</c:v>
                </c:pt>
                <c:pt idx="1250">
                  <c:v>-3.3813412149817594</c:v>
                </c:pt>
                <c:pt idx="1251">
                  <c:v>-3.6343237258576551</c:v>
                </c:pt>
                <c:pt idx="1252">
                  <c:v>-4.0463836380898499</c:v>
                </c:pt>
                <c:pt idx="1253">
                  <c:v>-4.381923612098916</c:v>
                </c:pt>
                <c:pt idx="1254">
                  <c:v>-3.9819555397573509</c:v>
                </c:pt>
                <c:pt idx="1255">
                  <c:v>-9.5252498683553313</c:v>
                </c:pt>
                <c:pt idx="1256">
                  <c:v>-5.6095550707481436</c:v>
                </c:pt>
                <c:pt idx="1257">
                  <c:v>-5.4493774209750114</c:v>
                </c:pt>
                <c:pt idx="1258">
                  <c:v>-5.3406442467836825</c:v>
                </c:pt>
                <c:pt idx="1259">
                  <c:v>-5.0032141139977426</c:v>
                </c:pt>
                <c:pt idx="1260">
                  <c:v>-9.0622557378325013</c:v>
                </c:pt>
                <c:pt idx="1261">
                  <c:v>-3.2681558254092096</c:v>
                </c:pt>
                <c:pt idx="1262">
                  <c:v>-7.813625508838129E-2</c:v>
                </c:pt>
                <c:pt idx="1263">
                  <c:v>-0.71891435873180853</c:v>
                </c:pt>
                <c:pt idx="1264">
                  <c:v>-0.17713818677034254</c:v>
                </c:pt>
                <c:pt idx="1265">
                  <c:v>-4.2034814496444</c:v>
                </c:pt>
                <c:pt idx="1266">
                  <c:v>-1.3544931381801817</c:v>
                </c:pt>
                <c:pt idx="1267">
                  <c:v>5.8975357285043373</c:v>
                </c:pt>
                <c:pt idx="1268">
                  <c:v>-1.3882223798744846</c:v>
                </c:pt>
                <c:pt idx="1269">
                  <c:v>-0.75220842323776083</c:v>
                </c:pt>
                <c:pt idx="1270">
                  <c:v>-7.2113282493076554</c:v>
                </c:pt>
                <c:pt idx="1271">
                  <c:v>-1.8188177863228674</c:v>
                </c:pt>
                <c:pt idx="1272">
                  <c:v>-8.3965970252170692</c:v>
                </c:pt>
                <c:pt idx="1273">
                  <c:v>3.7993664913407486</c:v>
                </c:pt>
                <c:pt idx="1274">
                  <c:v>9.3877627981299838E-2</c:v>
                </c:pt>
                <c:pt idx="1275">
                  <c:v>-0.38712898480463309</c:v>
                </c:pt>
                <c:pt idx="1276">
                  <c:v>-8.8476310859704199E-2</c:v>
                </c:pt>
                <c:pt idx="1277">
                  <c:v>0.2663116599202624</c:v>
                </c:pt>
                <c:pt idx="1278">
                  <c:v>-0.25507951210916247</c:v>
                </c:pt>
                <c:pt idx="1279">
                  <c:v>4.041591053926183</c:v>
                </c:pt>
                <c:pt idx="1280">
                  <c:v>0.36094235426038779</c:v>
                </c:pt>
                <c:pt idx="1281">
                  <c:v>2.073794654927184</c:v>
                </c:pt>
                <c:pt idx="1282">
                  <c:v>2.4510334660388935</c:v>
                </c:pt>
                <c:pt idx="1283">
                  <c:v>-2.5597685817381972</c:v>
                </c:pt>
                <c:pt idx="1284">
                  <c:v>0.17621271250885684</c:v>
                </c:pt>
                <c:pt idx="1285">
                  <c:v>7.5316482316256099</c:v>
                </c:pt>
                <c:pt idx="1286">
                  <c:v>4.660167024354152</c:v>
                </c:pt>
                <c:pt idx="1287">
                  <c:v>3.9270769698019308</c:v>
                </c:pt>
                <c:pt idx="1288">
                  <c:v>-1.9118544061370386</c:v>
                </c:pt>
                <c:pt idx="1289">
                  <c:v>-7.4316305049478615E-2</c:v>
                </c:pt>
                <c:pt idx="1290">
                  <c:v>-1.1453689963462068</c:v>
                </c:pt>
                <c:pt idx="1291">
                  <c:v>-0.70427359820992308</c:v>
                </c:pt>
                <c:pt idx="1292">
                  <c:v>-9.3452727889669518E-2</c:v>
                </c:pt>
                <c:pt idx="1293">
                  <c:v>-3.4179138257408681</c:v>
                </c:pt>
                <c:pt idx="1294">
                  <c:v>-3.2969775055534143</c:v>
                </c:pt>
                <c:pt idx="1295">
                  <c:v>-0.57528062882073527</c:v>
                </c:pt>
                <c:pt idx="1296">
                  <c:v>-0.72376909170633041</c:v>
                </c:pt>
                <c:pt idx="1297">
                  <c:v>-4.2522601761340724</c:v>
                </c:pt>
                <c:pt idx="1298">
                  <c:v>-0.17893470831812408</c:v>
                </c:pt>
                <c:pt idx="1299">
                  <c:v>-1.5474682703839022</c:v>
                </c:pt>
                <c:pt idx="1300">
                  <c:v>-1.5740519232343715</c:v>
                </c:pt>
                <c:pt idx="1301">
                  <c:v>1.8466545971853066</c:v>
                </c:pt>
                <c:pt idx="1302">
                  <c:v>1.9073344321587058</c:v>
                </c:pt>
                <c:pt idx="1303">
                  <c:v>-1.1707582362122366</c:v>
                </c:pt>
                <c:pt idx="1304">
                  <c:v>-1.3855438642384428</c:v>
                </c:pt>
                <c:pt idx="1305">
                  <c:v>1.5187116335908897</c:v>
                </c:pt>
                <c:pt idx="1306">
                  <c:v>1.1590295926772214</c:v>
                </c:pt>
                <c:pt idx="1307">
                  <c:v>1.5801205997564054</c:v>
                </c:pt>
                <c:pt idx="1308">
                  <c:v>-1.9547080817014191</c:v>
                </c:pt>
                <c:pt idx="1309">
                  <c:v>0.99642973337017793</c:v>
                </c:pt>
                <c:pt idx="1310">
                  <c:v>5.256332898108532</c:v>
                </c:pt>
                <c:pt idx="1311">
                  <c:v>0.10418620691128666</c:v>
                </c:pt>
                <c:pt idx="1312">
                  <c:v>1.0458315285072644</c:v>
                </c:pt>
                <c:pt idx="1313">
                  <c:v>0.71628886981389428</c:v>
                </c:pt>
                <c:pt idx="1314">
                  <c:v>-2.5813587296966034E-2</c:v>
                </c:pt>
                <c:pt idx="1315">
                  <c:v>0.13751974549882107</c:v>
                </c:pt>
                <c:pt idx="1316">
                  <c:v>0.65083661344776544</c:v>
                </c:pt>
                <c:pt idx="1317">
                  <c:v>-0.30543381648710977</c:v>
                </c:pt>
                <c:pt idx="1318">
                  <c:v>0.78769619211354325</c:v>
                </c:pt>
                <c:pt idx="1319">
                  <c:v>0.42998247075993845</c:v>
                </c:pt>
                <c:pt idx="1320">
                  <c:v>-0.19243082809667555</c:v>
                </c:pt>
                <c:pt idx="1321">
                  <c:v>-0.62293209019823337</c:v>
                </c:pt>
                <c:pt idx="1322">
                  <c:v>-0.19832331932349234</c:v>
                </c:pt>
                <c:pt idx="1323">
                  <c:v>-1.9201977490822628</c:v>
                </c:pt>
                <c:pt idx="1324">
                  <c:v>-0.30572214178525314</c:v>
                </c:pt>
                <c:pt idx="1325">
                  <c:v>6.9993885920169419E-2</c:v>
                </c:pt>
                <c:pt idx="1326">
                  <c:v>0.59574156762585062</c:v>
                </c:pt>
                <c:pt idx="1327">
                  <c:v>-1.7408279203523307</c:v>
                </c:pt>
                <c:pt idx="1328">
                  <c:v>0.93291306936423268</c:v>
                </c:pt>
                <c:pt idx="1329">
                  <c:v>0.5913109262104399</c:v>
                </c:pt>
                <c:pt idx="1330">
                  <c:v>0.72434435402209374</c:v>
                </c:pt>
                <c:pt idx="1331">
                  <c:v>2.1192481749792194</c:v>
                </c:pt>
                <c:pt idx="1332">
                  <c:v>3.1810292310214408</c:v>
                </c:pt>
                <c:pt idx="1333">
                  <c:v>2.0060724811057327</c:v>
                </c:pt>
                <c:pt idx="1334">
                  <c:v>1.7273905726933378</c:v>
                </c:pt>
                <c:pt idx="1335">
                  <c:v>2.1255987759875268</c:v>
                </c:pt>
                <c:pt idx="1336">
                  <c:v>1.7211139760683665</c:v>
                </c:pt>
                <c:pt idx="1337">
                  <c:v>8.5401720774709631</c:v>
                </c:pt>
                <c:pt idx="1338">
                  <c:v>-12.203794862651471</c:v>
                </c:pt>
                <c:pt idx="1339">
                  <c:v>-12.972708355293122</c:v>
                </c:pt>
                <c:pt idx="1340">
                  <c:v>-10.778893651205678</c:v>
                </c:pt>
                <c:pt idx="1341">
                  <c:v>-10.671922746798039</c:v>
                </c:pt>
                <c:pt idx="1342">
                  <c:v>-9.9843305613540565</c:v>
                </c:pt>
                <c:pt idx="1343">
                  <c:v>-11.373288084686891</c:v>
                </c:pt>
                <c:pt idx="1344">
                  <c:v>-10.036588118902692</c:v>
                </c:pt>
                <c:pt idx="1345">
                  <c:v>-17.017624399133034</c:v>
                </c:pt>
                <c:pt idx="1346">
                  <c:v>1.6455972027351748</c:v>
                </c:pt>
                <c:pt idx="1347">
                  <c:v>1.6773883160410463</c:v>
                </c:pt>
                <c:pt idx="1348">
                  <c:v>1.6097275481867541</c:v>
                </c:pt>
                <c:pt idx="1349">
                  <c:v>1.5898685040007479</c:v>
                </c:pt>
                <c:pt idx="1350">
                  <c:v>2.3723291407553404</c:v>
                </c:pt>
                <c:pt idx="1351">
                  <c:v>1.378617960388965</c:v>
                </c:pt>
                <c:pt idx="1352">
                  <c:v>1.7651488640480295</c:v>
                </c:pt>
                <c:pt idx="1353">
                  <c:v>-0.92631091175769598</c:v>
                </c:pt>
                <c:pt idx="1354">
                  <c:v>-1.1904623995796442</c:v>
                </c:pt>
                <c:pt idx="1355">
                  <c:v>-9.7017900133891999E-2</c:v>
                </c:pt>
                <c:pt idx="1356">
                  <c:v>0.57736122362055653</c:v>
                </c:pt>
                <c:pt idx="1357">
                  <c:v>3.7901226892711222</c:v>
                </c:pt>
                <c:pt idx="1358">
                  <c:v>-0.27832500747149425</c:v>
                </c:pt>
                <c:pt idx="1359">
                  <c:v>3.3981172367363399</c:v>
                </c:pt>
                <c:pt idx="1360">
                  <c:v>2.7476953265257862</c:v>
                </c:pt>
                <c:pt idx="1361">
                  <c:v>-4.1726006823486301</c:v>
                </c:pt>
                <c:pt idx="1362">
                  <c:v>2.4942856367144941</c:v>
                </c:pt>
                <c:pt idx="1363">
                  <c:v>-10.674280364867784</c:v>
                </c:pt>
                <c:pt idx="1364">
                  <c:v>-3.6874068594638558</c:v>
                </c:pt>
                <c:pt idx="1365">
                  <c:v>-3.2539347312572175</c:v>
                </c:pt>
                <c:pt idx="1366">
                  <c:v>-0.4304818521772944</c:v>
                </c:pt>
                <c:pt idx="1367">
                  <c:v>0.32962886215723586</c:v>
                </c:pt>
                <c:pt idx="1368">
                  <c:v>1.7890992554796696</c:v>
                </c:pt>
                <c:pt idx="1369">
                  <c:v>2.1748536218203753</c:v>
                </c:pt>
                <c:pt idx="1370">
                  <c:v>2.8957667361929609</c:v>
                </c:pt>
                <c:pt idx="1371">
                  <c:v>2.8710870328116727</c:v>
                </c:pt>
                <c:pt idx="1372">
                  <c:v>3.2295133701781822</c:v>
                </c:pt>
                <c:pt idx="1373">
                  <c:v>3.5175546618463329</c:v>
                </c:pt>
                <c:pt idx="1374">
                  <c:v>2.6939249287197953</c:v>
                </c:pt>
                <c:pt idx="1375">
                  <c:v>2.2758693188237515</c:v>
                </c:pt>
                <c:pt idx="1376">
                  <c:v>1.6871734936469664</c:v>
                </c:pt>
                <c:pt idx="1377">
                  <c:v>1.1684276306293242</c:v>
                </c:pt>
                <c:pt idx="1378">
                  <c:v>0.18619699388587208</c:v>
                </c:pt>
                <c:pt idx="1379">
                  <c:v>0.43209949995940633</c:v>
                </c:pt>
                <c:pt idx="1380">
                  <c:v>2.7599117566096822</c:v>
                </c:pt>
                <c:pt idx="1381">
                  <c:v>0.47316689963834335</c:v>
                </c:pt>
                <c:pt idx="1382">
                  <c:v>-0.81285557986596757</c:v>
                </c:pt>
                <c:pt idx="1383">
                  <c:v>10.604930894912187</c:v>
                </c:pt>
                <c:pt idx="1384">
                  <c:v>7.9825205398293519</c:v>
                </c:pt>
                <c:pt idx="1385">
                  <c:v>4.9719228907940334</c:v>
                </c:pt>
                <c:pt idx="1386">
                  <c:v>1.8285082585628629</c:v>
                </c:pt>
                <c:pt idx="1387">
                  <c:v>0.51556313369945883</c:v>
                </c:pt>
                <c:pt idx="1388">
                  <c:v>2.0414445335910898</c:v>
                </c:pt>
                <c:pt idx="1389">
                  <c:v>1.0332538441108881</c:v>
                </c:pt>
                <c:pt idx="1390">
                  <c:v>0.94255578088508685</c:v>
                </c:pt>
                <c:pt idx="1391">
                  <c:v>2.3457767462605545</c:v>
                </c:pt>
                <c:pt idx="1392">
                  <c:v>2.5000379243586082</c:v>
                </c:pt>
                <c:pt idx="1393">
                  <c:v>2.6948309060173017</c:v>
                </c:pt>
                <c:pt idx="1394">
                  <c:v>3.4465126781050515</c:v>
                </c:pt>
                <c:pt idx="1395">
                  <c:v>2.8229258688718062</c:v>
                </c:pt>
                <c:pt idx="1396">
                  <c:v>1.0683789025968764</c:v>
                </c:pt>
                <c:pt idx="1397">
                  <c:v>1.5124524905945691</c:v>
                </c:pt>
                <c:pt idx="1398">
                  <c:v>2.640010592613848</c:v>
                </c:pt>
                <c:pt idx="1399">
                  <c:v>2.8233582662015522</c:v>
                </c:pt>
                <c:pt idx="1400">
                  <c:v>3.3548912565603501</c:v>
                </c:pt>
                <c:pt idx="1401">
                  <c:v>-0.5228216331018416</c:v>
                </c:pt>
                <c:pt idx="1402">
                  <c:v>3.1370959588998346</c:v>
                </c:pt>
                <c:pt idx="1403">
                  <c:v>-0.75573443857919642</c:v>
                </c:pt>
                <c:pt idx="1404">
                  <c:v>-0.93606880580593099</c:v>
                </c:pt>
                <c:pt idx="1405">
                  <c:v>-0.57905332119581487</c:v>
                </c:pt>
                <c:pt idx="1406">
                  <c:v>4.2844487382180461</c:v>
                </c:pt>
                <c:pt idx="1407">
                  <c:v>-0.9330573370451134</c:v>
                </c:pt>
                <c:pt idx="1408">
                  <c:v>-0.86194381520297725</c:v>
                </c:pt>
                <c:pt idx="1409">
                  <c:v>-0.49340637968640522</c:v>
                </c:pt>
                <c:pt idx="1410">
                  <c:v>-3.5651054346125761</c:v>
                </c:pt>
                <c:pt idx="1411">
                  <c:v>-0.33325874571612246</c:v>
                </c:pt>
                <c:pt idx="1412">
                  <c:v>-3.6251954590266848</c:v>
                </c:pt>
                <c:pt idx="1413">
                  <c:v>-3.9750279065696006</c:v>
                </c:pt>
                <c:pt idx="1414">
                  <c:v>-3.5212506041689267</c:v>
                </c:pt>
                <c:pt idx="1415">
                  <c:v>-2.034890215652041</c:v>
                </c:pt>
                <c:pt idx="1416">
                  <c:v>-0.98349458754182706</c:v>
                </c:pt>
                <c:pt idx="1417">
                  <c:v>0.25849431114245647</c:v>
                </c:pt>
                <c:pt idx="1418">
                  <c:v>-2.2500313840268262</c:v>
                </c:pt>
                <c:pt idx="1419">
                  <c:v>6.3458103118212463</c:v>
                </c:pt>
                <c:pt idx="1420">
                  <c:v>-1.0937632669282635</c:v>
                </c:pt>
                <c:pt idx="1421">
                  <c:v>7.1791923781100664</c:v>
                </c:pt>
                <c:pt idx="1422">
                  <c:v>-0.406064570479721</c:v>
                </c:pt>
                <c:pt idx="1423">
                  <c:v>0.3829219385591216</c:v>
                </c:pt>
                <c:pt idx="1424">
                  <c:v>-0.34522234336559876</c:v>
                </c:pt>
                <c:pt idx="1425">
                  <c:v>9.9298652312539915</c:v>
                </c:pt>
                <c:pt idx="1426">
                  <c:v>9.8034264706016359</c:v>
                </c:pt>
                <c:pt idx="1427">
                  <c:v>9.4008056944523801</c:v>
                </c:pt>
                <c:pt idx="1428">
                  <c:v>2.4279814068455607</c:v>
                </c:pt>
                <c:pt idx="1429">
                  <c:v>2.0789398567583248</c:v>
                </c:pt>
                <c:pt idx="1430">
                  <c:v>-2.5305760958736556</c:v>
                </c:pt>
                <c:pt idx="1431">
                  <c:v>-2.9442451966089465</c:v>
                </c:pt>
                <c:pt idx="1432">
                  <c:v>4.2218725956967234</c:v>
                </c:pt>
                <c:pt idx="1433">
                  <c:v>4.3830128754309072</c:v>
                </c:pt>
                <c:pt idx="1434">
                  <c:v>4.6313947302615475</c:v>
                </c:pt>
                <c:pt idx="1435">
                  <c:v>3.8686376841571928</c:v>
                </c:pt>
                <c:pt idx="1436">
                  <c:v>4.089328470895893</c:v>
                </c:pt>
                <c:pt idx="1437">
                  <c:v>3.6213582650840692</c:v>
                </c:pt>
                <c:pt idx="1438">
                  <c:v>3.6733610961021554</c:v>
                </c:pt>
                <c:pt idx="1439">
                  <c:v>4.1322701902098942</c:v>
                </c:pt>
                <c:pt idx="1440">
                  <c:v>-0.30909492446762954</c:v>
                </c:pt>
                <c:pt idx="1441">
                  <c:v>-0.43069868339856043</c:v>
                </c:pt>
                <c:pt idx="1442">
                  <c:v>-0.67475876274779978</c:v>
                </c:pt>
                <c:pt idx="1443">
                  <c:v>-1.2263409711854791</c:v>
                </c:pt>
                <c:pt idx="1444">
                  <c:v>-1.8525483501107374</c:v>
                </c:pt>
                <c:pt idx="1445">
                  <c:v>-2.2982006728278321</c:v>
                </c:pt>
                <c:pt idx="1446">
                  <c:v>-1.9608524219425192</c:v>
                </c:pt>
                <c:pt idx="1447">
                  <c:v>-2.1889927642269669</c:v>
                </c:pt>
                <c:pt idx="1448">
                  <c:v>-1.9807718236521055</c:v>
                </c:pt>
                <c:pt idx="1449">
                  <c:v>-2.1168130537148215</c:v>
                </c:pt>
                <c:pt idx="1450">
                  <c:v>-1.8591042433004645</c:v>
                </c:pt>
                <c:pt idx="1451">
                  <c:v>-1.936674602941892</c:v>
                </c:pt>
                <c:pt idx="1452">
                  <c:v>-2.4182296380345036</c:v>
                </c:pt>
                <c:pt idx="1453">
                  <c:v>2.119859334007117</c:v>
                </c:pt>
                <c:pt idx="1454">
                  <c:v>2.0167746721343462</c:v>
                </c:pt>
                <c:pt idx="1455">
                  <c:v>2.8593495310768162</c:v>
                </c:pt>
                <c:pt idx="1456">
                  <c:v>2.1427959776829653</c:v>
                </c:pt>
                <c:pt idx="1457">
                  <c:v>2.7077157342124138</c:v>
                </c:pt>
                <c:pt idx="1458">
                  <c:v>6.2805551548478888E-2</c:v>
                </c:pt>
                <c:pt idx="1459">
                  <c:v>2.5539735917234907</c:v>
                </c:pt>
                <c:pt idx="1460">
                  <c:v>3.2298156684003345</c:v>
                </c:pt>
                <c:pt idx="1461">
                  <c:v>3.0053209073793994</c:v>
                </c:pt>
                <c:pt idx="1462">
                  <c:v>3.1006013926201774</c:v>
                </c:pt>
                <c:pt idx="1463">
                  <c:v>2.5930618019210812</c:v>
                </c:pt>
                <c:pt idx="1464">
                  <c:v>3.63751231443797</c:v>
                </c:pt>
                <c:pt idx="1465">
                  <c:v>3.9399975758116739</c:v>
                </c:pt>
                <c:pt idx="1466">
                  <c:v>3.5315724987115402</c:v>
                </c:pt>
                <c:pt idx="1467">
                  <c:v>3.7914011823169034</c:v>
                </c:pt>
                <c:pt idx="1468">
                  <c:v>-1.0588752654804097</c:v>
                </c:pt>
                <c:pt idx="1469">
                  <c:v>-1.3411214901427684</c:v>
                </c:pt>
                <c:pt idx="1470">
                  <c:v>-1.611276103932255</c:v>
                </c:pt>
                <c:pt idx="1471">
                  <c:v>-1.2203209536283879</c:v>
                </c:pt>
                <c:pt idx="1472">
                  <c:v>-1.4593189735567051</c:v>
                </c:pt>
                <c:pt idx="1473">
                  <c:v>-1.5107781525711346</c:v>
                </c:pt>
                <c:pt idx="1474">
                  <c:v>-1.1983203143744987</c:v>
                </c:pt>
                <c:pt idx="1475">
                  <c:v>-5.597093214698873</c:v>
                </c:pt>
                <c:pt idx="1476">
                  <c:v>-5.6403547042177919</c:v>
                </c:pt>
                <c:pt idx="1477">
                  <c:v>-5.7712021291951388</c:v>
                </c:pt>
                <c:pt idx="1478">
                  <c:v>-9.7750982525398911</c:v>
                </c:pt>
                <c:pt idx="1479">
                  <c:v>-4.7152945657618517</c:v>
                </c:pt>
                <c:pt idx="1480">
                  <c:v>-3.8815854759030515</c:v>
                </c:pt>
                <c:pt idx="1481">
                  <c:v>-3.2637128180173249</c:v>
                </c:pt>
                <c:pt idx="1482">
                  <c:v>-1.149065822231762</c:v>
                </c:pt>
                <c:pt idx="1483">
                  <c:v>-1.8777797245935943</c:v>
                </c:pt>
                <c:pt idx="1484">
                  <c:v>-1.7518558396113519</c:v>
                </c:pt>
                <c:pt idx="1485">
                  <c:v>-3.8973962973456651</c:v>
                </c:pt>
                <c:pt idx="1486">
                  <c:v>-1.9688906248854181</c:v>
                </c:pt>
                <c:pt idx="1487">
                  <c:v>-2.0363113629011877</c:v>
                </c:pt>
                <c:pt idx="1488">
                  <c:v>-2.2406563380228874</c:v>
                </c:pt>
                <c:pt idx="1489">
                  <c:v>-0.18431920399979163</c:v>
                </c:pt>
                <c:pt idx="1490">
                  <c:v>-0.26869193949117687</c:v>
                </c:pt>
                <c:pt idx="1491">
                  <c:v>-4.2302528467275806</c:v>
                </c:pt>
                <c:pt idx="1492">
                  <c:v>-1.6857672419884295</c:v>
                </c:pt>
                <c:pt idx="1493">
                  <c:v>-0.42382239915703224</c:v>
                </c:pt>
                <c:pt idx="1494">
                  <c:v>-1.3534358266764315</c:v>
                </c:pt>
                <c:pt idx="1495">
                  <c:v>-1.2270470118565555</c:v>
                </c:pt>
                <c:pt idx="1496">
                  <c:v>-1.6654751412988702</c:v>
                </c:pt>
                <c:pt idx="1497">
                  <c:v>-1.6486877144126879</c:v>
                </c:pt>
                <c:pt idx="1498">
                  <c:v>-0.89243262702800052</c:v>
                </c:pt>
                <c:pt idx="1499">
                  <c:v>5.6253674831035596</c:v>
                </c:pt>
                <c:pt idx="1500">
                  <c:v>5.1570013581223719</c:v>
                </c:pt>
                <c:pt idx="1501">
                  <c:v>2.7036882534495419</c:v>
                </c:pt>
                <c:pt idx="1502">
                  <c:v>0.93933191098622615</c:v>
                </c:pt>
                <c:pt idx="1503">
                  <c:v>-0.11781009109519403</c:v>
                </c:pt>
                <c:pt idx="1504">
                  <c:v>-0.35757825645633545</c:v>
                </c:pt>
                <c:pt idx="1505">
                  <c:v>-0.91645099452642853</c:v>
                </c:pt>
                <c:pt idx="1506">
                  <c:v>-1.6448369453503489</c:v>
                </c:pt>
                <c:pt idx="1507">
                  <c:v>-3.5689944657024881</c:v>
                </c:pt>
                <c:pt idx="1508">
                  <c:v>-0.71371478679363065</c:v>
                </c:pt>
                <c:pt idx="1509">
                  <c:v>-0.45437829125930307</c:v>
                </c:pt>
                <c:pt idx="1510">
                  <c:v>-0.23312248050052631</c:v>
                </c:pt>
                <c:pt idx="1511">
                  <c:v>-2.2026235385342119</c:v>
                </c:pt>
                <c:pt idx="1512">
                  <c:v>-2.0232754142293032</c:v>
                </c:pt>
                <c:pt idx="1513">
                  <c:v>-2.0067719703726965</c:v>
                </c:pt>
                <c:pt idx="1514">
                  <c:v>-1.5552768255944898</c:v>
                </c:pt>
                <c:pt idx="1515">
                  <c:v>-1.81541143899058</c:v>
                </c:pt>
                <c:pt idx="1516">
                  <c:v>-1.3547301767699338</c:v>
                </c:pt>
                <c:pt idx="1517">
                  <c:v>-1.4933406713910671</c:v>
                </c:pt>
                <c:pt idx="1518">
                  <c:v>-1.4993983568205778</c:v>
                </c:pt>
                <c:pt idx="1519">
                  <c:v>-1.2832702552648101</c:v>
                </c:pt>
                <c:pt idx="1520">
                  <c:v>-1.0656820835187801</c:v>
                </c:pt>
                <c:pt idx="1521">
                  <c:v>0.33176272457635037</c:v>
                </c:pt>
                <c:pt idx="1522">
                  <c:v>-1.0045555368836858</c:v>
                </c:pt>
                <c:pt idx="1523">
                  <c:v>-1.1956367382012019</c:v>
                </c:pt>
                <c:pt idx="1524">
                  <c:v>0.60170845128918415</c:v>
                </c:pt>
                <c:pt idx="1525">
                  <c:v>-1.8887600464053946</c:v>
                </c:pt>
                <c:pt idx="1526">
                  <c:v>-1.9503829202033813</c:v>
                </c:pt>
                <c:pt idx="1527">
                  <c:v>-0.47295122238597287</c:v>
                </c:pt>
                <c:pt idx="1528">
                  <c:v>-0.83872694316410445</c:v>
                </c:pt>
                <c:pt idx="1529">
                  <c:v>0.51083329547707024</c:v>
                </c:pt>
                <c:pt idx="1530">
                  <c:v>0.62092212059580731</c:v>
                </c:pt>
                <c:pt idx="1531">
                  <c:v>2.0935045357652484</c:v>
                </c:pt>
                <c:pt idx="1532">
                  <c:v>0.40816177177224233</c:v>
                </c:pt>
                <c:pt idx="1533">
                  <c:v>2.4099058497272381</c:v>
                </c:pt>
                <c:pt idx="1534">
                  <c:v>1.8365558003513485</c:v>
                </c:pt>
                <c:pt idx="1535">
                  <c:v>0.13109959181988984</c:v>
                </c:pt>
                <c:pt idx="1536">
                  <c:v>0.13016120250763663</c:v>
                </c:pt>
                <c:pt idx="1537">
                  <c:v>0.23869780595852319</c:v>
                </c:pt>
                <c:pt idx="1538">
                  <c:v>5.3142738433558918</c:v>
                </c:pt>
                <c:pt idx="1539">
                  <c:v>3.806579400436064</c:v>
                </c:pt>
                <c:pt idx="1540">
                  <c:v>-3.3228042214607001</c:v>
                </c:pt>
                <c:pt idx="1541">
                  <c:v>-3.177110294537826</c:v>
                </c:pt>
                <c:pt idx="1542">
                  <c:v>-6.6300413683920283</c:v>
                </c:pt>
                <c:pt idx="1543">
                  <c:v>-3.1157294051267854</c:v>
                </c:pt>
                <c:pt idx="1544">
                  <c:v>3.6109587933199805</c:v>
                </c:pt>
                <c:pt idx="1545">
                  <c:v>3.8728471996880529</c:v>
                </c:pt>
                <c:pt idx="1546">
                  <c:v>3.1404174156662847</c:v>
                </c:pt>
                <c:pt idx="1547">
                  <c:v>2.9273714719769472</c:v>
                </c:pt>
                <c:pt idx="1548">
                  <c:v>2.5259130446728477</c:v>
                </c:pt>
                <c:pt idx="1549">
                  <c:v>3.478956829230988</c:v>
                </c:pt>
                <c:pt idx="1550">
                  <c:v>3.4008191756245409</c:v>
                </c:pt>
                <c:pt idx="1551">
                  <c:v>2.4064025608517383</c:v>
                </c:pt>
                <c:pt idx="1552">
                  <c:v>1.9396316202564208</c:v>
                </c:pt>
                <c:pt idx="1553">
                  <c:v>-4.9617295717069112</c:v>
                </c:pt>
                <c:pt idx="1554">
                  <c:v>5.9648636062722531</c:v>
                </c:pt>
                <c:pt idx="1555">
                  <c:v>-0.35432179900282534</c:v>
                </c:pt>
                <c:pt idx="1556">
                  <c:v>-0.12982651526657918</c:v>
                </c:pt>
                <c:pt idx="1557">
                  <c:v>0.26032846959280675</c:v>
                </c:pt>
                <c:pt idx="1558">
                  <c:v>-0.46497938429095598</c:v>
                </c:pt>
                <c:pt idx="1559">
                  <c:v>-6.6762418589323715</c:v>
                </c:pt>
                <c:pt idx="1560">
                  <c:v>-6.4407039680527305</c:v>
                </c:pt>
                <c:pt idx="1561">
                  <c:v>-7.3766162815234466</c:v>
                </c:pt>
                <c:pt idx="1562">
                  <c:v>-2.2167698688403235</c:v>
                </c:pt>
                <c:pt idx="1563">
                  <c:v>-3.7110850230134389</c:v>
                </c:pt>
                <c:pt idx="1564">
                  <c:v>-10.408066396010895</c:v>
                </c:pt>
                <c:pt idx="1565">
                  <c:v>-3.4123177782244696</c:v>
                </c:pt>
                <c:pt idx="1566">
                  <c:v>3.7469193733810897</c:v>
                </c:pt>
                <c:pt idx="1567">
                  <c:v>-1.1731124014536789</c:v>
                </c:pt>
                <c:pt idx="1568">
                  <c:v>8.3968076373750478E-2</c:v>
                </c:pt>
                <c:pt idx="1569">
                  <c:v>-0.69864867391251551</c:v>
                </c:pt>
                <c:pt idx="1570">
                  <c:v>-3.185464061918168</c:v>
                </c:pt>
                <c:pt idx="1571">
                  <c:v>-3.7201101513459918</c:v>
                </c:pt>
                <c:pt idx="1572">
                  <c:v>-3.4885513554781653</c:v>
                </c:pt>
                <c:pt idx="1573">
                  <c:v>-4.4043413157091322</c:v>
                </c:pt>
                <c:pt idx="1574">
                  <c:v>-3.8230643551831065</c:v>
                </c:pt>
                <c:pt idx="1575">
                  <c:v>-4.4263927082343315</c:v>
                </c:pt>
                <c:pt idx="1576">
                  <c:v>-4.2894589116246209</c:v>
                </c:pt>
                <c:pt idx="1577">
                  <c:v>-4.1204852238337537</c:v>
                </c:pt>
                <c:pt idx="1578">
                  <c:v>-3.7837096811994968</c:v>
                </c:pt>
                <c:pt idx="1579">
                  <c:v>-3.1025064076577706</c:v>
                </c:pt>
                <c:pt idx="1580">
                  <c:v>-3.3883700225440236</c:v>
                </c:pt>
                <c:pt idx="1581">
                  <c:v>-0.22780963782757624</c:v>
                </c:pt>
                <c:pt idx="1582">
                  <c:v>-0.19591748385035146</c:v>
                </c:pt>
                <c:pt idx="1583">
                  <c:v>-0.17078554984075822</c:v>
                </c:pt>
                <c:pt idx="1584">
                  <c:v>0.16006304604226784</c:v>
                </c:pt>
                <c:pt idx="1585">
                  <c:v>-1.145241884800086</c:v>
                </c:pt>
                <c:pt idx="1586">
                  <c:v>1.3192952391037807</c:v>
                </c:pt>
                <c:pt idx="1587">
                  <c:v>1.8096827953213221</c:v>
                </c:pt>
                <c:pt idx="1588">
                  <c:v>-0.43661093512122306</c:v>
                </c:pt>
                <c:pt idx="1589">
                  <c:v>-0.58198045413678301</c:v>
                </c:pt>
                <c:pt idx="1590">
                  <c:v>-0.5569190248026672</c:v>
                </c:pt>
                <c:pt idx="1591">
                  <c:v>-1.1979396207371025</c:v>
                </c:pt>
                <c:pt idx="1592">
                  <c:v>-9.1028985140866325E-3</c:v>
                </c:pt>
                <c:pt idx="1593">
                  <c:v>0.37440697816573731</c:v>
                </c:pt>
                <c:pt idx="1594">
                  <c:v>0.43827322893397991</c:v>
                </c:pt>
                <c:pt idx="1595">
                  <c:v>1.8290050473025588</c:v>
                </c:pt>
                <c:pt idx="1596">
                  <c:v>-1.9664104325469367</c:v>
                </c:pt>
                <c:pt idx="1597">
                  <c:v>-1.9141507841677452</c:v>
                </c:pt>
                <c:pt idx="1598">
                  <c:v>-2.0905314905571544</c:v>
                </c:pt>
                <c:pt idx="1599">
                  <c:v>-2.157133015424435</c:v>
                </c:pt>
                <c:pt idx="1600">
                  <c:v>-0.92374794893480328</c:v>
                </c:pt>
                <c:pt idx="1601">
                  <c:v>-1.1423451293920408</c:v>
                </c:pt>
                <c:pt idx="1602">
                  <c:v>-2.3734900482796064</c:v>
                </c:pt>
                <c:pt idx="1603">
                  <c:v>-2.0860531241249163</c:v>
                </c:pt>
                <c:pt idx="1604">
                  <c:v>-2.1644933905243278</c:v>
                </c:pt>
                <c:pt idx="1605">
                  <c:v>-2.2897346769423024</c:v>
                </c:pt>
                <c:pt idx="1606">
                  <c:v>-1.7088819223259293</c:v>
                </c:pt>
                <c:pt idx="1607">
                  <c:v>-1.9734378277643998</c:v>
                </c:pt>
                <c:pt idx="1608">
                  <c:v>-2.0093383084970071</c:v>
                </c:pt>
                <c:pt idx="1609">
                  <c:v>1.9662896138872554</c:v>
                </c:pt>
                <c:pt idx="1610">
                  <c:v>2.1052798957217362</c:v>
                </c:pt>
                <c:pt idx="1611">
                  <c:v>3.5087313795218193</c:v>
                </c:pt>
                <c:pt idx="1612">
                  <c:v>1.8927234734476741</c:v>
                </c:pt>
                <c:pt idx="1613">
                  <c:v>1.71719505871053</c:v>
                </c:pt>
                <c:pt idx="1614">
                  <c:v>9.0096881849555785</c:v>
                </c:pt>
                <c:pt idx="1615">
                  <c:v>6.1961961963036885</c:v>
                </c:pt>
                <c:pt idx="1616">
                  <c:v>4.0014032569432061</c:v>
                </c:pt>
                <c:pt idx="1617">
                  <c:v>2.6562308068488818</c:v>
                </c:pt>
                <c:pt idx="1618">
                  <c:v>7.1479561769122597</c:v>
                </c:pt>
                <c:pt idx="1619">
                  <c:v>6.8322149671200023</c:v>
                </c:pt>
                <c:pt idx="1620">
                  <c:v>7.1533962363115222</c:v>
                </c:pt>
                <c:pt idx="1621">
                  <c:v>8.1923116694049583</c:v>
                </c:pt>
                <c:pt idx="1622">
                  <c:v>8.1614346587878686</c:v>
                </c:pt>
                <c:pt idx="1623">
                  <c:v>4.6273931014980718</c:v>
                </c:pt>
                <c:pt idx="1624">
                  <c:v>-3.5616822760885967</c:v>
                </c:pt>
                <c:pt idx="1625">
                  <c:v>-0.85099068781690335</c:v>
                </c:pt>
                <c:pt idx="1626">
                  <c:v>-3.0868676739882943</c:v>
                </c:pt>
                <c:pt idx="1627">
                  <c:v>-3.4869038120963936</c:v>
                </c:pt>
                <c:pt idx="1628">
                  <c:v>-2.0753572041595305</c:v>
                </c:pt>
                <c:pt idx="1629">
                  <c:v>-2.0012550649243224</c:v>
                </c:pt>
                <c:pt idx="1630">
                  <c:v>-7.464100161588398</c:v>
                </c:pt>
                <c:pt idx="1631">
                  <c:v>-1.6197977725140404</c:v>
                </c:pt>
                <c:pt idx="1632">
                  <c:v>4.9309773993222237</c:v>
                </c:pt>
                <c:pt idx="1633">
                  <c:v>-2.577265660082162</c:v>
                </c:pt>
                <c:pt idx="1634">
                  <c:v>-1.1360820152197988</c:v>
                </c:pt>
                <c:pt idx="1635">
                  <c:v>-0.85099988420826378</c:v>
                </c:pt>
                <c:pt idx="1636">
                  <c:v>2.0888157033283505E-2</c:v>
                </c:pt>
                <c:pt idx="1637">
                  <c:v>-3.5791146937647511E-2</c:v>
                </c:pt>
                <c:pt idx="1638">
                  <c:v>-0.36617109980541329</c:v>
                </c:pt>
                <c:pt idx="1639">
                  <c:v>0.16273342848997885</c:v>
                </c:pt>
                <c:pt idx="1640">
                  <c:v>0.40796115086261864</c:v>
                </c:pt>
                <c:pt idx="1641">
                  <c:v>-8.970421869220722</c:v>
                </c:pt>
                <c:pt idx="1642">
                  <c:v>-8.686355308506883</c:v>
                </c:pt>
                <c:pt idx="1643">
                  <c:v>3.1248738829283056</c:v>
                </c:pt>
                <c:pt idx="1644">
                  <c:v>4.5522502099290705</c:v>
                </c:pt>
                <c:pt idx="1645">
                  <c:v>5.7970802129301404</c:v>
                </c:pt>
                <c:pt idx="1646">
                  <c:v>-4.5744828908693123</c:v>
                </c:pt>
                <c:pt idx="1647">
                  <c:v>7.2503438533848623</c:v>
                </c:pt>
                <c:pt idx="1648">
                  <c:v>8.7046958413649449</c:v>
                </c:pt>
              </c:numCache>
            </c:numRef>
          </c:yVal>
          <c:smooth val="0"/>
          <c:extLst>
            <c:ext xmlns:c16="http://schemas.microsoft.com/office/drawing/2014/chart" uri="{C3380CC4-5D6E-409C-BE32-E72D297353CC}">
              <c16:uniqueId val="{00000001-369B-4342-9B4D-81F251868AD2}"/>
            </c:ext>
          </c:extLst>
        </c:ser>
        <c:dLbls>
          <c:showLegendKey val="0"/>
          <c:showVal val="0"/>
          <c:showCatName val="0"/>
          <c:showSerName val="0"/>
          <c:showPercent val="0"/>
          <c:showBubbleSize val="0"/>
        </c:dLbls>
        <c:axId val="1126588000"/>
        <c:axId val="1262414112"/>
      </c:scatterChart>
      <c:valAx>
        <c:axId val="1126588000"/>
        <c:scaling>
          <c:orientation val="minMax"/>
        </c:scaling>
        <c:delete val="0"/>
        <c:axPos val="b"/>
        <c:title>
          <c:tx>
            <c:rich>
              <a:bodyPr/>
              <a:lstStyle/>
              <a:p>
                <a:pPr>
                  <a:defRPr/>
                </a:pPr>
                <a:r>
                  <a:rPr lang="en-US"/>
                  <a:t>Fitted Values</a:t>
                </a:r>
              </a:p>
            </c:rich>
          </c:tx>
          <c:overlay val="0"/>
        </c:title>
        <c:numFmt formatCode="0" sourceLinked="0"/>
        <c:majorTickMark val="out"/>
        <c:minorTickMark val="none"/>
        <c:tickLblPos val="nextTo"/>
        <c:crossAx val="1262414112"/>
        <c:crosses val="autoZero"/>
        <c:crossBetween val="midCat"/>
      </c:valAx>
      <c:valAx>
        <c:axId val="1262414112"/>
        <c:scaling>
          <c:orientation val="minMax"/>
        </c:scaling>
        <c:delete val="0"/>
        <c:axPos val="l"/>
        <c:title>
          <c:tx>
            <c:rich>
              <a:bodyPr/>
              <a:lstStyle/>
              <a:p>
                <a:pPr>
                  <a:defRPr/>
                </a:pPr>
                <a:r>
                  <a:rPr lang="en-US"/>
                  <a:t>Residuals</a:t>
                </a:r>
              </a:p>
            </c:rich>
          </c:tx>
          <c:overlay val="0"/>
        </c:title>
        <c:numFmt formatCode="0" sourceLinked="0"/>
        <c:majorTickMark val="out"/>
        <c:minorTickMark val="none"/>
        <c:tickLblPos val="nextTo"/>
        <c:crossAx val="112658800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Normal Q-Q</a:t>
            </a:r>
          </a:p>
        </c:rich>
      </c:tx>
      <c:overlay val="0"/>
      <c:spPr>
        <a:solidFill>
          <a:srgbClr val="CAEDFB"/>
        </a:solidFill>
      </c:spPr>
    </c:title>
    <c:autoTitleDeleted val="0"/>
    <c:plotArea>
      <c:layout/>
      <c:scatterChart>
        <c:scatterStyle val="lineMarker"/>
        <c:varyColors val="0"/>
        <c:ser>
          <c:idx val="0"/>
          <c:order val="0"/>
          <c:tx>
            <c:v>Normal Q-Q</c:v>
          </c:tx>
          <c:spPr>
            <a:ln w="38100">
              <a:noFill/>
            </a:ln>
          </c:spPr>
          <c:marker>
            <c:symbol val="diamond"/>
            <c:size val="4"/>
          </c:marker>
          <c:xVal>
            <c:numRef>
              <c:f>Regression!QQPlotX</c:f>
              <c:numCache>
                <c:formatCode>0.0000</c:formatCode>
                <c:ptCount val="1649"/>
                <c:pt idx="0">
                  <c:v>-3.4287229888501014</c:v>
                </c:pt>
                <c:pt idx="1">
                  <c:v>-3.118249953252767</c:v>
                </c:pt>
                <c:pt idx="2">
                  <c:v>-2.9644605992605717</c:v>
                </c:pt>
                <c:pt idx="3">
                  <c:v>-2.9644605992605717</c:v>
                </c:pt>
                <c:pt idx="4">
                  <c:v>-2.7786903070508315</c:v>
                </c:pt>
                <c:pt idx="5">
                  <c:v>-2.7786903070508315</c:v>
                </c:pt>
                <c:pt idx="6">
                  <c:v>-2.6570161854420777</c:v>
                </c:pt>
                <c:pt idx="7">
                  <c:v>-2.6570161854420777</c:v>
                </c:pt>
                <c:pt idx="8">
                  <c:v>-2.5652792972685243</c:v>
                </c:pt>
                <c:pt idx="9">
                  <c:v>-2.5264513477970261</c:v>
                </c:pt>
                <c:pt idx="10">
                  <c:v>-2.5264513477970261</c:v>
                </c:pt>
                <c:pt idx="11">
                  <c:v>-2.5264513477970261</c:v>
                </c:pt>
                <c:pt idx="12">
                  <c:v>-2.4285172603656537</c:v>
                </c:pt>
                <c:pt idx="13">
                  <c:v>-2.4004805754973497</c:v>
                </c:pt>
                <c:pt idx="14">
                  <c:v>-2.3742127090260081</c:v>
                </c:pt>
                <c:pt idx="15">
                  <c:v>-2.3494875599978426</c:v>
                </c:pt>
                <c:pt idx="16">
                  <c:v>-2.3261203997549518</c:v>
                </c:pt>
                <c:pt idx="17">
                  <c:v>-2.3261203997549518</c:v>
                </c:pt>
                <c:pt idx="18">
                  <c:v>-2.3261203997549518</c:v>
                </c:pt>
                <c:pt idx="19">
                  <c:v>-2.3261203997549518</c:v>
                </c:pt>
                <c:pt idx="20">
                  <c:v>-2.2435160869312201</c:v>
                </c:pt>
                <c:pt idx="21">
                  <c:v>-2.2435160869312201</c:v>
                </c:pt>
                <c:pt idx="22">
                  <c:v>-2.2073550198913567</c:v>
                </c:pt>
                <c:pt idx="23">
                  <c:v>-2.2073550198913567</c:v>
                </c:pt>
                <c:pt idx="24">
                  <c:v>-2.1738689464820578</c:v>
                </c:pt>
                <c:pt idx="25">
                  <c:v>-2.1579999581558846</c:v>
                </c:pt>
                <c:pt idx="26">
                  <c:v>-2.1426564926871321</c:v>
                </c:pt>
                <c:pt idx="27">
                  <c:v>-2.1426564926871321</c:v>
                </c:pt>
                <c:pt idx="28">
                  <c:v>-2.1426564926871321</c:v>
                </c:pt>
                <c:pt idx="29">
                  <c:v>-2.0994271873972417</c:v>
                </c:pt>
                <c:pt idx="30">
                  <c:v>-2.0994271873972417</c:v>
                </c:pt>
                <c:pt idx="31">
                  <c:v>-2.0994271873972417</c:v>
                </c:pt>
                <c:pt idx="32">
                  <c:v>-2.0597982810364517</c:v>
                </c:pt>
                <c:pt idx="33">
                  <c:v>-2.0597982810364517</c:v>
                </c:pt>
                <c:pt idx="34">
                  <c:v>-2.0597982810364517</c:v>
                </c:pt>
                <c:pt idx="35">
                  <c:v>-2.0231624874260845</c:v>
                </c:pt>
                <c:pt idx="36">
                  <c:v>-2.0231624874260845</c:v>
                </c:pt>
                <c:pt idx="37">
                  <c:v>-2.0001681446016244</c:v>
                </c:pt>
                <c:pt idx="38">
                  <c:v>-1.9890565032593337</c:v>
                </c:pt>
                <c:pt idx="39">
                  <c:v>-1.9781851538562727</c:v>
                </c:pt>
                <c:pt idx="40">
                  <c:v>-1.9675426916276542</c:v>
                </c:pt>
                <c:pt idx="41">
                  <c:v>-1.957118520190694</c:v>
                </c:pt>
                <c:pt idx="42">
                  <c:v>-1.94690277624242</c:v>
                </c:pt>
                <c:pt idx="43">
                  <c:v>-1.9368862628682149</c:v>
                </c:pt>
                <c:pt idx="44">
                  <c:v>-1.9270603903023944</c:v>
                </c:pt>
                <c:pt idx="45">
                  <c:v>-1.9270603903023944</c:v>
                </c:pt>
                <c:pt idx="46">
                  <c:v>-1.907948933309944</c:v>
                </c:pt>
                <c:pt idx="47">
                  <c:v>-1.8986487576703672</c:v>
                </c:pt>
                <c:pt idx="48">
                  <c:v>-1.8895099603334302</c:v>
                </c:pt>
                <c:pt idx="49">
                  <c:v>-1.8805262984826756</c:v>
                </c:pt>
                <c:pt idx="50">
                  <c:v>-1.8805262984826756</c:v>
                </c:pt>
                <c:pt idx="51">
                  <c:v>-1.8630011940066851</c:v>
                </c:pt>
                <c:pt idx="52">
                  <c:v>-1.8544489690938102</c:v>
                </c:pt>
                <c:pt idx="53">
                  <c:v>-1.8544489690938102</c:v>
                </c:pt>
                <c:pt idx="54">
                  <c:v>-1.8544489690938102</c:v>
                </c:pt>
                <c:pt idx="55">
                  <c:v>-1.8295749434197282</c:v>
                </c:pt>
                <c:pt idx="56">
                  <c:v>-1.8215296776288319</c:v>
                </c:pt>
                <c:pt idx="57">
                  <c:v>-1.8215296776288319</c:v>
                </c:pt>
                <c:pt idx="58">
                  <c:v>-1.8215296776288319</c:v>
                </c:pt>
                <c:pt idx="59">
                  <c:v>-1.7980761038936304</c:v>
                </c:pt>
                <c:pt idx="60">
                  <c:v>-1.7980761038936304</c:v>
                </c:pt>
                <c:pt idx="61">
                  <c:v>-1.7980761038936304</c:v>
                </c:pt>
                <c:pt idx="62">
                  <c:v>-1.7755718253255368</c:v>
                </c:pt>
                <c:pt idx="63">
                  <c:v>-1.7755718253255368</c:v>
                </c:pt>
                <c:pt idx="64">
                  <c:v>-1.7610542000458449</c:v>
                </c:pt>
                <c:pt idx="65">
                  <c:v>-1.7610542000458449</c:v>
                </c:pt>
                <c:pt idx="66">
                  <c:v>-1.7468985212689381</c:v>
                </c:pt>
                <c:pt idx="67">
                  <c:v>-1.739949995904148</c:v>
                </c:pt>
                <c:pt idx="68">
                  <c:v>-1.7330844772440359</c:v>
                </c:pt>
                <c:pt idx="69">
                  <c:v>-1.7262996894247766</c:v>
                </c:pt>
                <c:pt idx="70">
                  <c:v>-1.7262996894247766</c:v>
                </c:pt>
                <c:pt idx="71">
                  <c:v>-1.7129636683890181</c:v>
                </c:pt>
                <c:pt idx="72">
                  <c:v>-1.7129636683890181</c:v>
                </c:pt>
                <c:pt idx="73">
                  <c:v>-1.6999255180307868</c:v>
                </c:pt>
                <c:pt idx="74">
                  <c:v>-1.6935133675401242</c:v>
                </c:pt>
                <c:pt idx="75">
                  <c:v>-1.6935133675401242</c:v>
                </c:pt>
                <c:pt idx="76">
                  <c:v>-1.6935133675401242</c:v>
                </c:pt>
                <c:pt idx="77">
                  <c:v>-1.6746834237964712</c:v>
                </c:pt>
                <c:pt idx="78">
                  <c:v>-1.6746834237964712</c:v>
                </c:pt>
                <c:pt idx="79">
                  <c:v>-1.6746834237964712</c:v>
                </c:pt>
                <c:pt idx="80">
                  <c:v>-1.6746834237964712</c:v>
                </c:pt>
                <c:pt idx="81">
                  <c:v>-1.6504653896281696</c:v>
                </c:pt>
                <c:pt idx="82">
                  <c:v>-1.6504653896281696</c:v>
                </c:pt>
                <c:pt idx="83">
                  <c:v>-1.6387108222805178</c:v>
                </c:pt>
                <c:pt idx="84">
                  <c:v>-1.6387108222805178</c:v>
                </c:pt>
                <c:pt idx="85">
                  <c:v>-1.6271784104016083</c:v>
                </c:pt>
                <c:pt idx="86">
                  <c:v>-1.6271784104016083</c:v>
                </c:pt>
                <c:pt idx="87">
                  <c:v>-1.6158584342289828</c:v>
                </c:pt>
                <c:pt idx="88">
                  <c:v>-1.6158584342289828</c:v>
                </c:pt>
                <c:pt idx="89">
                  <c:v>-1.6158584342289828</c:v>
                </c:pt>
                <c:pt idx="90">
                  <c:v>-1.6158584342289828</c:v>
                </c:pt>
                <c:pt idx="91">
                  <c:v>-1.5938200328066188</c:v>
                </c:pt>
                <c:pt idx="92">
                  <c:v>-1.5884297017318656</c:v>
                </c:pt>
                <c:pt idx="93">
                  <c:v>-1.5884297017318656</c:v>
                </c:pt>
                <c:pt idx="94">
                  <c:v>-1.5777854040319945</c:v>
                </c:pt>
                <c:pt idx="95">
                  <c:v>-1.5725296242490356</c:v>
                </c:pt>
                <c:pt idx="96">
                  <c:v>-1.5725296242490356</c:v>
                </c:pt>
                <c:pt idx="97">
                  <c:v>-1.5621464731395975</c:v>
                </c:pt>
                <c:pt idx="98">
                  <c:v>-1.5621464731395975</c:v>
                </c:pt>
                <c:pt idx="99">
                  <c:v>-1.5621464731395975</c:v>
                </c:pt>
                <c:pt idx="100">
                  <c:v>-1.5468805340999257</c:v>
                </c:pt>
                <c:pt idx="101">
                  <c:v>-1.5418711328403236</c:v>
                </c:pt>
                <c:pt idx="102">
                  <c:v>-1.5418711328403236</c:v>
                </c:pt>
                <c:pt idx="103">
                  <c:v>-1.5319668124298669</c:v>
                </c:pt>
                <c:pt idx="104">
                  <c:v>-1.5319668124298669</c:v>
                </c:pt>
                <c:pt idx="105">
                  <c:v>-1.5319668124298669</c:v>
                </c:pt>
                <c:pt idx="106">
                  <c:v>-1.5319668124298669</c:v>
                </c:pt>
                <c:pt idx="107">
                  <c:v>-1.5125970273974985</c:v>
                </c:pt>
                <c:pt idx="108">
                  <c:v>-1.5078422496152202</c:v>
                </c:pt>
                <c:pt idx="109">
                  <c:v>-1.5078422496152202</c:v>
                </c:pt>
                <c:pt idx="110">
                  <c:v>-1.4984336523422108</c:v>
                </c:pt>
                <c:pt idx="111">
                  <c:v>-1.4984336523422108</c:v>
                </c:pt>
                <c:pt idx="112">
                  <c:v>-1.4984336523422108</c:v>
                </c:pt>
                <c:pt idx="113">
                  <c:v>-1.4984336523422108</c:v>
                </c:pt>
                <c:pt idx="114">
                  <c:v>-1.4984336523422108</c:v>
                </c:pt>
                <c:pt idx="115">
                  <c:v>-1.4754749432056431</c:v>
                </c:pt>
                <c:pt idx="116">
                  <c:v>-1.4754749432056431</c:v>
                </c:pt>
                <c:pt idx="117">
                  <c:v>-1.4754749432056431</c:v>
                </c:pt>
                <c:pt idx="118">
                  <c:v>-1.462064744247453</c:v>
                </c:pt>
                <c:pt idx="119">
                  <c:v>-1.4576525936309461</c:v>
                </c:pt>
                <c:pt idx="120">
                  <c:v>-1.4576525936309461</c:v>
                </c:pt>
                <c:pt idx="121">
                  <c:v>-1.4576525936309461</c:v>
                </c:pt>
                <c:pt idx="122">
                  <c:v>-1.4445835579455348</c:v>
                </c:pt>
                <c:pt idx="123">
                  <c:v>-1.4402815816722083</c:v>
                </c:pt>
                <c:pt idx="124">
                  <c:v>-1.4402815816722083</c:v>
                </c:pt>
                <c:pt idx="125">
                  <c:v>-1.4402815816722083</c:v>
                </c:pt>
                <c:pt idx="126">
                  <c:v>-1.4402815816722083</c:v>
                </c:pt>
                <c:pt idx="127">
                  <c:v>-1.4402815816722083</c:v>
                </c:pt>
                <c:pt idx="128">
                  <c:v>-1.4191611772342045</c:v>
                </c:pt>
                <c:pt idx="129">
                  <c:v>-1.4191611772342045</c:v>
                </c:pt>
                <c:pt idx="130">
                  <c:v>-1.4191611772342045</c:v>
                </c:pt>
                <c:pt idx="131">
                  <c:v>-1.4067868590764927</c:v>
                </c:pt>
                <c:pt idx="132">
                  <c:v>-1.4067868590764927</c:v>
                </c:pt>
                <c:pt idx="133">
                  <c:v>-1.4067868590764927</c:v>
                </c:pt>
                <c:pt idx="134">
                  <c:v>-1.3946242806491973</c:v>
                </c:pt>
                <c:pt idx="135">
                  <c:v>-1.3946242806491973</c:v>
                </c:pt>
                <c:pt idx="136">
                  <c:v>-1.3946242806491973</c:v>
                </c:pt>
                <c:pt idx="137">
                  <c:v>-1.3946242806491973</c:v>
                </c:pt>
                <c:pt idx="138">
                  <c:v>-1.3946242806491973</c:v>
                </c:pt>
                <c:pt idx="139">
                  <c:v>-1.3946242806491973</c:v>
                </c:pt>
                <c:pt idx="140">
                  <c:v>-1.3946242806491973</c:v>
                </c:pt>
                <c:pt idx="141">
                  <c:v>-1.3946242806491973</c:v>
                </c:pt>
                <c:pt idx="142">
                  <c:v>-1.3946242806491973</c:v>
                </c:pt>
                <c:pt idx="143">
                  <c:v>-1.3593210527266006</c:v>
                </c:pt>
                <c:pt idx="144">
                  <c:v>-1.3593210527266006</c:v>
                </c:pt>
                <c:pt idx="145">
                  <c:v>-1.3517022399306602</c:v>
                </c:pt>
                <c:pt idx="146">
                  <c:v>-1.3517022399306602</c:v>
                </c:pt>
                <c:pt idx="147">
                  <c:v>-1.3441610904494867</c:v>
                </c:pt>
                <c:pt idx="148">
                  <c:v>-1.3404190152831756</c:v>
                </c:pt>
                <c:pt idx="149">
                  <c:v>-1.3366956165977166</c:v>
                </c:pt>
                <c:pt idx="150">
                  <c:v>-1.3329906577816031</c:v>
                </c:pt>
                <c:pt idx="151">
                  <c:v>-1.3329906577816031</c:v>
                </c:pt>
                <c:pt idx="152">
                  <c:v>-1.3329906577816031</c:v>
                </c:pt>
                <c:pt idx="153">
                  <c:v>-1.3219841213691266</c:v>
                </c:pt>
                <c:pt idx="154">
                  <c:v>-1.3219841213691266</c:v>
                </c:pt>
                <c:pt idx="155">
                  <c:v>-1.3147344895569</c:v>
                </c:pt>
                <c:pt idx="156">
                  <c:v>-1.3147344895569</c:v>
                </c:pt>
                <c:pt idx="157">
                  <c:v>-1.3147344895569</c:v>
                </c:pt>
                <c:pt idx="158">
                  <c:v>-1.3039878652542525</c:v>
                </c:pt>
                <c:pt idx="159">
                  <c:v>-1.3039878652542525</c:v>
                </c:pt>
                <c:pt idx="160">
                  <c:v>-1.2969062889401866</c:v>
                </c:pt>
                <c:pt idx="161">
                  <c:v>-1.2969062889401866</c:v>
                </c:pt>
                <c:pt idx="162">
                  <c:v>-1.2898891601746336</c:v>
                </c:pt>
                <c:pt idx="163">
                  <c:v>-1.2898891601746336</c:v>
                </c:pt>
                <c:pt idx="164">
                  <c:v>-1.2898891601746336</c:v>
                </c:pt>
                <c:pt idx="165">
                  <c:v>-1.2898891601746336</c:v>
                </c:pt>
                <c:pt idx="166">
                  <c:v>-1.2760422901524544</c:v>
                </c:pt>
                <c:pt idx="167">
                  <c:v>-1.2726185683477402</c:v>
                </c:pt>
                <c:pt idx="168">
                  <c:v>-1.2726185683477402</c:v>
                </c:pt>
                <c:pt idx="169">
                  <c:v>-1.2726185683477402</c:v>
                </c:pt>
                <c:pt idx="170">
                  <c:v>-1.2726185683477402</c:v>
                </c:pt>
                <c:pt idx="171">
                  <c:v>-1.2726185683477402</c:v>
                </c:pt>
                <c:pt idx="172">
                  <c:v>-1.2726185683477402</c:v>
                </c:pt>
                <c:pt idx="173">
                  <c:v>-1.2523823790942721</c:v>
                </c:pt>
                <c:pt idx="174">
                  <c:v>-1.2523823790942721</c:v>
                </c:pt>
                <c:pt idx="175">
                  <c:v>-1.2523823790942721</c:v>
                </c:pt>
                <c:pt idx="176">
                  <c:v>-1.2523823790942721</c:v>
                </c:pt>
                <c:pt idx="177">
                  <c:v>-1.2523823790942721</c:v>
                </c:pt>
                <c:pt idx="178">
                  <c:v>-1.2359023985485402</c:v>
                </c:pt>
                <c:pt idx="179">
                  <c:v>-1.2359023985485402</c:v>
                </c:pt>
                <c:pt idx="180">
                  <c:v>-1.2294035019788656</c:v>
                </c:pt>
                <c:pt idx="181">
                  <c:v>-1.2294035019788656</c:v>
                </c:pt>
                <c:pt idx="182">
                  <c:v>-1.2294035019788656</c:v>
                </c:pt>
                <c:pt idx="183">
                  <c:v>-1.2197514087080794</c:v>
                </c:pt>
                <c:pt idx="184">
                  <c:v>-1.2197514087080794</c:v>
                </c:pt>
                <c:pt idx="185">
                  <c:v>-1.2197514087080794</c:v>
                </c:pt>
                <c:pt idx="186">
                  <c:v>-1.210211632562187</c:v>
                </c:pt>
                <c:pt idx="187">
                  <c:v>-1.207056068729359</c:v>
                </c:pt>
                <c:pt idx="188">
                  <c:v>-1.207056068729359</c:v>
                </c:pt>
                <c:pt idx="189">
                  <c:v>-1.207056068729359</c:v>
                </c:pt>
                <c:pt idx="190">
                  <c:v>-1.207056068729359</c:v>
                </c:pt>
                <c:pt idx="191">
                  <c:v>-1.207056068729359</c:v>
                </c:pt>
                <c:pt idx="192">
                  <c:v>-1.1914554566319386</c:v>
                </c:pt>
                <c:pt idx="193">
                  <c:v>-1.1914554566319386</c:v>
                </c:pt>
                <c:pt idx="194">
                  <c:v>-1.1914554566319386</c:v>
                </c:pt>
                <c:pt idx="195">
                  <c:v>-1.182232646923248</c:v>
                </c:pt>
                <c:pt idx="196">
                  <c:v>-1.182232646923248</c:v>
                </c:pt>
                <c:pt idx="197">
                  <c:v>-1.182232646923248</c:v>
                </c:pt>
                <c:pt idx="198">
                  <c:v>-1.182232646923248</c:v>
                </c:pt>
                <c:pt idx="199">
                  <c:v>-1.1700898139672218</c:v>
                </c:pt>
                <c:pt idx="200">
                  <c:v>-1.1700898139672218</c:v>
                </c:pt>
                <c:pt idx="201">
                  <c:v>-1.1700898139672218</c:v>
                </c:pt>
                <c:pt idx="202">
                  <c:v>-1.1700898139672218</c:v>
                </c:pt>
                <c:pt idx="203">
                  <c:v>-1.1700898139672218</c:v>
                </c:pt>
                <c:pt idx="204">
                  <c:v>-1.1700898139672218</c:v>
                </c:pt>
                <c:pt idx="205">
                  <c:v>-1.1521925343545227</c:v>
                </c:pt>
                <c:pt idx="206">
                  <c:v>-1.1521925343545227</c:v>
                </c:pt>
                <c:pt idx="207">
                  <c:v>-1.1463081367501964</c:v>
                </c:pt>
                <c:pt idx="208">
                  <c:v>-1.1463081367501964</c:v>
                </c:pt>
                <c:pt idx="209">
                  <c:v>-1.1463081367501964</c:v>
                </c:pt>
                <c:pt idx="210">
                  <c:v>-1.1375552391677688</c:v>
                </c:pt>
                <c:pt idx="211">
                  <c:v>-1.1375552391677688</c:v>
                </c:pt>
                <c:pt idx="212">
                  <c:v>-1.1375552391677688</c:v>
                </c:pt>
                <c:pt idx="213">
                  <c:v>-1.1375552391677688</c:v>
                </c:pt>
                <c:pt idx="214">
                  <c:v>-1.1375552391677688</c:v>
                </c:pt>
                <c:pt idx="215">
                  <c:v>-1.1375552391677688</c:v>
                </c:pt>
                <c:pt idx="216">
                  <c:v>-1.1375552391677688</c:v>
                </c:pt>
                <c:pt idx="217">
                  <c:v>-1.1174634002413726</c:v>
                </c:pt>
                <c:pt idx="218">
                  <c:v>-1.1174634002413726</c:v>
                </c:pt>
                <c:pt idx="219">
                  <c:v>-1.1174634002413726</c:v>
                </c:pt>
                <c:pt idx="220">
                  <c:v>-1.1174634002413726</c:v>
                </c:pt>
                <c:pt idx="221">
                  <c:v>-1.1174634002413726</c:v>
                </c:pt>
                <c:pt idx="222">
                  <c:v>-1.1174634002413726</c:v>
                </c:pt>
                <c:pt idx="223">
                  <c:v>-1.1005940465096573</c:v>
                </c:pt>
                <c:pt idx="224">
                  <c:v>-1.1005940465096573</c:v>
                </c:pt>
                <c:pt idx="225">
                  <c:v>-1.0950400512086547</c:v>
                </c:pt>
                <c:pt idx="226">
                  <c:v>-1.0950400512086547</c:v>
                </c:pt>
                <c:pt idx="227">
                  <c:v>-1.0895196306228982</c:v>
                </c:pt>
                <c:pt idx="228">
                  <c:v>-1.0895196306228982</c:v>
                </c:pt>
                <c:pt idx="229">
                  <c:v>-1.0895196306228982</c:v>
                </c:pt>
                <c:pt idx="230">
                  <c:v>-1.0895196306228982</c:v>
                </c:pt>
                <c:pt idx="231">
                  <c:v>-1.0895196306228982</c:v>
                </c:pt>
                <c:pt idx="232">
                  <c:v>-1.0758617643853021</c:v>
                </c:pt>
                <c:pt idx="233">
                  <c:v>-1.0758617643853021</c:v>
                </c:pt>
                <c:pt idx="234">
                  <c:v>-1.0704544602760233</c:v>
                </c:pt>
                <c:pt idx="235">
                  <c:v>-1.0704544602760233</c:v>
                </c:pt>
                <c:pt idx="236">
                  <c:v>-1.0704544602760233</c:v>
                </c:pt>
                <c:pt idx="237">
                  <c:v>-1.0704544602760233</c:v>
                </c:pt>
                <c:pt idx="238">
                  <c:v>-1.0597326997110486</c:v>
                </c:pt>
                <c:pt idx="239">
                  <c:v>-1.0570712344634026</c:v>
                </c:pt>
                <c:pt idx="240">
                  <c:v>-1.0570712344634026</c:v>
                </c:pt>
                <c:pt idx="241">
                  <c:v>-1.0570712344634026</c:v>
                </c:pt>
                <c:pt idx="242">
                  <c:v>-1.0491313979639725</c:v>
                </c:pt>
                <c:pt idx="243">
                  <c:v>-1.0491313979639725</c:v>
                </c:pt>
                <c:pt idx="244">
                  <c:v>-1.0491313979639725</c:v>
                </c:pt>
                <c:pt idx="245">
                  <c:v>-1.0491313979639725</c:v>
                </c:pt>
                <c:pt idx="246">
                  <c:v>-1.0386467129748296</c:v>
                </c:pt>
                <c:pt idx="247">
                  <c:v>-1.0386467129748296</c:v>
                </c:pt>
                <c:pt idx="248">
                  <c:v>-1.0334469496720613</c:v>
                </c:pt>
                <c:pt idx="249">
                  <c:v>-1.0334469496720613</c:v>
                </c:pt>
                <c:pt idx="250">
                  <c:v>-1.0334469496720613</c:v>
                </c:pt>
                <c:pt idx="251">
                  <c:v>-1.0334469496720613</c:v>
                </c:pt>
                <c:pt idx="252">
                  <c:v>-1.0334469496720613</c:v>
                </c:pt>
                <c:pt idx="253">
                  <c:v>-1.0205681915260707</c:v>
                </c:pt>
                <c:pt idx="254">
                  <c:v>-1.0205681915260707</c:v>
                </c:pt>
                <c:pt idx="255">
                  <c:v>-1.0205681915260707</c:v>
                </c:pt>
                <c:pt idx="256">
                  <c:v>-1.0205681915260707</c:v>
                </c:pt>
                <c:pt idx="257">
                  <c:v>-1.0205681915260707</c:v>
                </c:pt>
                <c:pt idx="258">
                  <c:v>-1.0205681915260707</c:v>
                </c:pt>
                <c:pt idx="259">
                  <c:v>-1.0205681915260707</c:v>
                </c:pt>
                <c:pt idx="260">
                  <c:v>-1.0028172174115717</c:v>
                </c:pt>
                <c:pt idx="261">
                  <c:v>-1.0028172174115717</c:v>
                </c:pt>
                <c:pt idx="262">
                  <c:v>-1.0028172174115717</c:v>
                </c:pt>
                <c:pt idx="263">
                  <c:v>-1.0028172174115717</c:v>
                </c:pt>
                <c:pt idx="264">
                  <c:v>-1.0028172174115717</c:v>
                </c:pt>
                <c:pt idx="265">
                  <c:v>-0.99032898964496086</c:v>
                </c:pt>
                <c:pt idx="266">
                  <c:v>-0.99032898964496086</c:v>
                </c:pt>
                <c:pt idx="267">
                  <c:v>-0.99032898964496086</c:v>
                </c:pt>
                <c:pt idx="268">
                  <c:v>-0.99032898964496086</c:v>
                </c:pt>
                <c:pt idx="269">
                  <c:v>-0.98044852568054008</c:v>
                </c:pt>
                <c:pt idx="270">
                  <c:v>-0.98044852568054008</c:v>
                </c:pt>
                <c:pt idx="271">
                  <c:v>-0.97554401628441823</c:v>
                </c:pt>
                <c:pt idx="272">
                  <c:v>-0.97554401628441823</c:v>
                </c:pt>
                <c:pt idx="273">
                  <c:v>-0.97554401628441823</c:v>
                </c:pt>
                <c:pt idx="274">
                  <c:v>-0.96823093621551704</c:v>
                </c:pt>
                <c:pt idx="275">
                  <c:v>-0.96823093621551704</c:v>
                </c:pt>
                <c:pt idx="276">
                  <c:v>-0.96823093621551704</c:v>
                </c:pt>
                <c:pt idx="277">
                  <c:v>-0.96823093621551704</c:v>
                </c:pt>
                <c:pt idx="278">
                  <c:v>-0.96823093621551704</c:v>
                </c:pt>
                <c:pt idx="279">
                  <c:v>-0.95615619123390583</c:v>
                </c:pt>
                <c:pt idx="280">
                  <c:v>-0.95615619123390583</c:v>
                </c:pt>
                <c:pt idx="281">
                  <c:v>-0.95615619123390583</c:v>
                </c:pt>
                <c:pt idx="282">
                  <c:v>-0.94897780985887348</c:v>
                </c:pt>
                <c:pt idx="283">
                  <c:v>-0.94897780985887348</c:v>
                </c:pt>
                <c:pt idx="284">
                  <c:v>-0.94897780985887348</c:v>
                </c:pt>
                <c:pt idx="285">
                  <c:v>-0.94897780985887348</c:v>
                </c:pt>
                <c:pt idx="286">
                  <c:v>-0.94897780985887348</c:v>
                </c:pt>
                <c:pt idx="287">
                  <c:v>-0.93712127394454381</c:v>
                </c:pt>
                <c:pt idx="288">
                  <c:v>-0.93712127394454381</c:v>
                </c:pt>
                <c:pt idx="289">
                  <c:v>-0.93241539434320697</c:v>
                </c:pt>
                <c:pt idx="290">
                  <c:v>-0.93241539434320697</c:v>
                </c:pt>
                <c:pt idx="291">
                  <c:v>-0.9277300733017374</c:v>
                </c:pt>
                <c:pt idx="292">
                  <c:v>-0.9277300733017374</c:v>
                </c:pt>
                <c:pt idx="293">
                  <c:v>-0.9277300733017374</c:v>
                </c:pt>
                <c:pt idx="294">
                  <c:v>-0.9277300733017374</c:v>
                </c:pt>
                <c:pt idx="295">
                  <c:v>-0.91841998904288702</c:v>
                </c:pt>
                <c:pt idx="296">
                  <c:v>-0.91841998904288702</c:v>
                </c:pt>
                <c:pt idx="297">
                  <c:v>-0.91841998904288702</c:v>
                </c:pt>
                <c:pt idx="298">
                  <c:v>-0.91148934236618206</c:v>
                </c:pt>
                <c:pt idx="299">
                  <c:v>-0.91148934236618206</c:v>
                </c:pt>
                <c:pt idx="300">
                  <c:v>-0.91148934236618206</c:v>
                </c:pt>
                <c:pt idx="301">
                  <c:v>-0.90460220385671419</c:v>
                </c:pt>
                <c:pt idx="302">
                  <c:v>-0.90460220385671419</c:v>
                </c:pt>
                <c:pt idx="303">
                  <c:v>-0.90460220385671419</c:v>
                </c:pt>
                <c:pt idx="304">
                  <c:v>-0.90460220385671419</c:v>
                </c:pt>
                <c:pt idx="305">
                  <c:v>-0.90460220385671419</c:v>
                </c:pt>
                <c:pt idx="306">
                  <c:v>-0.90460220385671419</c:v>
                </c:pt>
                <c:pt idx="307">
                  <c:v>-0.89095501331493132</c:v>
                </c:pt>
                <c:pt idx="308">
                  <c:v>-0.88869659543514345</c:v>
                </c:pt>
                <c:pt idx="309">
                  <c:v>-0.88869659543514345</c:v>
                </c:pt>
                <c:pt idx="310">
                  <c:v>-0.88869659543514345</c:v>
                </c:pt>
                <c:pt idx="311">
                  <c:v>-0.88869659543514345</c:v>
                </c:pt>
                <c:pt idx="312">
                  <c:v>-0.87970786716299942</c:v>
                </c:pt>
                <c:pt idx="313">
                  <c:v>-0.87970786716299942</c:v>
                </c:pt>
                <c:pt idx="314">
                  <c:v>-0.87970786716299942</c:v>
                </c:pt>
                <c:pt idx="315">
                  <c:v>-0.873012700415573</c:v>
                </c:pt>
                <c:pt idx="316">
                  <c:v>-0.873012700415573</c:v>
                </c:pt>
                <c:pt idx="317">
                  <c:v>-0.873012700415573</c:v>
                </c:pt>
                <c:pt idx="318">
                  <c:v>-0.873012700415573</c:v>
                </c:pt>
                <c:pt idx="319">
                  <c:v>-0.86414620345364646</c:v>
                </c:pt>
                <c:pt idx="320">
                  <c:v>-0.86414620345364646</c:v>
                </c:pt>
                <c:pt idx="321">
                  <c:v>-0.85973834429501084</c:v>
                </c:pt>
                <c:pt idx="322">
                  <c:v>-0.85973834429501084</c:v>
                </c:pt>
                <c:pt idx="323">
                  <c:v>-0.85973834429501084</c:v>
                </c:pt>
                <c:pt idx="324">
                  <c:v>-0.85973834429501084</c:v>
                </c:pt>
                <c:pt idx="325">
                  <c:v>-0.85973834429501084</c:v>
                </c:pt>
                <c:pt idx="326">
                  <c:v>-0.85973834429501084</c:v>
                </c:pt>
                <c:pt idx="327">
                  <c:v>-0.85973834429501084</c:v>
                </c:pt>
                <c:pt idx="328">
                  <c:v>-0.84444052159937644</c:v>
                </c:pt>
                <c:pt idx="329">
                  <c:v>-0.84444052159937644</c:v>
                </c:pt>
                <c:pt idx="330">
                  <c:v>-0.84444052159937644</c:v>
                </c:pt>
                <c:pt idx="331">
                  <c:v>-0.84444052159937644</c:v>
                </c:pt>
                <c:pt idx="332">
                  <c:v>-0.8357870519497973</c:v>
                </c:pt>
                <c:pt idx="333">
                  <c:v>-0.8357870519497973</c:v>
                </c:pt>
                <c:pt idx="334">
                  <c:v>-0.8357870519497973</c:v>
                </c:pt>
                <c:pt idx="335">
                  <c:v>-0.8357870519497973</c:v>
                </c:pt>
                <c:pt idx="336">
                  <c:v>-0.8357870519497973</c:v>
                </c:pt>
                <c:pt idx="337">
                  <c:v>-0.82505741806651978</c:v>
                </c:pt>
                <c:pt idx="338">
                  <c:v>-0.82505741806651978</c:v>
                </c:pt>
                <c:pt idx="339">
                  <c:v>-0.8207920883323806</c:v>
                </c:pt>
                <c:pt idx="340">
                  <c:v>-0.81866501502518862</c:v>
                </c:pt>
                <c:pt idx="341">
                  <c:v>-0.81866501502518862</c:v>
                </c:pt>
                <c:pt idx="342">
                  <c:v>-0.81866501502518862</c:v>
                </c:pt>
                <c:pt idx="343">
                  <c:v>-0.81230589119800856</c:v>
                </c:pt>
                <c:pt idx="344">
                  <c:v>-0.81230589119800856</c:v>
                </c:pt>
                <c:pt idx="345">
                  <c:v>-0.80808466725232064</c:v>
                </c:pt>
                <c:pt idx="346">
                  <c:v>-0.80808466725232064</c:v>
                </c:pt>
                <c:pt idx="347">
                  <c:v>-0.80808466725232064</c:v>
                </c:pt>
                <c:pt idx="348">
                  <c:v>-0.80808466725232064</c:v>
                </c:pt>
                <c:pt idx="349">
                  <c:v>-0.79968509868701798</c:v>
                </c:pt>
                <c:pt idx="350">
                  <c:v>-0.79968509868701798</c:v>
                </c:pt>
                <c:pt idx="351">
                  <c:v>-0.79968509868701798</c:v>
                </c:pt>
                <c:pt idx="352">
                  <c:v>-0.79968509868701798</c:v>
                </c:pt>
                <c:pt idx="353">
                  <c:v>-0.79968509868701798</c:v>
                </c:pt>
                <c:pt idx="354">
                  <c:v>-0.78926429572475043</c:v>
                </c:pt>
                <c:pt idx="355">
                  <c:v>-0.78926429572475043</c:v>
                </c:pt>
                <c:pt idx="356">
                  <c:v>-0.78926429572475043</c:v>
                </c:pt>
                <c:pt idx="357">
                  <c:v>-0.78926429572475043</c:v>
                </c:pt>
                <c:pt idx="358">
                  <c:v>-0.78098898173722842</c:v>
                </c:pt>
                <c:pt idx="359">
                  <c:v>-0.78098898173722842</c:v>
                </c:pt>
                <c:pt idx="360">
                  <c:v>-0.78098898173722842</c:v>
                </c:pt>
                <c:pt idx="361">
                  <c:v>-0.78098898173722842</c:v>
                </c:pt>
                <c:pt idx="362">
                  <c:v>-0.78098898173722842</c:v>
                </c:pt>
                <c:pt idx="363">
                  <c:v>-0.78098898173722842</c:v>
                </c:pt>
                <c:pt idx="364">
                  <c:v>-0.78098898173722842</c:v>
                </c:pt>
                <c:pt idx="365">
                  <c:v>-0.78098898173722842</c:v>
                </c:pt>
                <c:pt idx="366">
                  <c:v>-0.76459654801725674</c:v>
                </c:pt>
                <c:pt idx="367">
                  <c:v>-0.7625619542054235</c:v>
                </c:pt>
                <c:pt idx="368">
                  <c:v>-0.7625619542054235</c:v>
                </c:pt>
                <c:pt idx="369">
                  <c:v>-0.7625619542054235</c:v>
                </c:pt>
                <c:pt idx="370">
                  <c:v>-0.75647701124006039</c:v>
                </c:pt>
                <c:pt idx="371">
                  <c:v>-0.75647701124006039</c:v>
                </c:pt>
                <c:pt idx="372">
                  <c:v>-0.75647701124006039</c:v>
                </c:pt>
                <c:pt idx="373">
                  <c:v>-0.75647701124006039</c:v>
                </c:pt>
                <c:pt idx="374">
                  <c:v>-0.75647701124006039</c:v>
                </c:pt>
                <c:pt idx="375">
                  <c:v>-0.74639716414434454</c:v>
                </c:pt>
                <c:pt idx="376">
                  <c:v>-0.74639716414434454</c:v>
                </c:pt>
                <c:pt idx="377">
                  <c:v>-0.74639716414434454</c:v>
                </c:pt>
                <c:pt idx="378">
                  <c:v>-0.74038552290047832</c:v>
                </c:pt>
                <c:pt idx="379">
                  <c:v>-0.74038552290047832</c:v>
                </c:pt>
                <c:pt idx="380">
                  <c:v>-0.74038552290047832</c:v>
                </c:pt>
                <c:pt idx="381">
                  <c:v>-0.74038552290047832</c:v>
                </c:pt>
                <c:pt idx="382">
                  <c:v>-0.74038552290047832</c:v>
                </c:pt>
                <c:pt idx="383">
                  <c:v>-0.73042509746273321</c:v>
                </c:pt>
                <c:pt idx="384">
                  <c:v>-0.73042509746273321</c:v>
                </c:pt>
                <c:pt idx="385">
                  <c:v>-0.73042509746273321</c:v>
                </c:pt>
                <c:pt idx="386">
                  <c:v>-0.72448350403832318</c:v>
                </c:pt>
                <c:pt idx="387">
                  <c:v>-0.72448350403832318</c:v>
                </c:pt>
                <c:pt idx="388">
                  <c:v>-0.72448350403832318</c:v>
                </c:pt>
                <c:pt idx="389">
                  <c:v>-0.72448350403832318</c:v>
                </c:pt>
                <c:pt idx="390">
                  <c:v>-0.71660092108895201</c:v>
                </c:pt>
                <c:pt idx="391">
                  <c:v>-0.71660092108895201</c:v>
                </c:pt>
                <c:pt idx="392">
                  <c:v>-0.7126762947196924</c:v>
                </c:pt>
                <c:pt idx="393">
                  <c:v>-0.7126762947196924</c:v>
                </c:pt>
                <c:pt idx="394">
                  <c:v>-0.7126762947196924</c:v>
                </c:pt>
                <c:pt idx="395">
                  <c:v>-0.7126762947196924</c:v>
                </c:pt>
                <c:pt idx="396">
                  <c:v>-0.7126762947196924</c:v>
                </c:pt>
                <c:pt idx="397">
                  <c:v>-0.70291235686137066</c:v>
                </c:pt>
                <c:pt idx="398">
                  <c:v>-0.70291235686137066</c:v>
                </c:pt>
                <c:pt idx="399">
                  <c:v>-0.70291235686137066</c:v>
                </c:pt>
                <c:pt idx="400">
                  <c:v>-0.69708605805955215</c:v>
                </c:pt>
                <c:pt idx="401">
                  <c:v>-0.69708605805955215</c:v>
                </c:pt>
                <c:pt idx="402">
                  <c:v>-0.69708605805955215</c:v>
                </c:pt>
                <c:pt idx="403">
                  <c:v>-0.69708605805955215</c:v>
                </c:pt>
                <c:pt idx="404">
                  <c:v>-0.69708605805955215</c:v>
                </c:pt>
                <c:pt idx="405">
                  <c:v>-0.68742774275107121</c:v>
                </c:pt>
                <c:pt idx="406">
                  <c:v>-0.68742774275107121</c:v>
                </c:pt>
                <c:pt idx="407">
                  <c:v>-0.68742774275107121</c:v>
                </c:pt>
                <c:pt idx="408">
                  <c:v>-0.68742774275107121</c:v>
                </c:pt>
                <c:pt idx="409">
                  <c:v>-0.68742774275107121</c:v>
                </c:pt>
                <c:pt idx="410">
                  <c:v>-0.68742774275107121</c:v>
                </c:pt>
                <c:pt idx="411">
                  <c:v>-0.68742774275107121</c:v>
                </c:pt>
                <c:pt idx="412">
                  <c:v>-0.67401274003943057</c:v>
                </c:pt>
                <c:pt idx="413">
                  <c:v>-0.67401274003943057</c:v>
                </c:pt>
                <c:pt idx="414">
                  <c:v>-0.67401274003943057</c:v>
                </c:pt>
                <c:pt idx="415">
                  <c:v>-0.67401274003943057</c:v>
                </c:pt>
                <c:pt idx="416">
                  <c:v>-0.6664012884495929</c:v>
                </c:pt>
                <c:pt idx="417">
                  <c:v>-0.6664012884495929</c:v>
                </c:pt>
                <c:pt idx="418">
                  <c:v>-0.6664012884495929</c:v>
                </c:pt>
                <c:pt idx="419">
                  <c:v>-0.66071795340131467</c:v>
                </c:pt>
                <c:pt idx="420">
                  <c:v>-0.66071795340131467</c:v>
                </c:pt>
                <c:pt idx="421">
                  <c:v>-0.66071795340131467</c:v>
                </c:pt>
                <c:pt idx="422">
                  <c:v>-0.66071795340131467</c:v>
                </c:pt>
                <c:pt idx="423">
                  <c:v>-0.66071795340131467</c:v>
                </c:pt>
                <c:pt idx="424">
                  <c:v>-0.66071795340131467</c:v>
                </c:pt>
                <c:pt idx="425">
                  <c:v>-0.64941472986293491</c:v>
                </c:pt>
                <c:pt idx="426">
                  <c:v>-0.64941472986293491</c:v>
                </c:pt>
                <c:pt idx="427">
                  <c:v>-0.64941472986293491</c:v>
                </c:pt>
                <c:pt idx="428">
                  <c:v>-0.64941472986293491</c:v>
                </c:pt>
                <c:pt idx="429">
                  <c:v>-0.64941472986293491</c:v>
                </c:pt>
                <c:pt idx="430">
                  <c:v>-0.64941472986293491</c:v>
                </c:pt>
                <c:pt idx="431">
                  <c:v>-0.64941472986293491</c:v>
                </c:pt>
                <c:pt idx="432">
                  <c:v>-0.63633155866502356</c:v>
                </c:pt>
                <c:pt idx="433">
                  <c:v>-0.63633155866502356</c:v>
                </c:pt>
                <c:pt idx="434">
                  <c:v>-0.63633155866502356</c:v>
                </c:pt>
                <c:pt idx="435">
                  <c:v>-0.63633155866502356</c:v>
                </c:pt>
                <c:pt idx="436">
                  <c:v>-0.62890421763218984</c:v>
                </c:pt>
                <c:pt idx="437">
                  <c:v>-0.62890421763218984</c:v>
                </c:pt>
                <c:pt idx="438">
                  <c:v>-0.62890421763218984</c:v>
                </c:pt>
                <c:pt idx="439">
                  <c:v>-0.62335641379693996</c:v>
                </c:pt>
                <c:pt idx="440">
                  <c:v>-0.62335641379693996</c:v>
                </c:pt>
                <c:pt idx="441">
                  <c:v>-0.62335641379693996</c:v>
                </c:pt>
                <c:pt idx="442">
                  <c:v>-0.62335641379693996</c:v>
                </c:pt>
                <c:pt idx="443">
                  <c:v>-0.62335641379693996</c:v>
                </c:pt>
                <c:pt idx="444">
                  <c:v>-0.62335641379693996</c:v>
                </c:pt>
                <c:pt idx="445">
                  <c:v>-0.62335641379693996</c:v>
                </c:pt>
                <c:pt idx="446">
                  <c:v>-0.62335641379693996</c:v>
                </c:pt>
                <c:pt idx="447">
                  <c:v>-0.62335641379693996</c:v>
                </c:pt>
                <c:pt idx="448">
                  <c:v>-0.62335641379693996</c:v>
                </c:pt>
                <c:pt idx="449">
                  <c:v>-0.62335641379693996</c:v>
                </c:pt>
                <c:pt idx="450">
                  <c:v>-0.60317578841021124</c:v>
                </c:pt>
                <c:pt idx="451">
                  <c:v>-0.60317578841021124</c:v>
                </c:pt>
                <c:pt idx="452">
                  <c:v>-0.60317578841021124</c:v>
                </c:pt>
                <c:pt idx="453">
                  <c:v>-0.60317578841021124</c:v>
                </c:pt>
                <c:pt idx="454">
                  <c:v>-0.60317578841021124</c:v>
                </c:pt>
                <c:pt idx="455">
                  <c:v>-0.60317578841021124</c:v>
                </c:pt>
                <c:pt idx="456">
                  <c:v>-0.60317578841021124</c:v>
                </c:pt>
                <c:pt idx="457">
                  <c:v>-0.59046081866695443</c:v>
                </c:pt>
                <c:pt idx="458">
                  <c:v>-0.59046081866695443</c:v>
                </c:pt>
                <c:pt idx="459">
                  <c:v>-0.59046081866695443</c:v>
                </c:pt>
                <c:pt idx="460">
                  <c:v>-0.59046081866695443</c:v>
                </c:pt>
                <c:pt idx="461">
                  <c:v>-0.59046081866695443</c:v>
                </c:pt>
                <c:pt idx="462">
                  <c:v>-0.59046081866695443</c:v>
                </c:pt>
                <c:pt idx="463">
                  <c:v>-0.57963781842623852</c:v>
                </c:pt>
                <c:pt idx="464">
                  <c:v>-0.57963781842623852</c:v>
                </c:pt>
                <c:pt idx="465">
                  <c:v>-0.57963781842623852</c:v>
                </c:pt>
                <c:pt idx="466">
                  <c:v>-0.57963781842623852</c:v>
                </c:pt>
                <c:pt idx="467">
                  <c:v>-0.57963781842623852</c:v>
                </c:pt>
                <c:pt idx="468">
                  <c:v>-0.57067028430202504</c:v>
                </c:pt>
                <c:pt idx="469">
                  <c:v>-0.57067028430202504</c:v>
                </c:pt>
                <c:pt idx="470">
                  <c:v>-0.57067028430202504</c:v>
                </c:pt>
                <c:pt idx="471">
                  <c:v>-0.57067028430202504</c:v>
                </c:pt>
                <c:pt idx="472">
                  <c:v>-0.57067028430202504</c:v>
                </c:pt>
                <c:pt idx="473">
                  <c:v>-0.56174840893422073</c:v>
                </c:pt>
                <c:pt idx="474">
                  <c:v>-0.56174840893422073</c:v>
                </c:pt>
                <c:pt idx="475">
                  <c:v>-0.56174840893422073</c:v>
                </c:pt>
                <c:pt idx="476">
                  <c:v>-0.56174840893422073</c:v>
                </c:pt>
                <c:pt idx="477">
                  <c:v>-0.56174840893422073</c:v>
                </c:pt>
                <c:pt idx="478">
                  <c:v>-0.55287102664223609</c:v>
                </c:pt>
                <c:pt idx="479">
                  <c:v>-0.55287102664223609</c:v>
                </c:pt>
                <c:pt idx="480">
                  <c:v>-0.55287102664223609</c:v>
                </c:pt>
                <c:pt idx="481">
                  <c:v>-0.55287102664223609</c:v>
                </c:pt>
                <c:pt idx="482">
                  <c:v>-0.55287102664223609</c:v>
                </c:pt>
                <c:pt idx="483">
                  <c:v>-0.55287102664223609</c:v>
                </c:pt>
                <c:pt idx="484">
                  <c:v>-0.55287102664223609</c:v>
                </c:pt>
                <c:pt idx="485">
                  <c:v>-0.54051528578164909</c:v>
                </c:pt>
                <c:pt idx="486">
                  <c:v>-0.54051528578164909</c:v>
                </c:pt>
                <c:pt idx="487">
                  <c:v>-0.54051528578164909</c:v>
                </c:pt>
                <c:pt idx="488">
                  <c:v>-0.54051528578164909</c:v>
                </c:pt>
                <c:pt idx="489">
                  <c:v>-0.53349185558387491</c:v>
                </c:pt>
                <c:pt idx="490">
                  <c:v>-0.53349185558387491</c:v>
                </c:pt>
                <c:pt idx="491">
                  <c:v>-0.53349185558387491</c:v>
                </c:pt>
                <c:pt idx="492">
                  <c:v>-0.53349185558387491</c:v>
                </c:pt>
                <c:pt idx="493">
                  <c:v>-0.53349185558387491</c:v>
                </c:pt>
                <c:pt idx="494">
                  <c:v>-0.53349185558387491</c:v>
                </c:pt>
                <c:pt idx="495">
                  <c:v>-0.53349185558387491</c:v>
                </c:pt>
                <c:pt idx="496">
                  <c:v>-0.52126361871264315</c:v>
                </c:pt>
                <c:pt idx="497">
                  <c:v>-0.52126361871264315</c:v>
                </c:pt>
                <c:pt idx="498">
                  <c:v>-0.52126361871264315</c:v>
                </c:pt>
                <c:pt idx="499">
                  <c:v>-0.52126361871264315</c:v>
                </c:pt>
                <c:pt idx="500">
                  <c:v>-0.52126361871264315</c:v>
                </c:pt>
                <c:pt idx="501">
                  <c:v>-0.52126361871264315</c:v>
                </c:pt>
                <c:pt idx="502">
                  <c:v>-0.52126361871264315</c:v>
                </c:pt>
                <c:pt idx="503">
                  <c:v>-0.52126361871264315</c:v>
                </c:pt>
                <c:pt idx="504">
                  <c:v>-0.50738317096904828</c:v>
                </c:pt>
                <c:pt idx="505">
                  <c:v>-0.50738317096904828</c:v>
                </c:pt>
                <c:pt idx="506">
                  <c:v>-0.50738317096904828</c:v>
                </c:pt>
                <c:pt idx="507">
                  <c:v>-0.50738317096904828</c:v>
                </c:pt>
                <c:pt idx="508">
                  <c:v>-0.50738317096904828</c:v>
                </c:pt>
                <c:pt idx="509">
                  <c:v>-0.50738317096904828</c:v>
                </c:pt>
                <c:pt idx="510">
                  <c:v>-0.50738317096904828</c:v>
                </c:pt>
                <c:pt idx="511">
                  <c:v>-0.50738317096904828</c:v>
                </c:pt>
                <c:pt idx="512">
                  <c:v>-0.50738317096904828</c:v>
                </c:pt>
                <c:pt idx="513">
                  <c:v>-0.4918835074548818</c:v>
                </c:pt>
                <c:pt idx="514">
                  <c:v>-0.4918835074548818</c:v>
                </c:pt>
                <c:pt idx="515">
                  <c:v>-0.4918835074548818</c:v>
                </c:pt>
                <c:pt idx="516">
                  <c:v>-0.4918835074548818</c:v>
                </c:pt>
                <c:pt idx="517">
                  <c:v>-0.4918835074548818</c:v>
                </c:pt>
                <c:pt idx="518">
                  <c:v>-0.48332360885611292</c:v>
                </c:pt>
                <c:pt idx="519">
                  <c:v>-0.48332360885611292</c:v>
                </c:pt>
                <c:pt idx="520">
                  <c:v>-0.48332360885611292</c:v>
                </c:pt>
                <c:pt idx="521">
                  <c:v>-0.48332360885611292</c:v>
                </c:pt>
                <c:pt idx="522">
                  <c:v>-0.48332360885611292</c:v>
                </c:pt>
                <c:pt idx="523">
                  <c:v>-0.47479897905845492</c:v>
                </c:pt>
                <c:pt idx="524">
                  <c:v>-0.47479897905845492</c:v>
                </c:pt>
                <c:pt idx="525">
                  <c:v>-0.47479897905845492</c:v>
                </c:pt>
                <c:pt idx="526">
                  <c:v>-0.46970075330452549</c:v>
                </c:pt>
                <c:pt idx="527">
                  <c:v>-0.46970075330452549</c:v>
                </c:pt>
                <c:pt idx="528">
                  <c:v>-0.46970075330452549</c:v>
                </c:pt>
                <c:pt idx="529">
                  <c:v>-0.46970075330452549</c:v>
                </c:pt>
                <c:pt idx="530">
                  <c:v>-0.46970075330452549</c:v>
                </c:pt>
                <c:pt idx="531">
                  <c:v>-0.46123068213767926</c:v>
                </c:pt>
                <c:pt idx="532">
                  <c:v>-0.46123068213767926</c:v>
                </c:pt>
                <c:pt idx="533">
                  <c:v>-0.46123068213767926</c:v>
                </c:pt>
                <c:pt idx="534">
                  <c:v>-0.45616451589519369</c:v>
                </c:pt>
                <c:pt idx="535">
                  <c:v>-0.45616451589519369</c:v>
                </c:pt>
                <c:pt idx="536">
                  <c:v>-0.45616451589519369</c:v>
                </c:pt>
                <c:pt idx="537">
                  <c:v>-0.45616451589519369</c:v>
                </c:pt>
                <c:pt idx="538">
                  <c:v>-0.45616451589519369</c:v>
                </c:pt>
                <c:pt idx="539">
                  <c:v>-0.44774677320100181</c:v>
                </c:pt>
                <c:pt idx="540">
                  <c:v>-0.44774677320100181</c:v>
                </c:pt>
                <c:pt idx="541">
                  <c:v>-0.44438857281516719</c:v>
                </c:pt>
                <c:pt idx="542">
                  <c:v>-0.44438857281516719</c:v>
                </c:pt>
                <c:pt idx="543">
                  <c:v>-0.44438857281516719</c:v>
                </c:pt>
                <c:pt idx="544">
                  <c:v>-0.44438857281516719</c:v>
                </c:pt>
                <c:pt idx="545">
                  <c:v>-0.44438857281516719</c:v>
                </c:pt>
                <c:pt idx="546">
                  <c:v>-0.44438857281516719</c:v>
                </c:pt>
                <c:pt idx="547">
                  <c:v>-0.44438857281516719</c:v>
                </c:pt>
                <c:pt idx="548">
                  <c:v>-0.43267393579163727</c:v>
                </c:pt>
                <c:pt idx="549">
                  <c:v>-0.43267393579163727</c:v>
                </c:pt>
                <c:pt idx="550">
                  <c:v>-0.43267393579163727</c:v>
                </c:pt>
                <c:pt idx="551">
                  <c:v>-0.43267393579163727</c:v>
                </c:pt>
                <c:pt idx="552">
                  <c:v>-0.42600652312983872</c:v>
                </c:pt>
                <c:pt idx="553">
                  <c:v>-0.42600652312983872</c:v>
                </c:pt>
                <c:pt idx="554">
                  <c:v>-0.42600652312983872</c:v>
                </c:pt>
                <c:pt idx="555">
                  <c:v>-0.42600652312983872</c:v>
                </c:pt>
                <c:pt idx="556">
                  <c:v>-0.42600652312983872</c:v>
                </c:pt>
                <c:pt idx="557">
                  <c:v>-0.42600652312983872</c:v>
                </c:pt>
                <c:pt idx="558">
                  <c:v>-0.42600652312983872</c:v>
                </c:pt>
                <c:pt idx="559">
                  <c:v>-0.42600652312983872</c:v>
                </c:pt>
                <c:pt idx="560">
                  <c:v>-0.41272795222137554</c:v>
                </c:pt>
                <c:pt idx="561">
                  <c:v>-0.41272795222137554</c:v>
                </c:pt>
                <c:pt idx="562">
                  <c:v>-0.41272795222137554</c:v>
                </c:pt>
                <c:pt idx="563">
                  <c:v>-0.40776731506460179</c:v>
                </c:pt>
                <c:pt idx="564">
                  <c:v>-0.40776731506460179</c:v>
                </c:pt>
                <c:pt idx="565">
                  <c:v>-0.40776731506460179</c:v>
                </c:pt>
                <c:pt idx="566">
                  <c:v>-0.40776731506460179</c:v>
                </c:pt>
                <c:pt idx="567">
                  <c:v>-0.40776731506460179</c:v>
                </c:pt>
                <c:pt idx="568">
                  <c:v>-0.40776731506460179</c:v>
                </c:pt>
                <c:pt idx="569">
                  <c:v>-0.39787592189543292</c:v>
                </c:pt>
                <c:pt idx="570">
                  <c:v>-0.39787592189543292</c:v>
                </c:pt>
                <c:pt idx="571">
                  <c:v>-0.39787592189543292</c:v>
                </c:pt>
                <c:pt idx="572">
                  <c:v>-0.39787592189543292</c:v>
                </c:pt>
                <c:pt idx="573">
                  <c:v>-0.39787592189543292</c:v>
                </c:pt>
                <c:pt idx="574">
                  <c:v>-0.39787592189543292</c:v>
                </c:pt>
                <c:pt idx="575">
                  <c:v>-0.39787592189543292</c:v>
                </c:pt>
                <c:pt idx="576">
                  <c:v>-0.39787592189543292</c:v>
                </c:pt>
                <c:pt idx="577">
                  <c:v>-0.39787592189543292</c:v>
                </c:pt>
                <c:pt idx="578">
                  <c:v>-0.39787592189543292</c:v>
                </c:pt>
                <c:pt idx="579">
                  <c:v>-0.38147581702590427</c:v>
                </c:pt>
                <c:pt idx="580">
                  <c:v>-0.38147581702590427</c:v>
                </c:pt>
                <c:pt idx="581">
                  <c:v>-0.38147581702590427</c:v>
                </c:pt>
                <c:pt idx="582">
                  <c:v>-0.38147581702590427</c:v>
                </c:pt>
                <c:pt idx="583">
                  <c:v>-0.38147581702590427</c:v>
                </c:pt>
                <c:pt idx="584">
                  <c:v>-0.38147581702590427</c:v>
                </c:pt>
                <c:pt idx="585">
                  <c:v>-0.37168505980560429</c:v>
                </c:pt>
                <c:pt idx="586">
                  <c:v>-0.37168505980560429</c:v>
                </c:pt>
                <c:pt idx="587">
                  <c:v>-0.37168505980560429</c:v>
                </c:pt>
                <c:pt idx="588">
                  <c:v>-0.37168505980560429</c:v>
                </c:pt>
                <c:pt idx="589">
                  <c:v>-0.37168505980560429</c:v>
                </c:pt>
                <c:pt idx="590">
                  <c:v>-0.37168505980560429</c:v>
                </c:pt>
                <c:pt idx="591">
                  <c:v>-0.37168505980560429</c:v>
                </c:pt>
                <c:pt idx="592">
                  <c:v>-0.36030729595554811</c:v>
                </c:pt>
                <c:pt idx="593">
                  <c:v>-0.36030729595554811</c:v>
                </c:pt>
                <c:pt idx="594">
                  <c:v>-0.36030729595554811</c:v>
                </c:pt>
                <c:pt idx="595">
                  <c:v>-0.36030729595554811</c:v>
                </c:pt>
                <c:pt idx="596">
                  <c:v>-0.36030729595554811</c:v>
                </c:pt>
                <c:pt idx="597">
                  <c:v>-0.36030729595554811</c:v>
                </c:pt>
                <c:pt idx="598">
                  <c:v>-0.35059197017921911</c:v>
                </c:pt>
                <c:pt idx="599">
                  <c:v>-0.35059197017921911</c:v>
                </c:pt>
                <c:pt idx="600">
                  <c:v>-0.35059197017921911</c:v>
                </c:pt>
                <c:pt idx="601">
                  <c:v>-0.35059197017921911</c:v>
                </c:pt>
                <c:pt idx="602">
                  <c:v>-0.35059197017921911</c:v>
                </c:pt>
                <c:pt idx="603">
                  <c:v>-0.35059197017921911</c:v>
                </c:pt>
                <c:pt idx="604">
                  <c:v>-0.35059197017921911</c:v>
                </c:pt>
                <c:pt idx="605">
                  <c:v>-0.35059197017921911</c:v>
                </c:pt>
                <c:pt idx="606">
                  <c:v>-0.337689309602062</c:v>
                </c:pt>
                <c:pt idx="607">
                  <c:v>-0.337689309602062</c:v>
                </c:pt>
                <c:pt idx="608">
                  <c:v>-0.337689309602062</c:v>
                </c:pt>
                <c:pt idx="609">
                  <c:v>-0.337689309602062</c:v>
                </c:pt>
                <c:pt idx="610">
                  <c:v>-0.337689309602062</c:v>
                </c:pt>
                <c:pt idx="611">
                  <c:v>-0.337689309602062</c:v>
                </c:pt>
                <c:pt idx="612">
                  <c:v>-0.337689309602062</c:v>
                </c:pt>
                <c:pt idx="613">
                  <c:v>-0.337689309602062</c:v>
                </c:pt>
                <c:pt idx="614">
                  <c:v>-0.337689309602062</c:v>
                </c:pt>
                <c:pt idx="615">
                  <c:v>-0.337689309602062</c:v>
                </c:pt>
                <c:pt idx="616">
                  <c:v>-0.32163939638952632</c:v>
                </c:pt>
                <c:pt idx="617">
                  <c:v>-0.32163939638952632</c:v>
                </c:pt>
                <c:pt idx="618">
                  <c:v>-0.32163939638952632</c:v>
                </c:pt>
                <c:pt idx="619">
                  <c:v>-0.32163939638952632</c:v>
                </c:pt>
                <c:pt idx="620">
                  <c:v>-0.32163939638952632</c:v>
                </c:pt>
                <c:pt idx="621">
                  <c:v>-0.32163939638952632</c:v>
                </c:pt>
                <c:pt idx="622">
                  <c:v>-0.31204933220437475</c:v>
                </c:pt>
                <c:pt idx="623">
                  <c:v>-0.31204933220437475</c:v>
                </c:pt>
                <c:pt idx="624">
                  <c:v>-0.31204933220437475</c:v>
                </c:pt>
                <c:pt idx="625">
                  <c:v>-0.31204933220437475</c:v>
                </c:pt>
                <c:pt idx="626">
                  <c:v>-0.31204933220437475</c:v>
                </c:pt>
                <c:pt idx="627">
                  <c:v>-0.31204933220437475</c:v>
                </c:pt>
                <c:pt idx="628">
                  <c:v>-0.31204933220437475</c:v>
                </c:pt>
                <c:pt idx="629">
                  <c:v>-0.31204933220437475</c:v>
                </c:pt>
                <c:pt idx="630">
                  <c:v>-0.31204933220437475</c:v>
                </c:pt>
                <c:pt idx="631">
                  <c:v>-0.31204933220437475</c:v>
                </c:pt>
                <c:pt idx="632">
                  <c:v>-0.31204933220437475</c:v>
                </c:pt>
                <c:pt idx="633">
                  <c:v>-0.31204933220437475</c:v>
                </c:pt>
                <c:pt idx="634">
                  <c:v>-0.29295400660571042</c:v>
                </c:pt>
                <c:pt idx="635">
                  <c:v>-0.29295400660571042</c:v>
                </c:pt>
                <c:pt idx="636">
                  <c:v>-0.29295400660571042</c:v>
                </c:pt>
                <c:pt idx="637">
                  <c:v>-0.29295400660571042</c:v>
                </c:pt>
                <c:pt idx="638">
                  <c:v>-0.29295400660571042</c:v>
                </c:pt>
                <c:pt idx="639">
                  <c:v>-0.29295400660571042</c:v>
                </c:pt>
                <c:pt idx="640">
                  <c:v>-0.29295400660571042</c:v>
                </c:pt>
                <c:pt idx="641">
                  <c:v>-0.29295400660571042</c:v>
                </c:pt>
                <c:pt idx="642">
                  <c:v>-0.28028330588569778</c:v>
                </c:pt>
                <c:pt idx="643">
                  <c:v>-0.28028330588569778</c:v>
                </c:pt>
                <c:pt idx="644">
                  <c:v>-0.28028330588569778</c:v>
                </c:pt>
                <c:pt idx="645">
                  <c:v>-0.28028330588569778</c:v>
                </c:pt>
                <c:pt idx="646">
                  <c:v>-0.27396491687072577</c:v>
                </c:pt>
                <c:pt idx="647">
                  <c:v>-0.27396491687072577</c:v>
                </c:pt>
                <c:pt idx="648">
                  <c:v>-0.27396491687072577</c:v>
                </c:pt>
                <c:pt idx="649">
                  <c:v>-0.27396491687072577</c:v>
                </c:pt>
                <c:pt idx="650">
                  <c:v>-0.27396491687072577</c:v>
                </c:pt>
                <c:pt idx="651">
                  <c:v>-0.27396491687072577</c:v>
                </c:pt>
                <c:pt idx="652">
                  <c:v>-0.27396491687072577</c:v>
                </c:pt>
                <c:pt idx="653">
                  <c:v>-0.26293383539244392</c:v>
                </c:pt>
                <c:pt idx="654">
                  <c:v>-0.26293383539244392</c:v>
                </c:pt>
                <c:pt idx="655">
                  <c:v>-0.26293383539244392</c:v>
                </c:pt>
                <c:pt idx="656">
                  <c:v>-0.26293383539244392</c:v>
                </c:pt>
                <c:pt idx="657">
                  <c:v>-0.26293383539244392</c:v>
                </c:pt>
                <c:pt idx="658">
                  <c:v>-0.26293383539244392</c:v>
                </c:pt>
                <c:pt idx="659">
                  <c:v>-0.26293383539244392</c:v>
                </c:pt>
                <c:pt idx="660">
                  <c:v>-0.25193465741015014</c:v>
                </c:pt>
                <c:pt idx="661">
                  <c:v>-0.25193465741015014</c:v>
                </c:pt>
                <c:pt idx="662">
                  <c:v>-0.25193465741015014</c:v>
                </c:pt>
                <c:pt idx="663">
                  <c:v>-0.25193465741015014</c:v>
                </c:pt>
                <c:pt idx="664">
                  <c:v>-0.25193465741015014</c:v>
                </c:pt>
                <c:pt idx="665">
                  <c:v>-0.25193465741015014</c:v>
                </c:pt>
                <c:pt idx="666">
                  <c:v>-0.24253103988010652</c:v>
                </c:pt>
                <c:pt idx="667">
                  <c:v>-0.24253103988010652</c:v>
                </c:pt>
                <c:pt idx="668">
                  <c:v>-0.24253103988010652</c:v>
                </c:pt>
                <c:pt idx="669">
                  <c:v>-0.23783731322627524</c:v>
                </c:pt>
                <c:pt idx="670">
                  <c:v>-0.23783731322627524</c:v>
                </c:pt>
                <c:pt idx="671">
                  <c:v>-0.23783731322627524</c:v>
                </c:pt>
                <c:pt idx="672">
                  <c:v>-0.23783731322627524</c:v>
                </c:pt>
                <c:pt idx="673">
                  <c:v>-0.23783731322627524</c:v>
                </c:pt>
                <c:pt idx="674">
                  <c:v>-0.23002600999886993</c:v>
                </c:pt>
                <c:pt idx="675">
                  <c:v>-0.23002600999886993</c:v>
                </c:pt>
                <c:pt idx="676">
                  <c:v>-0.23002600999886993</c:v>
                </c:pt>
                <c:pt idx="677">
                  <c:v>-0.23002600999886993</c:v>
                </c:pt>
                <c:pt idx="678">
                  <c:v>-0.22378708008709278</c:v>
                </c:pt>
                <c:pt idx="679">
                  <c:v>-0.22378708008709278</c:v>
                </c:pt>
                <c:pt idx="680">
                  <c:v>-0.22378708008709278</c:v>
                </c:pt>
                <c:pt idx="681">
                  <c:v>-0.22378708008709278</c:v>
                </c:pt>
                <c:pt idx="682">
                  <c:v>-0.22378708008709278</c:v>
                </c:pt>
                <c:pt idx="683">
                  <c:v>-0.22378708008709278</c:v>
                </c:pt>
                <c:pt idx="684">
                  <c:v>-0.21444491222324932</c:v>
                </c:pt>
                <c:pt idx="685">
                  <c:v>-0.21444491222324932</c:v>
                </c:pt>
                <c:pt idx="686">
                  <c:v>-0.21444491222324932</c:v>
                </c:pt>
                <c:pt idx="687">
                  <c:v>-0.21444491222324932</c:v>
                </c:pt>
                <c:pt idx="688">
                  <c:v>-0.21444491222324932</c:v>
                </c:pt>
                <c:pt idx="689">
                  <c:v>-0.21444491222324932</c:v>
                </c:pt>
                <c:pt idx="690">
                  <c:v>-0.21444491222324932</c:v>
                </c:pt>
                <c:pt idx="691">
                  <c:v>-0.21444491222324932</c:v>
                </c:pt>
                <c:pt idx="692">
                  <c:v>-0.21444491222324932</c:v>
                </c:pt>
                <c:pt idx="693">
                  <c:v>-0.21444491222324932</c:v>
                </c:pt>
                <c:pt idx="694">
                  <c:v>-0.198915705174462</c:v>
                </c:pt>
                <c:pt idx="695">
                  <c:v>-0.198915705174462</c:v>
                </c:pt>
                <c:pt idx="696">
                  <c:v>-0.198915705174462</c:v>
                </c:pt>
                <c:pt idx="697">
                  <c:v>-0.198915705174462</c:v>
                </c:pt>
                <c:pt idx="698">
                  <c:v>-0.198915705174462</c:v>
                </c:pt>
                <c:pt idx="699">
                  <c:v>-0.198915705174462</c:v>
                </c:pt>
                <c:pt idx="700">
                  <c:v>-0.198915705174462</c:v>
                </c:pt>
                <c:pt idx="701">
                  <c:v>-0.1880739545732803</c:v>
                </c:pt>
                <c:pt idx="702">
                  <c:v>-0.1880739545732803</c:v>
                </c:pt>
                <c:pt idx="703">
                  <c:v>-0.1880739545732803</c:v>
                </c:pt>
                <c:pt idx="704">
                  <c:v>-0.1880739545732803</c:v>
                </c:pt>
                <c:pt idx="705">
                  <c:v>-0.1880739545732803</c:v>
                </c:pt>
                <c:pt idx="706">
                  <c:v>-0.1880739545732803</c:v>
                </c:pt>
                <c:pt idx="707">
                  <c:v>-0.17879863688351211</c:v>
                </c:pt>
                <c:pt idx="708">
                  <c:v>-0.17879863688351211</c:v>
                </c:pt>
                <c:pt idx="709">
                  <c:v>-0.17879863688351211</c:v>
                </c:pt>
                <c:pt idx="710">
                  <c:v>-0.17879863688351211</c:v>
                </c:pt>
                <c:pt idx="711">
                  <c:v>-0.17879863688351211</c:v>
                </c:pt>
                <c:pt idx="712">
                  <c:v>-0.17879863688351211</c:v>
                </c:pt>
                <c:pt idx="713">
                  <c:v>-0.17879863688351211</c:v>
                </c:pt>
                <c:pt idx="714">
                  <c:v>-0.16799678341230881</c:v>
                </c:pt>
                <c:pt idx="715">
                  <c:v>-0.16799678341230881</c:v>
                </c:pt>
                <c:pt idx="716">
                  <c:v>-0.16799678341230881</c:v>
                </c:pt>
                <c:pt idx="717">
                  <c:v>-0.16799678341230881</c:v>
                </c:pt>
                <c:pt idx="718">
                  <c:v>-0.16799678341230881</c:v>
                </c:pt>
                <c:pt idx="719">
                  <c:v>-0.16799678341230881</c:v>
                </c:pt>
                <c:pt idx="720">
                  <c:v>-0.16799678341230881</c:v>
                </c:pt>
                <c:pt idx="721">
                  <c:v>-0.16799678341230881</c:v>
                </c:pt>
                <c:pt idx="722">
                  <c:v>-0.15567569037416348</c:v>
                </c:pt>
                <c:pt idx="723">
                  <c:v>-0.15567569037416348</c:v>
                </c:pt>
                <c:pt idx="724">
                  <c:v>-0.15567569037416348</c:v>
                </c:pt>
                <c:pt idx="725">
                  <c:v>-0.15567569037416348</c:v>
                </c:pt>
                <c:pt idx="726">
                  <c:v>-0.15567569037416348</c:v>
                </c:pt>
                <c:pt idx="727">
                  <c:v>-0.15567569037416348</c:v>
                </c:pt>
                <c:pt idx="728">
                  <c:v>-0.15567569037416348</c:v>
                </c:pt>
                <c:pt idx="729">
                  <c:v>-0.15567569037416348</c:v>
                </c:pt>
                <c:pt idx="730">
                  <c:v>-0.14337818601426075</c:v>
                </c:pt>
                <c:pt idx="731">
                  <c:v>-0.14337818601426075</c:v>
                </c:pt>
                <c:pt idx="732">
                  <c:v>-0.14337818601426075</c:v>
                </c:pt>
                <c:pt idx="733">
                  <c:v>-0.14337818601426075</c:v>
                </c:pt>
                <c:pt idx="734">
                  <c:v>-0.14337818601426075</c:v>
                </c:pt>
                <c:pt idx="735">
                  <c:v>-0.14337818601426075</c:v>
                </c:pt>
                <c:pt idx="736">
                  <c:v>-0.14337818601426075</c:v>
                </c:pt>
                <c:pt idx="737">
                  <c:v>-0.14337818601426075</c:v>
                </c:pt>
                <c:pt idx="738">
                  <c:v>-0.14337818601426075</c:v>
                </c:pt>
                <c:pt idx="739">
                  <c:v>-0.12956927093944987</c:v>
                </c:pt>
                <c:pt idx="740">
                  <c:v>-0.12956927093944987</c:v>
                </c:pt>
                <c:pt idx="741">
                  <c:v>-0.12956927093944987</c:v>
                </c:pt>
                <c:pt idx="742">
                  <c:v>-0.12956927093944987</c:v>
                </c:pt>
                <c:pt idx="743">
                  <c:v>-0.12344005334831042</c:v>
                </c:pt>
                <c:pt idx="744">
                  <c:v>-0.12344005334831042</c:v>
                </c:pt>
                <c:pt idx="745">
                  <c:v>-0.12344005334831042</c:v>
                </c:pt>
                <c:pt idx="746">
                  <c:v>-0.12344005334831042</c:v>
                </c:pt>
                <c:pt idx="747">
                  <c:v>-0.11731546960548965</c:v>
                </c:pt>
                <c:pt idx="748">
                  <c:v>-0.11731546960548965</c:v>
                </c:pt>
                <c:pt idx="749">
                  <c:v>-0.11731546960548965</c:v>
                </c:pt>
                <c:pt idx="750">
                  <c:v>-0.11731546960548965</c:v>
                </c:pt>
                <c:pt idx="751">
                  <c:v>-0.11731546960548965</c:v>
                </c:pt>
                <c:pt idx="752">
                  <c:v>-0.11731546960548965</c:v>
                </c:pt>
                <c:pt idx="753">
                  <c:v>-0.11731546960548965</c:v>
                </c:pt>
                <c:pt idx="754">
                  <c:v>-0.10660788786182936</c:v>
                </c:pt>
                <c:pt idx="755">
                  <c:v>-0.10660788786182936</c:v>
                </c:pt>
                <c:pt idx="756">
                  <c:v>-0.10660788786182936</c:v>
                </c:pt>
                <c:pt idx="757">
                  <c:v>-0.10660788786182936</c:v>
                </c:pt>
                <c:pt idx="758">
                  <c:v>-0.10660788786182936</c:v>
                </c:pt>
                <c:pt idx="759">
                  <c:v>-0.10660788786182936</c:v>
                </c:pt>
                <c:pt idx="760">
                  <c:v>-9.743972564826138E-2</c:v>
                </c:pt>
                <c:pt idx="761">
                  <c:v>-9.743972564826138E-2</c:v>
                </c:pt>
                <c:pt idx="762">
                  <c:v>-9.743972564826138E-2</c:v>
                </c:pt>
                <c:pt idx="763">
                  <c:v>-9.743972564826138E-2</c:v>
                </c:pt>
                <c:pt idx="764">
                  <c:v>-9.743972564826138E-2</c:v>
                </c:pt>
                <c:pt idx="765">
                  <c:v>-9.743972564826138E-2</c:v>
                </c:pt>
                <c:pt idx="766">
                  <c:v>-9.743972564826138E-2</c:v>
                </c:pt>
                <c:pt idx="767">
                  <c:v>-9.743972564826138E-2</c:v>
                </c:pt>
                <c:pt idx="768">
                  <c:v>-9.743972564826138E-2</c:v>
                </c:pt>
                <c:pt idx="769">
                  <c:v>-9.743972564826138E-2</c:v>
                </c:pt>
                <c:pt idx="770">
                  <c:v>-9.743972564826138E-2</c:v>
                </c:pt>
                <c:pt idx="771">
                  <c:v>-9.743972564826138E-2</c:v>
                </c:pt>
                <c:pt idx="772">
                  <c:v>-9.743972564826138E-2</c:v>
                </c:pt>
                <c:pt idx="773">
                  <c:v>-9.743972564826138E-2</c:v>
                </c:pt>
                <c:pt idx="774">
                  <c:v>-7.6077819866612773E-2</c:v>
                </c:pt>
                <c:pt idx="775">
                  <c:v>-7.6077819866612773E-2</c:v>
                </c:pt>
                <c:pt idx="776">
                  <c:v>-7.6077819866612773E-2</c:v>
                </c:pt>
                <c:pt idx="777">
                  <c:v>-7.6077819866612773E-2</c:v>
                </c:pt>
                <c:pt idx="778">
                  <c:v>-7.6077819866612773E-2</c:v>
                </c:pt>
                <c:pt idx="779">
                  <c:v>-7.6077819866612773E-2</c:v>
                </c:pt>
                <c:pt idx="780">
                  <c:v>-7.6077819866612773E-2</c:v>
                </c:pt>
                <c:pt idx="781">
                  <c:v>-7.6077819866612773E-2</c:v>
                </c:pt>
                <c:pt idx="782">
                  <c:v>-6.3887210036911155E-2</c:v>
                </c:pt>
                <c:pt idx="783">
                  <c:v>-6.3887210036911155E-2</c:v>
                </c:pt>
                <c:pt idx="784">
                  <c:v>-6.3887210036911155E-2</c:v>
                </c:pt>
                <c:pt idx="785">
                  <c:v>-6.3887210036911155E-2</c:v>
                </c:pt>
                <c:pt idx="786">
                  <c:v>-6.3887210036911155E-2</c:v>
                </c:pt>
                <c:pt idx="787">
                  <c:v>-6.3887210036911155E-2</c:v>
                </c:pt>
                <c:pt idx="788">
                  <c:v>-6.3887210036911155E-2</c:v>
                </c:pt>
                <c:pt idx="789">
                  <c:v>-6.3887210036911155E-2</c:v>
                </c:pt>
                <c:pt idx="790">
                  <c:v>-5.1706087511076533E-2</c:v>
                </c:pt>
                <c:pt idx="791">
                  <c:v>-5.1706087511076533E-2</c:v>
                </c:pt>
                <c:pt idx="792">
                  <c:v>-5.1706087511076533E-2</c:v>
                </c:pt>
                <c:pt idx="793">
                  <c:v>-4.7140240828996732E-2</c:v>
                </c:pt>
                <c:pt idx="794">
                  <c:v>-4.7140240828996732E-2</c:v>
                </c:pt>
                <c:pt idx="795">
                  <c:v>-4.7140240828996732E-2</c:v>
                </c:pt>
                <c:pt idx="796">
                  <c:v>-4.7140240828996732E-2</c:v>
                </c:pt>
                <c:pt idx="797">
                  <c:v>-4.7140240828996732E-2</c:v>
                </c:pt>
                <c:pt idx="798">
                  <c:v>-4.7140240828996732E-2</c:v>
                </c:pt>
                <c:pt idx="799">
                  <c:v>-4.7140240828996732E-2</c:v>
                </c:pt>
                <c:pt idx="800">
                  <c:v>-4.7140240828996732E-2</c:v>
                </c:pt>
                <c:pt idx="801">
                  <c:v>-4.7140240828996732E-2</c:v>
                </c:pt>
                <c:pt idx="802">
                  <c:v>-4.7140240828996732E-2</c:v>
                </c:pt>
                <c:pt idx="803">
                  <c:v>-4.7140240828996732E-2</c:v>
                </c:pt>
                <c:pt idx="804">
                  <c:v>-4.7140240828996732E-2</c:v>
                </c:pt>
                <c:pt idx="805">
                  <c:v>-4.7140240828996732E-2</c:v>
                </c:pt>
                <c:pt idx="806">
                  <c:v>-2.7365033500434788E-2</c:v>
                </c:pt>
                <c:pt idx="807">
                  <c:v>-2.7365033500434788E-2</c:v>
                </c:pt>
                <c:pt idx="808">
                  <c:v>-2.7365033500434788E-2</c:v>
                </c:pt>
                <c:pt idx="809">
                  <c:v>-2.7365033500434788E-2</c:v>
                </c:pt>
                <c:pt idx="810">
                  <c:v>-2.1282865457297767E-2</c:v>
                </c:pt>
                <c:pt idx="811">
                  <c:v>-2.1282865457297767E-2</c:v>
                </c:pt>
                <c:pt idx="812">
                  <c:v>-2.1282865457297767E-2</c:v>
                </c:pt>
                <c:pt idx="813">
                  <c:v>-2.1282865457297767E-2</c:v>
                </c:pt>
                <c:pt idx="814">
                  <c:v>-2.1282865457297767E-2</c:v>
                </c:pt>
                <c:pt idx="815">
                  <c:v>-2.1282865457297767E-2</c:v>
                </c:pt>
                <c:pt idx="816">
                  <c:v>-2.1282865457297767E-2</c:v>
                </c:pt>
                <c:pt idx="817">
                  <c:v>-2.1282865457297767E-2</c:v>
                </c:pt>
                <c:pt idx="818">
                  <c:v>-2.1282865457297767E-2</c:v>
                </c:pt>
                <c:pt idx="819">
                  <c:v>-2.1282865457297767E-2</c:v>
                </c:pt>
                <c:pt idx="820">
                  <c:v>-2.1282865457297767E-2</c:v>
                </c:pt>
                <c:pt idx="821">
                  <c:v>-4.5602855597810616E-3</c:v>
                </c:pt>
                <c:pt idx="822">
                  <c:v>-4.5602855597810616E-3</c:v>
                </c:pt>
                <c:pt idx="823">
                  <c:v>-4.5602855597810616E-3</c:v>
                </c:pt>
                <c:pt idx="824">
                  <c:v>-4.5602855597810616E-3</c:v>
                </c:pt>
                <c:pt idx="825">
                  <c:v>-4.5602855597810616E-3</c:v>
                </c:pt>
                <c:pt idx="826">
                  <c:v>-4.5602855597810616E-3</c:v>
                </c:pt>
                <c:pt idx="827">
                  <c:v>-4.5602855597810616E-3</c:v>
                </c:pt>
                <c:pt idx="828">
                  <c:v>-4.5602855597810616E-3</c:v>
                </c:pt>
                <c:pt idx="829">
                  <c:v>-4.5602855597810616E-3</c:v>
                </c:pt>
                <c:pt idx="830">
                  <c:v>-4.5602855597810616E-3</c:v>
                </c:pt>
                <c:pt idx="831">
                  <c:v>1.0640830227304372E-2</c:v>
                </c:pt>
                <c:pt idx="832">
                  <c:v>1.0640830227304372E-2</c:v>
                </c:pt>
                <c:pt idx="833">
                  <c:v>1.0640830227304372E-2</c:v>
                </c:pt>
                <c:pt idx="834">
                  <c:v>1.0640830227304372E-2</c:v>
                </c:pt>
                <c:pt idx="835">
                  <c:v>1.0640830227304372E-2</c:v>
                </c:pt>
                <c:pt idx="836">
                  <c:v>1.0640830227304372E-2</c:v>
                </c:pt>
                <c:pt idx="837">
                  <c:v>1.0640830227304372E-2</c:v>
                </c:pt>
                <c:pt idx="838">
                  <c:v>1.0640830227304372E-2</c:v>
                </c:pt>
                <c:pt idx="839">
                  <c:v>1.0640830227304372E-2</c:v>
                </c:pt>
                <c:pt idx="840">
                  <c:v>1.0640830227304372E-2</c:v>
                </c:pt>
                <c:pt idx="841">
                  <c:v>1.0640830227304372E-2</c:v>
                </c:pt>
                <c:pt idx="842">
                  <c:v>2.7365033500434649E-2</c:v>
                </c:pt>
                <c:pt idx="843">
                  <c:v>2.7365033500434649E-2</c:v>
                </c:pt>
                <c:pt idx="844">
                  <c:v>2.7365033500434649E-2</c:v>
                </c:pt>
                <c:pt idx="845">
                  <c:v>2.7365033500434649E-2</c:v>
                </c:pt>
                <c:pt idx="846">
                  <c:v>2.7365033500434649E-2</c:v>
                </c:pt>
                <c:pt idx="847">
                  <c:v>2.7365033500434649E-2</c:v>
                </c:pt>
                <c:pt idx="848">
                  <c:v>2.7365033500434649E-2</c:v>
                </c:pt>
                <c:pt idx="849">
                  <c:v>2.7365033500434649E-2</c:v>
                </c:pt>
                <c:pt idx="850">
                  <c:v>2.7365033500434649E-2</c:v>
                </c:pt>
                <c:pt idx="851">
                  <c:v>4.1053957112594373E-2</c:v>
                </c:pt>
                <c:pt idx="852">
                  <c:v>4.1053957112594373E-2</c:v>
                </c:pt>
                <c:pt idx="853">
                  <c:v>4.1053957112594373E-2</c:v>
                </c:pt>
                <c:pt idx="854">
                  <c:v>4.1053957112594373E-2</c:v>
                </c:pt>
                <c:pt idx="855">
                  <c:v>4.1053957112594373E-2</c:v>
                </c:pt>
                <c:pt idx="856">
                  <c:v>4.1053957112594373E-2</c:v>
                </c:pt>
                <c:pt idx="857">
                  <c:v>4.1053957112594373E-2</c:v>
                </c:pt>
                <c:pt idx="858">
                  <c:v>4.1053957112594373E-2</c:v>
                </c:pt>
                <c:pt idx="859">
                  <c:v>4.1053957112594373E-2</c:v>
                </c:pt>
                <c:pt idx="860">
                  <c:v>4.1053957112594373E-2</c:v>
                </c:pt>
                <c:pt idx="861">
                  <c:v>4.1053957112594373E-2</c:v>
                </c:pt>
                <c:pt idx="862">
                  <c:v>4.1053957112594373E-2</c:v>
                </c:pt>
                <c:pt idx="863">
                  <c:v>4.1053957112594373E-2</c:v>
                </c:pt>
                <c:pt idx="864">
                  <c:v>4.1053957112594373E-2</c:v>
                </c:pt>
                <c:pt idx="865">
                  <c:v>4.1053957112594373E-2</c:v>
                </c:pt>
                <c:pt idx="866">
                  <c:v>6.3887210036911155E-2</c:v>
                </c:pt>
                <c:pt idx="867">
                  <c:v>6.3887210036911155E-2</c:v>
                </c:pt>
                <c:pt idx="868">
                  <c:v>6.3887210036911155E-2</c:v>
                </c:pt>
                <c:pt idx="869">
                  <c:v>6.3887210036911155E-2</c:v>
                </c:pt>
                <c:pt idx="870">
                  <c:v>6.3887210036911155E-2</c:v>
                </c:pt>
                <c:pt idx="871">
                  <c:v>6.3887210036911155E-2</c:v>
                </c:pt>
                <c:pt idx="872">
                  <c:v>6.3887210036911155E-2</c:v>
                </c:pt>
                <c:pt idx="873">
                  <c:v>6.3887210036911155E-2</c:v>
                </c:pt>
                <c:pt idx="874">
                  <c:v>6.3887210036911155E-2</c:v>
                </c:pt>
                <c:pt idx="875">
                  <c:v>6.3887210036911155E-2</c:v>
                </c:pt>
                <c:pt idx="876">
                  <c:v>7.9127168877726875E-2</c:v>
                </c:pt>
                <c:pt idx="877">
                  <c:v>7.9127168877726875E-2</c:v>
                </c:pt>
                <c:pt idx="878">
                  <c:v>7.9127168877726875E-2</c:v>
                </c:pt>
                <c:pt idx="879">
                  <c:v>7.9127168877726875E-2</c:v>
                </c:pt>
                <c:pt idx="880">
                  <c:v>7.9127168877726875E-2</c:v>
                </c:pt>
                <c:pt idx="881">
                  <c:v>7.9127168877726875E-2</c:v>
                </c:pt>
                <c:pt idx="882">
                  <c:v>7.9127168877726875E-2</c:v>
                </c:pt>
                <c:pt idx="883">
                  <c:v>7.9127168877726875E-2</c:v>
                </c:pt>
                <c:pt idx="884">
                  <c:v>7.9127168877726875E-2</c:v>
                </c:pt>
                <c:pt idx="885">
                  <c:v>7.9127168877726875E-2</c:v>
                </c:pt>
                <c:pt idx="886">
                  <c:v>7.9127168877726875E-2</c:v>
                </c:pt>
                <c:pt idx="887">
                  <c:v>7.9127168877726875E-2</c:v>
                </c:pt>
                <c:pt idx="888">
                  <c:v>7.9127168877726875E-2</c:v>
                </c:pt>
                <c:pt idx="889">
                  <c:v>9.896716322379942E-2</c:v>
                </c:pt>
                <c:pt idx="890">
                  <c:v>9.896716322379942E-2</c:v>
                </c:pt>
                <c:pt idx="891">
                  <c:v>9.896716322379942E-2</c:v>
                </c:pt>
                <c:pt idx="892">
                  <c:v>9.896716322379942E-2</c:v>
                </c:pt>
                <c:pt idx="893">
                  <c:v>9.896716322379942E-2</c:v>
                </c:pt>
                <c:pt idx="894">
                  <c:v>9.896716322379942E-2</c:v>
                </c:pt>
                <c:pt idx="895">
                  <c:v>9.896716322379942E-2</c:v>
                </c:pt>
                <c:pt idx="896">
                  <c:v>9.896716322379942E-2</c:v>
                </c:pt>
                <c:pt idx="897">
                  <c:v>9.896716322379942E-2</c:v>
                </c:pt>
                <c:pt idx="898">
                  <c:v>9.896716322379942E-2</c:v>
                </c:pt>
                <c:pt idx="899">
                  <c:v>9.896716322379942E-2</c:v>
                </c:pt>
                <c:pt idx="900">
                  <c:v>0.11578501997911882</c:v>
                </c:pt>
                <c:pt idx="901">
                  <c:v>0.11578501997911882</c:v>
                </c:pt>
                <c:pt idx="902">
                  <c:v>0.11578501997911882</c:v>
                </c:pt>
                <c:pt idx="903">
                  <c:v>0.11578501997911882</c:v>
                </c:pt>
                <c:pt idx="904">
                  <c:v>0.11578501997911882</c:v>
                </c:pt>
                <c:pt idx="905">
                  <c:v>0.11578501997911882</c:v>
                </c:pt>
                <c:pt idx="906">
                  <c:v>0.11578501997911882</c:v>
                </c:pt>
                <c:pt idx="907">
                  <c:v>0.11578501997911882</c:v>
                </c:pt>
                <c:pt idx="908">
                  <c:v>0.11578501997911882</c:v>
                </c:pt>
                <c:pt idx="909">
                  <c:v>0.12956927093944998</c:v>
                </c:pt>
                <c:pt idx="910">
                  <c:v>0.12956927093944998</c:v>
                </c:pt>
                <c:pt idx="911">
                  <c:v>0.12956927093944998</c:v>
                </c:pt>
                <c:pt idx="912">
                  <c:v>0.12956927093944998</c:v>
                </c:pt>
                <c:pt idx="913">
                  <c:v>0.12956927093944998</c:v>
                </c:pt>
                <c:pt idx="914">
                  <c:v>0.12956927093944998</c:v>
                </c:pt>
                <c:pt idx="915">
                  <c:v>0.12956927093944998</c:v>
                </c:pt>
                <c:pt idx="916">
                  <c:v>0.12956927093944998</c:v>
                </c:pt>
                <c:pt idx="917">
                  <c:v>0.12956927093944998</c:v>
                </c:pt>
                <c:pt idx="918">
                  <c:v>0.12956927093944998</c:v>
                </c:pt>
                <c:pt idx="919">
                  <c:v>0.12956927093944998</c:v>
                </c:pt>
                <c:pt idx="920">
                  <c:v>0.12956927093944998</c:v>
                </c:pt>
                <c:pt idx="921">
                  <c:v>0.14798710972583889</c:v>
                </c:pt>
                <c:pt idx="922">
                  <c:v>0.14798710972583889</c:v>
                </c:pt>
                <c:pt idx="923">
                  <c:v>0.14798710972583889</c:v>
                </c:pt>
                <c:pt idx="924">
                  <c:v>0.14798710972583889</c:v>
                </c:pt>
                <c:pt idx="925">
                  <c:v>0.14798710972583889</c:v>
                </c:pt>
                <c:pt idx="926">
                  <c:v>0.14798710972583889</c:v>
                </c:pt>
                <c:pt idx="927">
                  <c:v>0.14798710972583889</c:v>
                </c:pt>
                <c:pt idx="928">
                  <c:v>0.14798710972583889</c:v>
                </c:pt>
                <c:pt idx="929">
                  <c:v>0.14798710972583889</c:v>
                </c:pt>
                <c:pt idx="930">
                  <c:v>0.14798710972583889</c:v>
                </c:pt>
                <c:pt idx="931">
                  <c:v>0.16337348484333708</c:v>
                </c:pt>
                <c:pt idx="932">
                  <c:v>0.16337348484333708</c:v>
                </c:pt>
                <c:pt idx="933">
                  <c:v>0.16337348484333708</c:v>
                </c:pt>
                <c:pt idx="934">
                  <c:v>0.16337348484333708</c:v>
                </c:pt>
                <c:pt idx="935">
                  <c:v>0.16337348484333708</c:v>
                </c:pt>
                <c:pt idx="936">
                  <c:v>0.16337348484333708</c:v>
                </c:pt>
                <c:pt idx="937">
                  <c:v>0.16337348484333708</c:v>
                </c:pt>
                <c:pt idx="938">
                  <c:v>0.16337348484333708</c:v>
                </c:pt>
                <c:pt idx="939">
                  <c:v>0.16337348484333708</c:v>
                </c:pt>
                <c:pt idx="940">
                  <c:v>0.16337348484333708</c:v>
                </c:pt>
                <c:pt idx="941">
                  <c:v>0.16337348484333708</c:v>
                </c:pt>
                <c:pt idx="942">
                  <c:v>0.16337348484333708</c:v>
                </c:pt>
                <c:pt idx="943">
                  <c:v>0.16337348484333708</c:v>
                </c:pt>
                <c:pt idx="944">
                  <c:v>0.18343432307636306</c:v>
                </c:pt>
                <c:pt idx="945">
                  <c:v>0.18343432307636306</c:v>
                </c:pt>
                <c:pt idx="946">
                  <c:v>0.18343432307636306</c:v>
                </c:pt>
                <c:pt idx="947">
                  <c:v>0.18343432307636306</c:v>
                </c:pt>
                <c:pt idx="948">
                  <c:v>0.18343432307636306</c:v>
                </c:pt>
                <c:pt idx="949">
                  <c:v>0.18343432307636306</c:v>
                </c:pt>
                <c:pt idx="950">
                  <c:v>0.18343432307636306</c:v>
                </c:pt>
                <c:pt idx="951">
                  <c:v>0.18343432307636306</c:v>
                </c:pt>
                <c:pt idx="952">
                  <c:v>0.18343432307636306</c:v>
                </c:pt>
                <c:pt idx="953">
                  <c:v>0.18343432307636306</c:v>
                </c:pt>
                <c:pt idx="954">
                  <c:v>0.18343432307636306</c:v>
                </c:pt>
                <c:pt idx="955">
                  <c:v>0.18343432307636306</c:v>
                </c:pt>
                <c:pt idx="956">
                  <c:v>0.18343432307636306</c:v>
                </c:pt>
                <c:pt idx="957">
                  <c:v>0.18343432307636306</c:v>
                </c:pt>
                <c:pt idx="958">
                  <c:v>0.18343432307636306</c:v>
                </c:pt>
                <c:pt idx="959">
                  <c:v>0.206674078513852</c:v>
                </c:pt>
                <c:pt idx="960">
                  <c:v>0.206674078513852</c:v>
                </c:pt>
                <c:pt idx="961">
                  <c:v>0.206674078513852</c:v>
                </c:pt>
                <c:pt idx="962">
                  <c:v>0.206674078513852</c:v>
                </c:pt>
                <c:pt idx="963">
                  <c:v>0.206674078513852</c:v>
                </c:pt>
                <c:pt idx="964">
                  <c:v>0.206674078513852</c:v>
                </c:pt>
                <c:pt idx="965">
                  <c:v>0.206674078513852</c:v>
                </c:pt>
                <c:pt idx="966">
                  <c:v>0.206674078513852</c:v>
                </c:pt>
                <c:pt idx="967">
                  <c:v>0.206674078513852</c:v>
                </c:pt>
                <c:pt idx="968">
                  <c:v>0.206674078513852</c:v>
                </c:pt>
                <c:pt idx="969">
                  <c:v>0.22222871718700732</c:v>
                </c:pt>
                <c:pt idx="970">
                  <c:v>0.22222871718700732</c:v>
                </c:pt>
                <c:pt idx="971">
                  <c:v>0.22222871718700732</c:v>
                </c:pt>
                <c:pt idx="972">
                  <c:v>0.22222871718700732</c:v>
                </c:pt>
                <c:pt idx="973">
                  <c:v>0.22222871718700732</c:v>
                </c:pt>
                <c:pt idx="974">
                  <c:v>0.22222871718700732</c:v>
                </c:pt>
                <c:pt idx="975">
                  <c:v>0.22222871718700732</c:v>
                </c:pt>
                <c:pt idx="976">
                  <c:v>0.22222871718700732</c:v>
                </c:pt>
                <c:pt idx="977">
                  <c:v>0.22222871718700732</c:v>
                </c:pt>
                <c:pt idx="978">
                  <c:v>0.22222871718700732</c:v>
                </c:pt>
                <c:pt idx="979">
                  <c:v>0.22222871718700732</c:v>
                </c:pt>
                <c:pt idx="980">
                  <c:v>0.22222871718700732</c:v>
                </c:pt>
                <c:pt idx="981">
                  <c:v>0.22222871718700732</c:v>
                </c:pt>
                <c:pt idx="982">
                  <c:v>0.22222871718700732</c:v>
                </c:pt>
                <c:pt idx="983">
                  <c:v>0.22222871718700732</c:v>
                </c:pt>
                <c:pt idx="984">
                  <c:v>0.22222871718700732</c:v>
                </c:pt>
                <c:pt idx="985">
                  <c:v>0.22222871718700732</c:v>
                </c:pt>
                <c:pt idx="986">
                  <c:v>0.22222871718700732</c:v>
                </c:pt>
                <c:pt idx="987">
                  <c:v>0.22222871718700732</c:v>
                </c:pt>
                <c:pt idx="988">
                  <c:v>0.22222871718700732</c:v>
                </c:pt>
                <c:pt idx="989">
                  <c:v>0.22222871718700732</c:v>
                </c:pt>
                <c:pt idx="990">
                  <c:v>0.22222871718700732</c:v>
                </c:pt>
                <c:pt idx="991">
                  <c:v>0.22222871718700732</c:v>
                </c:pt>
                <c:pt idx="992">
                  <c:v>0.22222871718700732</c:v>
                </c:pt>
                <c:pt idx="993">
                  <c:v>0.22222871718700732</c:v>
                </c:pt>
                <c:pt idx="994">
                  <c:v>0.22222871718700732</c:v>
                </c:pt>
                <c:pt idx="995">
                  <c:v>0.22222871718700732</c:v>
                </c:pt>
                <c:pt idx="996">
                  <c:v>0.22222871718700732</c:v>
                </c:pt>
                <c:pt idx="997">
                  <c:v>0.22222871718700732</c:v>
                </c:pt>
                <c:pt idx="998">
                  <c:v>0.22222871718700732</c:v>
                </c:pt>
                <c:pt idx="999">
                  <c:v>0.22222871718700732</c:v>
                </c:pt>
                <c:pt idx="1000">
                  <c:v>0.22222871718700732</c:v>
                </c:pt>
                <c:pt idx="1001">
                  <c:v>0.22222871718700732</c:v>
                </c:pt>
                <c:pt idx="1002">
                  <c:v>0.22222871718700732</c:v>
                </c:pt>
                <c:pt idx="1003">
                  <c:v>0.22222871718700732</c:v>
                </c:pt>
                <c:pt idx="1004">
                  <c:v>0.22222871718700732</c:v>
                </c:pt>
                <c:pt idx="1005">
                  <c:v>0.27870266916975811</c:v>
                </c:pt>
                <c:pt idx="1006">
                  <c:v>0.27870266916975811</c:v>
                </c:pt>
                <c:pt idx="1007">
                  <c:v>0.27870266916975811</c:v>
                </c:pt>
                <c:pt idx="1008">
                  <c:v>0.27870266916975811</c:v>
                </c:pt>
                <c:pt idx="1009">
                  <c:v>0.27870266916975811</c:v>
                </c:pt>
                <c:pt idx="1010">
                  <c:v>0.27870266916975811</c:v>
                </c:pt>
                <c:pt idx="1011">
                  <c:v>0.27870266916975811</c:v>
                </c:pt>
                <c:pt idx="1012">
                  <c:v>0.27870266916975811</c:v>
                </c:pt>
                <c:pt idx="1013">
                  <c:v>0.27870266916975811</c:v>
                </c:pt>
                <c:pt idx="1014">
                  <c:v>0.29295400660571058</c:v>
                </c:pt>
                <c:pt idx="1015">
                  <c:v>0.29295400660571058</c:v>
                </c:pt>
                <c:pt idx="1016">
                  <c:v>0.29295400660571058</c:v>
                </c:pt>
                <c:pt idx="1017">
                  <c:v>0.29295400660571058</c:v>
                </c:pt>
                <c:pt idx="1018">
                  <c:v>0.29295400660571058</c:v>
                </c:pt>
                <c:pt idx="1019">
                  <c:v>0.29295400660571058</c:v>
                </c:pt>
                <c:pt idx="1020">
                  <c:v>0.29295400660571058</c:v>
                </c:pt>
                <c:pt idx="1021">
                  <c:v>0.29295400660571058</c:v>
                </c:pt>
                <c:pt idx="1022">
                  <c:v>0.29295400660571058</c:v>
                </c:pt>
                <c:pt idx="1023">
                  <c:v>0.29295400660571058</c:v>
                </c:pt>
                <c:pt idx="1024">
                  <c:v>0.29295400660571058</c:v>
                </c:pt>
                <c:pt idx="1025">
                  <c:v>0.29295400660571058</c:v>
                </c:pt>
                <c:pt idx="1026">
                  <c:v>0.29295400660571058</c:v>
                </c:pt>
                <c:pt idx="1027">
                  <c:v>0.29295400660571058</c:v>
                </c:pt>
                <c:pt idx="1028">
                  <c:v>0.3152427890443939</c:v>
                </c:pt>
                <c:pt idx="1029">
                  <c:v>0.3152427890443939</c:v>
                </c:pt>
                <c:pt idx="1030">
                  <c:v>0.3152427890443939</c:v>
                </c:pt>
                <c:pt idx="1031">
                  <c:v>0.3152427890443939</c:v>
                </c:pt>
                <c:pt idx="1032">
                  <c:v>0.3152427890443939</c:v>
                </c:pt>
                <c:pt idx="1033">
                  <c:v>0.3152427890443939</c:v>
                </c:pt>
                <c:pt idx="1034">
                  <c:v>0.3152427890443939</c:v>
                </c:pt>
                <c:pt idx="1035">
                  <c:v>0.3152427890443939</c:v>
                </c:pt>
                <c:pt idx="1036">
                  <c:v>0.3152427890443939</c:v>
                </c:pt>
                <c:pt idx="1037">
                  <c:v>0.3152427890443939</c:v>
                </c:pt>
                <c:pt idx="1038">
                  <c:v>0.3152427890443939</c:v>
                </c:pt>
                <c:pt idx="1039">
                  <c:v>0.33286538375086522</c:v>
                </c:pt>
                <c:pt idx="1040">
                  <c:v>0.33286538375086522</c:v>
                </c:pt>
                <c:pt idx="1041">
                  <c:v>0.33286538375086522</c:v>
                </c:pt>
                <c:pt idx="1042">
                  <c:v>0.33286538375086522</c:v>
                </c:pt>
                <c:pt idx="1043">
                  <c:v>0.33286538375086522</c:v>
                </c:pt>
                <c:pt idx="1044">
                  <c:v>0.33286538375086522</c:v>
                </c:pt>
                <c:pt idx="1045">
                  <c:v>0.33286538375086522</c:v>
                </c:pt>
                <c:pt idx="1046">
                  <c:v>0.33286538375086522</c:v>
                </c:pt>
                <c:pt idx="1047">
                  <c:v>0.33286538375086522</c:v>
                </c:pt>
                <c:pt idx="1048">
                  <c:v>0.33286538375086522</c:v>
                </c:pt>
                <c:pt idx="1049">
                  <c:v>0.33286538375086522</c:v>
                </c:pt>
                <c:pt idx="1050">
                  <c:v>0.33286538375086522</c:v>
                </c:pt>
                <c:pt idx="1051">
                  <c:v>0.35220887014201224</c:v>
                </c:pt>
                <c:pt idx="1052">
                  <c:v>0.35220887014201224</c:v>
                </c:pt>
                <c:pt idx="1053">
                  <c:v>0.35220887014201224</c:v>
                </c:pt>
                <c:pt idx="1054">
                  <c:v>0.35220887014201224</c:v>
                </c:pt>
                <c:pt idx="1055">
                  <c:v>0.35220887014201224</c:v>
                </c:pt>
                <c:pt idx="1056">
                  <c:v>0.35220887014201224</c:v>
                </c:pt>
                <c:pt idx="1057">
                  <c:v>0.35220887014201224</c:v>
                </c:pt>
                <c:pt idx="1058">
                  <c:v>0.35220887014201224</c:v>
                </c:pt>
                <c:pt idx="1059">
                  <c:v>0.35220887014201224</c:v>
                </c:pt>
                <c:pt idx="1060">
                  <c:v>0.35220887014201224</c:v>
                </c:pt>
                <c:pt idx="1061">
                  <c:v>0.35220887014201224</c:v>
                </c:pt>
                <c:pt idx="1062">
                  <c:v>0.35220887014201224</c:v>
                </c:pt>
                <c:pt idx="1063">
                  <c:v>0.3716850598056044</c:v>
                </c:pt>
                <c:pt idx="1064">
                  <c:v>0.3716850598056044</c:v>
                </c:pt>
                <c:pt idx="1065">
                  <c:v>0.3716850598056044</c:v>
                </c:pt>
                <c:pt idx="1066">
                  <c:v>0.3716850598056044</c:v>
                </c:pt>
                <c:pt idx="1067">
                  <c:v>0.3716850598056044</c:v>
                </c:pt>
                <c:pt idx="1068">
                  <c:v>0.3716850598056044</c:v>
                </c:pt>
                <c:pt idx="1069">
                  <c:v>0.3716850598056044</c:v>
                </c:pt>
                <c:pt idx="1070">
                  <c:v>0.3716850598056044</c:v>
                </c:pt>
                <c:pt idx="1071">
                  <c:v>0.3716850598056044</c:v>
                </c:pt>
                <c:pt idx="1072">
                  <c:v>0.3716850598056044</c:v>
                </c:pt>
                <c:pt idx="1073">
                  <c:v>0.3716850598056044</c:v>
                </c:pt>
                <c:pt idx="1074">
                  <c:v>0.3716850598056044</c:v>
                </c:pt>
                <c:pt idx="1075">
                  <c:v>0.3716850598056044</c:v>
                </c:pt>
                <c:pt idx="1076">
                  <c:v>0.3716850598056044</c:v>
                </c:pt>
                <c:pt idx="1077">
                  <c:v>0.3716850598056044</c:v>
                </c:pt>
                <c:pt idx="1078">
                  <c:v>0.3716850598056044</c:v>
                </c:pt>
                <c:pt idx="1079">
                  <c:v>0.39787592189543292</c:v>
                </c:pt>
                <c:pt idx="1080">
                  <c:v>0.39787592189543292</c:v>
                </c:pt>
                <c:pt idx="1081">
                  <c:v>0.39787592189543292</c:v>
                </c:pt>
                <c:pt idx="1082">
                  <c:v>0.39787592189543292</c:v>
                </c:pt>
                <c:pt idx="1083">
                  <c:v>0.39787592189543292</c:v>
                </c:pt>
                <c:pt idx="1084">
                  <c:v>0.39787592189543292</c:v>
                </c:pt>
                <c:pt idx="1085">
                  <c:v>0.39787592189543292</c:v>
                </c:pt>
                <c:pt idx="1086">
                  <c:v>0.39787592189543292</c:v>
                </c:pt>
                <c:pt idx="1087">
                  <c:v>0.39787592189543292</c:v>
                </c:pt>
                <c:pt idx="1088">
                  <c:v>0.39787592189543292</c:v>
                </c:pt>
                <c:pt idx="1089">
                  <c:v>0.4143837514429769</c:v>
                </c:pt>
                <c:pt idx="1090">
                  <c:v>0.4143837514429769</c:v>
                </c:pt>
                <c:pt idx="1091">
                  <c:v>0.4143837514429769</c:v>
                </c:pt>
                <c:pt idx="1092">
                  <c:v>0.4143837514429769</c:v>
                </c:pt>
                <c:pt idx="1093">
                  <c:v>0.4143837514429769</c:v>
                </c:pt>
                <c:pt idx="1094">
                  <c:v>0.4143837514429769</c:v>
                </c:pt>
                <c:pt idx="1095">
                  <c:v>0.4143837514429769</c:v>
                </c:pt>
                <c:pt idx="1096">
                  <c:v>0.4143837514429769</c:v>
                </c:pt>
                <c:pt idx="1097">
                  <c:v>0.4143837514429769</c:v>
                </c:pt>
                <c:pt idx="1098">
                  <c:v>0.4143837514429769</c:v>
                </c:pt>
                <c:pt idx="1099">
                  <c:v>0.4143837514429769</c:v>
                </c:pt>
                <c:pt idx="1100">
                  <c:v>0.4143837514429769</c:v>
                </c:pt>
                <c:pt idx="1101">
                  <c:v>0.43434378704136062</c:v>
                </c:pt>
                <c:pt idx="1102">
                  <c:v>0.43434378704136062</c:v>
                </c:pt>
                <c:pt idx="1103">
                  <c:v>0.43434378704136062</c:v>
                </c:pt>
                <c:pt idx="1104">
                  <c:v>0.43434378704136062</c:v>
                </c:pt>
                <c:pt idx="1105">
                  <c:v>0.43434378704136062</c:v>
                </c:pt>
                <c:pt idx="1106">
                  <c:v>0.43434378704136062</c:v>
                </c:pt>
                <c:pt idx="1107">
                  <c:v>0.43434378704136062</c:v>
                </c:pt>
                <c:pt idx="1108">
                  <c:v>0.43434378704136062</c:v>
                </c:pt>
                <c:pt idx="1109">
                  <c:v>0.43434378704136062</c:v>
                </c:pt>
                <c:pt idx="1110">
                  <c:v>0.43434378704136062</c:v>
                </c:pt>
                <c:pt idx="1111">
                  <c:v>0.43434378704136062</c:v>
                </c:pt>
                <c:pt idx="1112">
                  <c:v>0.43434378704136062</c:v>
                </c:pt>
                <c:pt idx="1113">
                  <c:v>0.43434378704136062</c:v>
                </c:pt>
                <c:pt idx="1114">
                  <c:v>0.43434378704136062</c:v>
                </c:pt>
                <c:pt idx="1115">
                  <c:v>0.43434378704136062</c:v>
                </c:pt>
                <c:pt idx="1116">
                  <c:v>0.43434378704136062</c:v>
                </c:pt>
                <c:pt idx="1117">
                  <c:v>0.43434378704136062</c:v>
                </c:pt>
                <c:pt idx="1118">
                  <c:v>0.43434378704136062</c:v>
                </c:pt>
                <c:pt idx="1119">
                  <c:v>0.43434378704136062</c:v>
                </c:pt>
                <c:pt idx="1120">
                  <c:v>0.4663087141536239</c:v>
                </c:pt>
                <c:pt idx="1121">
                  <c:v>0.4663087141536239</c:v>
                </c:pt>
                <c:pt idx="1122">
                  <c:v>0.4663087141536239</c:v>
                </c:pt>
                <c:pt idx="1123">
                  <c:v>0.4663087141536239</c:v>
                </c:pt>
                <c:pt idx="1124">
                  <c:v>0.4663087141536239</c:v>
                </c:pt>
                <c:pt idx="1125">
                  <c:v>0.4663087141536239</c:v>
                </c:pt>
                <c:pt idx="1126">
                  <c:v>0.4663087141536239</c:v>
                </c:pt>
                <c:pt idx="1127">
                  <c:v>0.4663087141536239</c:v>
                </c:pt>
                <c:pt idx="1128">
                  <c:v>0.4663087141536239</c:v>
                </c:pt>
                <c:pt idx="1129">
                  <c:v>0.48161589062349974</c:v>
                </c:pt>
                <c:pt idx="1130">
                  <c:v>0.48161589062349974</c:v>
                </c:pt>
                <c:pt idx="1131">
                  <c:v>0.48161589062349974</c:v>
                </c:pt>
                <c:pt idx="1132">
                  <c:v>0.48161589062349974</c:v>
                </c:pt>
                <c:pt idx="1133">
                  <c:v>0.48161589062349974</c:v>
                </c:pt>
                <c:pt idx="1134">
                  <c:v>0.48161589062349974</c:v>
                </c:pt>
                <c:pt idx="1135">
                  <c:v>0.48161589062349974</c:v>
                </c:pt>
                <c:pt idx="1136">
                  <c:v>0.48161589062349974</c:v>
                </c:pt>
                <c:pt idx="1137">
                  <c:v>0.48161589062349974</c:v>
                </c:pt>
                <c:pt idx="1138">
                  <c:v>0.48161589062349974</c:v>
                </c:pt>
                <c:pt idx="1139">
                  <c:v>0.48161589062349974</c:v>
                </c:pt>
                <c:pt idx="1140">
                  <c:v>0.48161589062349974</c:v>
                </c:pt>
                <c:pt idx="1141">
                  <c:v>0.48161589062349974</c:v>
                </c:pt>
                <c:pt idx="1142">
                  <c:v>0.5039283835636299</c:v>
                </c:pt>
                <c:pt idx="1143">
                  <c:v>0.5039283835636299</c:v>
                </c:pt>
                <c:pt idx="1144">
                  <c:v>0.5039283835636299</c:v>
                </c:pt>
                <c:pt idx="1145">
                  <c:v>0.5039283835636299</c:v>
                </c:pt>
                <c:pt idx="1146">
                  <c:v>0.5039283835636299</c:v>
                </c:pt>
                <c:pt idx="1147">
                  <c:v>0.5039283835636299</c:v>
                </c:pt>
                <c:pt idx="1148">
                  <c:v>0.5039283835636299</c:v>
                </c:pt>
                <c:pt idx="1149">
                  <c:v>0.5039283835636299</c:v>
                </c:pt>
                <c:pt idx="1150">
                  <c:v>0.5039283835636299</c:v>
                </c:pt>
                <c:pt idx="1151">
                  <c:v>0.5039283835636299</c:v>
                </c:pt>
                <c:pt idx="1152">
                  <c:v>0.5039283835636299</c:v>
                </c:pt>
                <c:pt idx="1153">
                  <c:v>0.5039283835636299</c:v>
                </c:pt>
                <c:pt idx="1154">
                  <c:v>0.5039283835636299</c:v>
                </c:pt>
                <c:pt idx="1155">
                  <c:v>0.5039283835636299</c:v>
                </c:pt>
                <c:pt idx="1156">
                  <c:v>0.52824151828033117</c:v>
                </c:pt>
                <c:pt idx="1157">
                  <c:v>0.52824151828033117</c:v>
                </c:pt>
                <c:pt idx="1158">
                  <c:v>0.52824151828033117</c:v>
                </c:pt>
                <c:pt idx="1159">
                  <c:v>0.52824151828033117</c:v>
                </c:pt>
                <c:pt idx="1160">
                  <c:v>0.52824151828033117</c:v>
                </c:pt>
                <c:pt idx="1161">
                  <c:v>0.52824151828033117</c:v>
                </c:pt>
                <c:pt idx="1162">
                  <c:v>0.52824151828033117</c:v>
                </c:pt>
                <c:pt idx="1163">
                  <c:v>0.54051528578164909</c:v>
                </c:pt>
                <c:pt idx="1164">
                  <c:v>0.54051528578164909</c:v>
                </c:pt>
                <c:pt idx="1165">
                  <c:v>0.54051528578164909</c:v>
                </c:pt>
                <c:pt idx="1166">
                  <c:v>0.54051528578164909</c:v>
                </c:pt>
                <c:pt idx="1167">
                  <c:v>0.54051528578164909</c:v>
                </c:pt>
                <c:pt idx="1168">
                  <c:v>0.54051528578164909</c:v>
                </c:pt>
                <c:pt idx="1169">
                  <c:v>0.54051528578164909</c:v>
                </c:pt>
                <c:pt idx="1170">
                  <c:v>0.54051528578164909</c:v>
                </c:pt>
                <c:pt idx="1171">
                  <c:v>0.54051528578164909</c:v>
                </c:pt>
                <c:pt idx="1172">
                  <c:v>0.54051528578164909</c:v>
                </c:pt>
                <c:pt idx="1173">
                  <c:v>0.54051528578164909</c:v>
                </c:pt>
                <c:pt idx="1174">
                  <c:v>0.54051528578164909</c:v>
                </c:pt>
                <c:pt idx="1175">
                  <c:v>0.54051528578164909</c:v>
                </c:pt>
                <c:pt idx="1176">
                  <c:v>0.54051528578164909</c:v>
                </c:pt>
                <c:pt idx="1177">
                  <c:v>0.56531175535073552</c:v>
                </c:pt>
                <c:pt idx="1178">
                  <c:v>0.56531175535073552</c:v>
                </c:pt>
                <c:pt idx="1179">
                  <c:v>0.56531175535073552</c:v>
                </c:pt>
                <c:pt idx="1180">
                  <c:v>0.56531175535073552</c:v>
                </c:pt>
                <c:pt idx="1181">
                  <c:v>0.56531175535073552</c:v>
                </c:pt>
                <c:pt idx="1182">
                  <c:v>0.56531175535073552</c:v>
                </c:pt>
                <c:pt idx="1183">
                  <c:v>0.56531175535073552</c:v>
                </c:pt>
                <c:pt idx="1184">
                  <c:v>0.56531175535073552</c:v>
                </c:pt>
                <c:pt idx="1185">
                  <c:v>0.56531175535073552</c:v>
                </c:pt>
                <c:pt idx="1186">
                  <c:v>0.56531175535073552</c:v>
                </c:pt>
                <c:pt idx="1187">
                  <c:v>0.56531175535073552</c:v>
                </c:pt>
                <c:pt idx="1188">
                  <c:v>0.56531175535073552</c:v>
                </c:pt>
                <c:pt idx="1189">
                  <c:v>0.56531175535073552</c:v>
                </c:pt>
                <c:pt idx="1190">
                  <c:v>0.56531175535073552</c:v>
                </c:pt>
                <c:pt idx="1191">
                  <c:v>0.56531175535073552</c:v>
                </c:pt>
                <c:pt idx="1192">
                  <c:v>0.56531175535073552</c:v>
                </c:pt>
                <c:pt idx="1193">
                  <c:v>0.56531175535073552</c:v>
                </c:pt>
                <c:pt idx="1194">
                  <c:v>0.59589828697336056</c:v>
                </c:pt>
                <c:pt idx="1195">
                  <c:v>0.59589828697336056</c:v>
                </c:pt>
                <c:pt idx="1196">
                  <c:v>0.59589828697336056</c:v>
                </c:pt>
                <c:pt idx="1197">
                  <c:v>0.59589828697336056</c:v>
                </c:pt>
                <c:pt idx="1198">
                  <c:v>0.59589828697336056</c:v>
                </c:pt>
                <c:pt idx="1199">
                  <c:v>0.59589828697336056</c:v>
                </c:pt>
                <c:pt idx="1200">
                  <c:v>0.59589828697336056</c:v>
                </c:pt>
                <c:pt idx="1201">
                  <c:v>0.59589828697336056</c:v>
                </c:pt>
                <c:pt idx="1202">
                  <c:v>0.59589828697336056</c:v>
                </c:pt>
                <c:pt idx="1203">
                  <c:v>0.59589828697336056</c:v>
                </c:pt>
                <c:pt idx="1204">
                  <c:v>0.61415241452626612</c:v>
                </c:pt>
                <c:pt idx="1205">
                  <c:v>0.61415241452626612</c:v>
                </c:pt>
                <c:pt idx="1206">
                  <c:v>0.61415241452626612</c:v>
                </c:pt>
                <c:pt idx="1207">
                  <c:v>0.61415241452626612</c:v>
                </c:pt>
                <c:pt idx="1208">
                  <c:v>0.61415241452626612</c:v>
                </c:pt>
                <c:pt idx="1209">
                  <c:v>0.61415241452626612</c:v>
                </c:pt>
                <c:pt idx="1210">
                  <c:v>0.61415241452626612</c:v>
                </c:pt>
                <c:pt idx="1211">
                  <c:v>0.61415241452626612</c:v>
                </c:pt>
                <c:pt idx="1212">
                  <c:v>0.61415241452626612</c:v>
                </c:pt>
                <c:pt idx="1213">
                  <c:v>0.61415241452626612</c:v>
                </c:pt>
                <c:pt idx="1214">
                  <c:v>0.63261352584071384</c:v>
                </c:pt>
                <c:pt idx="1215">
                  <c:v>0.63261352584071384</c:v>
                </c:pt>
                <c:pt idx="1216">
                  <c:v>0.63261352584071384</c:v>
                </c:pt>
                <c:pt idx="1217">
                  <c:v>0.63261352584071384</c:v>
                </c:pt>
                <c:pt idx="1218">
                  <c:v>0.63261352584071384</c:v>
                </c:pt>
                <c:pt idx="1219">
                  <c:v>0.63261352584071384</c:v>
                </c:pt>
                <c:pt idx="1220">
                  <c:v>0.63261352584071384</c:v>
                </c:pt>
                <c:pt idx="1221">
                  <c:v>0.63261352584071384</c:v>
                </c:pt>
                <c:pt idx="1222">
                  <c:v>0.63261352584071384</c:v>
                </c:pt>
                <c:pt idx="1223">
                  <c:v>0.64941472986293525</c:v>
                </c:pt>
                <c:pt idx="1224">
                  <c:v>0.64941472986293525</c:v>
                </c:pt>
                <c:pt idx="1225">
                  <c:v>0.64941472986293525</c:v>
                </c:pt>
                <c:pt idx="1226">
                  <c:v>0.64941472986293525</c:v>
                </c:pt>
                <c:pt idx="1227">
                  <c:v>0.64941472986293525</c:v>
                </c:pt>
                <c:pt idx="1228">
                  <c:v>0.64941472986293525</c:v>
                </c:pt>
                <c:pt idx="1229">
                  <c:v>0.64941472986293525</c:v>
                </c:pt>
                <c:pt idx="1230">
                  <c:v>0.64941472986293525</c:v>
                </c:pt>
                <c:pt idx="1231">
                  <c:v>0.64941472986293525</c:v>
                </c:pt>
                <c:pt idx="1232">
                  <c:v>0.64941472986293525</c:v>
                </c:pt>
                <c:pt idx="1233">
                  <c:v>0.64941472986293525</c:v>
                </c:pt>
                <c:pt idx="1234">
                  <c:v>0.67020216077934069</c:v>
                </c:pt>
                <c:pt idx="1235">
                  <c:v>0.67020216077934069</c:v>
                </c:pt>
                <c:pt idx="1236">
                  <c:v>0.67020216077934069</c:v>
                </c:pt>
                <c:pt idx="1237">
                  <c:v>0.67020216077934069</c:v>
                </c:pt>
                <c:pt idx="1238">
                  <c:v>0.67020216077934069</c:v>
                </c:pt>
                <c:pt idx="1239">
                  <c:v>0.67020216077934069</c:v>
                </c:pt>
                <c:pt idx="1240">
                  <c:v>0.67020216077934069</c:v>
                </c:pt>
                <c:pt idx="1241">
                  <c:v>0.67020216077934069</c:v>
                </c:pt>
                <c:pt idx="1242">
                  <c:v>0.67020216077934069</c:v>
                </c:pt>
                <c:pt idx="1243">
                  <c:v>0.67020216077934069</c:v>
                </c:pt>
                <c:pt idx="1244">
                  <c:v>0.67020216077934069</c:v>
                </c:pt>
                <c:pt idx="1245">
                  <c:v>0.67020216077934069</c:v>
                </c:pt>
                <c:pt idx="1246">
                  <c:v>0.67020216077934069</c:v>
                </c:pt>
                <c:pt idx="1247">
                  <c:v>0.67020216077934069</c:v>
                </c:pt>
                <c:pt idx="1248">
                  <c:v>0.67020216077934069</c:v>
                </c:pt>
                <c:pt idx="1249">
                  <c:v>0.67020216077934069</c:v>
                </c:pt>
                <c:pt idx="1250">
                  <c:v>0.67020216077934069</c:v>
                </c:pt>
                <c:pt idx="1251">
                  <c:v>0.67020216077934069</c:v>
                </c:pt>
                <c:pt idx="1252">
                  <c:v>0.67020216077934069</c:v>
                </c:pt>
                <c:pt idx="1253">
                  <c:v>0.67020216077934069</c:v>
                </c:pt>
                <c:pt idx="1254">
                  <c:v>0.70876261491573156</c:v>
                </c:pt>
                <c:pt idx="1255">
                  <c:v>0.70876261491573156</c:v>
                </c:pt>
                <c:pt idx="1256">
                  <c:v>0.70876261491573156</c:v>
                </c:pt>
                <c:pt idx="1257">
                  <c:v>0.70876261491573156</c:v>
                </c:pt>
                <c:pt idx="1258">
                  <c:v>0.71660092108895201</c:v>
                </c:pt>
                <c:pt idx="1259">
                  <c:v>0.71660092108895201</c:v>
                </c:pt>
                <c:pt idx="1260">
                  <c:v>0.71660092108895201</c:v>
                </c:pt>
                <c:pt idx="1261">
                  <c:v>0.71660092108895201</c:v>
                </c:pt>
                <c:pt idx="1262">
                  <c:v>0.71660092108895201</c:v>
                </c:pt>
                <c:pt idx="1263">
                  <c:v>0.71660092108895201</c:v>
                </c:pt>
                <c:pt idx="1264">
                  <c:v>0.72844171022016913</c:v>
                </c:pt>
                <c:pt idx="1265">
                  <c:v>0.72844171022016913</c:v>
                </c:pt>
                <c:pt idx="1266">
                  <c:v>0.72844171022016913</c:v>
                </c:pt>
                <c:pt idx="1267">
                  <c:v>0.72844171022016913</c:v>
                </c:pt>
                <c:pt idx="1268">
                  <c:v>0.72844171022016913</c:v>
                </c:pt>
                <c:pt idx="1269">
                  <c:v>0.72844171022016913</c:v>
                </c:pt>
                <c:pt idx="1270">
                  <c:v>0.72844171022016913</c:v>
                </c:pt>
                <c:pt idx="1271">
                  <c:v>0.72844171022016913</c:v>
                </c:pt>
                <c:pt idx="1272">
                  <c:v>0.72844171022016913</c:v>
                </c:pt>
                <c:pt idx="1273">
                  <c:v>0.72844171022016913</c:v>
                </c:pt>
                <c:pt idx="1274">
                  <c:v>0.74840704313415274</c:v>
                </c:pt>
                <c:pt idx="1275">
                  <c:v>0.74840704313415274</c:v>
                </c:pt>
                <c:pt idx="1276">
                  <c:v>0.74840704313415274</c:v>
                </c:pt>
                <c:pt idx="1277">
                  <c:v>0.74840704313415274</c:v>
                </c:pt>
                <c:pt idx="1278">
                  <c:v>0.74840704313415274</c:v>
                </c:pt>
                <c:pt idx="1279">
                  <c:v>0.74840704313415274</c:v>
                </c:pt>
                <c:pt idx="1280">
                  <c:v>0.74840704313415274</c:v>
                </c:pt>
                <c:pt idx="1281">
                  <c:v>0.74840704313415274</c:v>
                </c:pt>
                <c:pt idx="1282">
                  <c:v>0.74840704313415274</c:v>
                </c:pt>
                <c:pt idx="1283">
                  <c:v>0.74840704313415274</c:v>
                </c:pt>
                <c:pt idx="1284">
                  <c:v>0.74840704313415274</c:v>
                </c:pt>
                <c:pt idx="1285">
                  <c:v>0.74840704313415274</c:v>
                </c:pt>
                <c:pt idx="1286">
                  <c:v>0.77276680816182786</c:v>
                </c:pt>
                <c:pt idx="1287">
                  <c:v>0.77276680816182786</c:v>
                </c:pt>
                <c:pt idx="1288">
                  <c:v>0.77276680816182786</c:v>
                </c:pt>
                <c:pt idx="1289">
                  <c:v>0.77276680816182786</c:v>
                </c:pt>
                <c:pt idx="1290">
                  <c:v>0.77276680816182786</c:v>
                </c:pt>
                <c:pt idx="1291">
                  <c:v>0.77276680816182786</c:v>
                </c:pt>
                <c:pt idx="1292">
                  <c:v>0.77276680816182786</c:v>
                </c:pt>
                <c:pt idx="1293">
                  <c:v>0.78719041678006285</c:v>
                </c:pt>
                <c:pt idx="1294">
                  <c:v>0.78719041678006285</c:v>
                </c:pt>
                <c:pt idx="1295">
                  <c:v>0.78719041678006285</c:v>
                </c:pt>
                <c:pt idx="1296">
                  <c:v>0.78719041678006285</c:v>
                </c:pt>
                <c:pt idx="1297">
                  <c:v>0.78719041678006285</c:v>
                </c:pt>
                <c:pt idx="1298">
                  <c:v>0.78719041678006285</c:v>
                </c:pt>
                <c:pt idx="1299">
                  <c:v>0.78719041678006285</c:v>
                </c:pt>
                <c:pt idx="1300">
                  <c:v>0.80177968430189828</c:v>
                </c:pt>
                <c:pt idx="1301">
                  <c:v>0.80177968430189828</c:v>
                </c:pt>
                <c:pt idx="1302">
                  <c:v>0.80177968430189828</c:v>
                </c:pt>
                <c:pt idx="1303">
                  <c:v>0.80177968430189828</c:v>
                </c:pt>
                <c:pt idx="1304">
                  <c:v>0.80177968430189828</c:v>
                </c:pt>
                <c:pt idx="1305">
                  <c:v>0.80177968430189828</c:v>
                </c:pt>
                <c:pt idx="1306">
                  <c:v>0.81442193874053515</c:v>
                </c:pt>
                <c:pt idx="1307">
                  <c:v>0.81442193874053515</c:v>
                </c:pt>
                <c:pt idx="1308">
                  <c:v>0.81442193874053515</c:v>
                </c:pt>
                <c:pt idx="1309">
                  <c:v>0.81442193874053515</c:v>
                </c:pt>
                <c:pt idx="1310">
                  <c:v>0.81442193874053515</c:v>
                </c:pt>
                <c:pt idx="1311">
                  <c:v>0.81442193874053515</c:v>
                </c:pt>
                <c:pt idx="1312">
                  <c:v>0.81442193874053515</c:v>
                </c:pt>
                <c:pt idx="1313">
                  <c:v>0.82933781119598415</c:v>
                </c:pt>
                <c:pt idx="1314">
                  <c:v>0.82933781119598415</c:v>
                </c:pt>
                <c:pt idx="1315">
                  <c:v>0.82933781119598415</c:v>
                </c:pt>
                <c:pt idx="1316">
                  <c:v>0.82933781119598415</c:v>
                </c:pt>
                <c:pt idx="1317">
                  <c:v>0.83794453378675593</c:v>
                </c:pt>
                <c:pt idx="1318">
                  <c:v>0.83794453378675593</c:v>
                </c:pt>
                <c:pt idx="1319">
                  <c:v>0.83794453378675593</c:v>
                </c:pt>
                <c:pt idx="1320">
                  <c:v>0.83794453378675593</c:v>
                </c:pt>
                <c:pt idx="1321">
                  <c:v>0.83794453378675593</c:v>
                </c:pt>
                <c:pt idx="1322">
                  <c:v>0.83794453378675593</c:v>
                </c:pt>
                <c:pt idx="1323">
                  <c:v>0.83794453378675593</c:v>
                </c:pt>
                <c:pt idx="1324">
                  <c:v>0.83794453378675593</c:v>
                </c:pt>
                <c:pt idx="1325">
                  <c:v>0.83794453378675593</c:v>
                </c:pt>
                <c:pt idx="1326">
                  <c:v>0.83794453378675593</c:v>
                </c:pt>
                <c:pt idx="1327">
                  <c:v>0.83794453378675593</c:v>
                </c:pt>
                <c:pt idx="1328">
                  <c:v>0.83794453378675593</c:v>
                </c:pt>
                <c:pt idx="1329">
                  <c:v>0.83794453378675593</c:v>
                </c:pt>
                <c:pt idx="1330">
                  <c:v>0.83794453378675593</c:v>
                </c:pt>
                <c:pt idx="1331">
                  <c:v>0.83794453378675593</c:v>
                </c:pt>
                <c:pt idx="1332">
                  <c:v>0.83794453378675593</c:v>
                </c:pt>
                <c:pt idx="1333">
                  <c:v>0.873012700415573</c:v>
                </c:pt>
                <c:pt idx="1334">
                  <c:v>0.873012700415573</c:v>
                </c:pt>
                <c:pt idx="1335">
                  <c:v>0.873012700415573</c:v>
                </c:pt>
                <c:pt idx="1336">
                  <c:v>0.873012700415573</c:v>
                </c:pt>
                <c:pt idx="1337">
                  <c:v>0.88194836619248052</c:v>
                </c:pt>
                <c:pt idx="1338">
                  <c:v>0.88194836619248052</c:v>
                </c:pt>
                <c:pt idx="1339">
                  <c:v>0.88194836619248052</c:v>
                </c:pt>
                <c:pt idx="1340">
                  <c:v>0.88194836619248052</c:v>
                </c:pt>
                <c:pt idx="1341">
                  <c:v>0.89095501331493132</c:v>
                </c:pt>
                <c:pt idx="1342">
                  <c:v>0.89095501331493132</c:v>
                </c:pt>
                <c:pt idx="1343">
                  <c:v>0.89095501331493132</c:v>
                </c:pt>
                <c:pt idx="1344">
                  <c:v>0.89095501331493132</c:v>
                </c:pt>
                <c:pt idx="1345">
                  <c:v>0.89095501331493132</c:v>
                </c:pt>
                <c:pt idx="1346">
                  <c:v>0.89095501331493132</c:v>
                </c:pt>
                <c:pt idx="1347">
                  <c:v>0.90460220385671419</c:v>
                </c:pt>
                <c:pt idx="1348">
                  <c:v>0.90460220385671419</c:v>
                </c:pt>
                <c:pt idx="1349">
                  <c:v>0.90460220385671419</c:v>
                </c:pt>
                <c:pt idx="1350">
                  <c:v>0.91148934236618206</c:v>
                </c:pt>
                <c:pt idx="1351">
                  <c:v>0.91148934236618206</c:v>
                </c:pt>
                <c:pt idx="1352">
                  <c:v>0.91148934236618206</c:v>
                </c:pt>
                <c:pt idx="1353">
                  <c:v>0.91841998904288702</c:v>
                </c:pt>
                <c:pt idx="1354">
                  <c:v>0.91841998904288702</c:v>
                </c:pt>
                <c:pt idx="1355">
                  <c:v>0.91841998904288702</c:v>
                </c:pt>
                <c:pt idx="1356">
                  <c:v>0.91841998904288702</c:v>
                </c:pt>
                <c:pt idx="1357">
                  <c:v>0.91841998904288702</c:v>
                </c:pt>
                <c:pt idx="1358">
                  <c:v>0.91841998904288702</c:v>
                </c:pt>
                <c:pt idx="1359">
                  <c:v>0.93241539434320941</c:v>
                </c:pt>
                <c:pt idx="1360">
                  <c:v>0.93241539434320941</c:v>
                </c:pt>
                <c:pt idx="1361">
                  <c:v>0.93712127394454448</c:v>
                </c:pt>
                <c:pt idx="1362">
                  <c:v>0.93712127394454448</c:v>
                </c:pt>
                <c:pt idx="1363">
                  <c:v>0.93712127394454448</c:v>
                </c:pt>
                <c:pt idx="1364">
                  <c:v>0.93712127394454448</c:v>
                </c:pt>
                <c:pt idx="1365">
                  <c:v>0.93712127394454448</c:v>
                </c:pt>
                <c:pt idx="1366">
                  <c:v>0.94897780985887181</c:v>
                </c:pt>
                <c:pt idx="1367">
                  <c:v>0.94897780985887181</c:v>
                </c:pt>
                <c:pt idx="1368">
                  <c:v>0.94897780985887181</c:v>
                </c:pt>
                <c:pt idx="1369">
                  <c:v>0.94897780985887181</c:v>
                </c:pt>
                <c:pt idx="1370">
                  <c:v>0.95855995741850497</c:v>
                </c:pt>
                <c:pt idx="1371">
                  <c:v>0.95855995741850497</c:v>
                </c:pt>
                <c:pt idx="1372">
                  <c:v>0.95855995741850497</c:v>
                </c:pt>
                <c:pt idx="1373">
                  <c:v>0.95855995741850497</c:v>
                </c:pt>
                <c:pt idx="1374">
                  <c:v>0.95855995741850497</c:v>
                </c:pt>
                <c:pt idx="1375">
                  <c:v>0.95855995741850497</c:v>
                </c:pt>
                <c:pt idx="1376">
                  <c:v>0.95855995741850497</c:v>
                </c:pt>
                <c:pt idx="1377">
                  <c:v>0.95855995741850497</c:v>
                </c:pt>
                <c:pt idx="1378">
                  <c:v>0.95855995741850497</c:v>
                </c:pt>
                <c:pt idx="1379">
                  <c:v>0.95855995741850497</c:v>
                </c:pt>
                <c:pt idx="1380">
                  <c:v>0.95855995741850497</c:v>
                </c:pt>
                <c:pt idx="1381">
                  <c:v>0.98537673313779217</c:v>
                </c:pt>
                <c:pt idx="1382">
                  <c:v>0.98537673313779217</c:v>
                </c:pt>
                <c:pt idx="1383">
                  <c:v>0.99032898964496086</c:v>
                </c:pt>
                <c:pt idx="1384">
                  <c:v>0.99032898964496086</c:v>
                </c:pt>
                <c:pt idx="1385">
                  <c:v>0.99032898964496086</c:v>
                </c:pt>
                <c:pt idx="1386">
                  <c:v>0.99032898964496086</c:v>
                </c:pt>
                <c:pt idx="1387">
                  <c:v>1.0003070916314494</c:v>
                </c:pt>
                <c:pt idx="1388">
                  <c:v>1.0003070916314494</c:v>
                </c:pt>
                <c:pt idx="1389">
                  <c:v>1.0003070916314494</c:v>
                </c:pt>
                <c:pt idx="1390">
                  <c:v>1.0003070916314494</c:v>
                </c:pt>
                <c:pt idx="1391">
                  <c:v>1.0003070916314494</c:v>
                </c:pt>
                <c:pt idx="1392">
                  <c:v>1.0129215482717411</c:v>
                </c:pt>
                <c:pt idx="1393">
                  <c:v>1.0129215482717411</c:v>
                </c:pt>
                <c:pt idx="1394">
                  <c:v>1.0129215482717411</c:v>
                </c:pt>
                <c:pt idx="1395">
                  <c:v>1.0205681915260707</c:v>
                </c:pt>
                <c:pt idx="1396">
                  <c:v>1.0205681915260707</c:v>
                </c:pt>
                <c:pt idx="1397">
                  <c:v>1.0205681915260707</c:v>
                </c:pt>
                <c:pt idx="1398">
                  <c:v>1.0205681915260707</c:v>
                </c:pt>
                <c:pt idx="1399">
                  <c:v>1.0308575175648222</c:v>
                </c:pt>
                <c:pt idx="1400">
                  <c:v>1.0308575175648222</c:v>
                </c:pt>
                <c:pt idx="1401">
                  <c:v>1.0308575175648222</c:v>
                </c:pt>
                <c:pt idx="1402">
                  <c:v>1.0386467129748296</c:v>
                </c:pt>
                <c:pt idx="1403">
                  <c:v>1.0386467129748296</c:v>
                </c:pt>
                <c:pt idx="1404">
                  <c:v>1.0386467129748296</c:v>
                </c:pt>
                <c:pt idx="1405">
                  <c:v>1.0464994400123697</c:v>
                </c:pt>
                <c:pt idx="1406">
                  <c:v>1.0491313979639725</c:v>
                </c:pt>
                <c:pt idx="1407">
                  <c:v>1.0491313979639725</c:v>
                </c:pt>
                <c:pt idx="1408">
                  <c:v>1.0491313979639725</c:v>
                </c:pt>
                <c:pt idx="1409">
                  <c:v>1.0491313979639725</c:v>
                </c:pt>
                <c:pt idx="1410">
                  <c:v>1.0491313979639725</c:v>
                </c:pt>
                <c:pt idx="1411">
                  <c:v>1.0491313979639725</c:v>
                </c:pt>
                <c:pt idx="1412">
                  <c:v>1.0491313979639725</c:v>
                </c:pt>
                <c:pt idx="1413">
                  <c:v>1.0491313979639725</c:v>
                </c:pt>
                <c:pt idx="1414">
                  <c:v>1.0491313979639725</c:v>
                </c:pt>
                <c:pt idx="1415">
                  <c:v>1.0491313979639725</c:v>
                </c:pt>
                <c:pt idx="1416">
                  <c:v>1.0491313979639725</c:v>
                </c:pt>
                <c:pt idx="1417">
                  <c:v>1.0491313979639725</c:v>
                </c:pt>
                <c:pt idx="1418">
                  <c:v>1.0491313979639725</c:v>
                </c:pt>
                <c:pt idx="1419">
                  <c:v>1.0491313979639725</c:v>
                </c:pt>
                <c:pt idx="1420">
                  <c:v>1.0491313979639725</c:v>
                </c:pt>
                <c:pt idx="1421">
                  <c:v>1.0491313979639725</c:v>
                </c:pt>
                <c:pt idx="1422">
                  <c:v>1.0491313979639725</c:v>
                </c:pt>
                <c:pt idx="1423">
                  <c:v>1.0950400512086551</c:v>
                </c:pt>
                <c:pt idx="1424">
                  <c:v>1.0950400512086551</c:v>
                </c:pt>
                <c:pt idx="1425">
                  <c:v>1.0950400512086551</c:v>
                </c:pt>
                <c:pt idx="1426">
                  <c:v>1.1033838166983498</c:v>
                </c:pt>
                <c:pt idx="1427">
                  <c:v>1.1033838166983498</c:v>
                </c:pt>
                <c:pt idx="1428">
                  <c:v>1.1033838166983498</c:v>
                </c:pt>
                <c:pt idx="1429">
                  <c:v>1.1118051137279645</c:v>
                </c:pt>
                <c:pt idx="1430">
                  <c:v>1.1118051137279645</c:v>
                </c:pt>
                <c:pt idx="1431">
                  <c:v>1.1118051137279645</c:v>
                </c:pt>
                <c:pt idx="1432">
                  <c:v>1.1118051137279645</c:v>
                </c:pt>
                <c:pt idx="1433">
                  <c:v>1.1231576917613038</c:v>
                </c:pt>
                <c:pt idx="1434">
                  <c:v>1.1231576917613038</c:v>
                </c:pt>
                <c:pt idx="1435">
                  <c:v>1.128888636463274</c:v>
                </c:pt>
                <c:pt idx="1436">
                  <c:v>1.128888636463274</c:v>
                </c:pt>
                <c:pt idx="1437">
                  <c:v>1.128888636463274</c:v>
                </c:pt>
                <c:pt idx="1438">
                  <c:v>1.128888636463274</c:v>
                </c:pt>
                <c:pt idx="1439">
                  <c:v>1.1404631659072275</c:v>
                </c:pt>
                <c:pt idx="1440">
                  <c:v>1.1404631659072275</c:v>
                </c:pt>
                <c:pt idx="1441">
                  <c:v>1.1404631659072275</c:v>
                </c:pt>
                <c:pt idx="1442">
                  <c:v>1.1404631659072275</c:v>
                </c:pt>
                <c:pt idx="1443">
                  <c:v>1.1521925343545227</c:v>
                </c:pt>
                <c:pt idx="1444">
                  <c:v>1.1521925343545227</c:v>
                </c:pt>
                <c:pt idx="1445">
                  <c:v>1.1521925343545227</c:v>
                </c:pt>
                <c:pt idx="1446">
                  <c:v>1.1521925343545227</c:v>
                </c:pt>
                <c:pt idx="1447">
                  <c:v>1.1521925343545227</c:v>
                </c:pt>
                <c:pt idx="1448">
                  <c:v>1.1521925343545227</c:v>
                </c:pt>
                <c:pt idx="1449">
                  <c:v>1.1700898139672218</c:v>
                </c:pt>
                <c:pt idx="1450">
                  <c:v>1.1700898139672218</c:v>
                </c:pt>
                <c:pt idx="1451">
                  <c:v>1.1700898139672218</c:v>
                </c:pt>
                <c:pt idx="1452">
                  <c:v>1.1700898139672218</c:v>
                </c:pt>
                <c:pt idx="1453">
                  <c:v>1.1700898139672218</c:v>
                </c:pt>
                <c:pt idx="1454">
                  <c:v>1.1852957183684145</c:v>
                </c:pt>
                <c:pt idx="1455">
                  <c:v>1.1852957183684145</c:v>
                </c:pt>
                <c:pt idx="1456">
                  <c:v>1.1852957183684145</c:v>
                </c:pt>
                <c:pt idx="1457">
                  <c:v>1.1852957183684145</c:v>
                </c:pt>
                <c:pt idx="1458">
                  <c:v>1.1852957183684145</c:v>
                </c:pt>
                <c:pt idx="1459">
                  <c:v>1.1852957183684145</c:v>
                </c:pt>
                <c:pt idx="1460">
                  <c:v>1.1852957183684145</c:v>
                </c:pt>
                <c:pt idx="1461">
                  <c:v>1.2070560687293583</c:v>
                </c:pt>
                <c:pt idx="1462">
                  <c:v>1.2070560687293583</c:v>
                </c:pt>
                <c:pt idx="1463">
                  <c:v>1.2070560687293583</c:v>
                </c:pt>
                <c:pt idx="1464">
                  <c:v>1.2070560687293583</c:v>
                </c:pt>
                <c:pt idx="1465">
                  <c:v>1.2070560687293583</c:v>
                </c:pt>
                <c:pt idx="1466">
                  <c:v>1.2070560687293583</c:v>
                </c:pt>
                <c:pt idx="1467">
                  <c:v>1.2070560687293583</c:v>
                </c:pt>
                <c:pt idx="1468">
                  <c:v>1.2294035019788656</c:v>
                </c:pt>
                <c:pt idx="1469">
                  <c:v>1.2294035019788656</c:v>
                </c:pt>
                <c:pt idx="1470">
                  <c:v>1.2294035019788656</c:v>
                </c:pt>
                <c:pt idx="1471">
                  <c:v>1.2294035019788656</c:v>
                </c:pt>
                <c:pt idx="1472">
                  <c:v>1.2294035019788656</c:v>
                </c:pt>
                <c:pt idx="1473">
                  <c:v>1.2457497672431228</c:v>
                </c:pt>
                <c:pt idx="1474">
                  <c:v>1.2457497672431228</c:v>
                </c:pt>
                <c:pt idx="1475">
                  <c:v>1.2457497672431228</c:v>
                </c:pt>
                <c:pt idx="1476">
                  <c:v>1.2457497672431228</c:v>
                </c:pt>
                <c:pt idx="1477">
                  <c:v>1.2457497672431228</c:v>
                </c:pt>
                <c:pt idx="1478">
                  <c:v>1.262435852359769</c:v>
                </c:pt>
                <c:pt idx="1479">
                  <c:v>1.262435852359769</c:v>
                </c:pt>
                <c:pt idx="1480">
                  <c:v>1.262435852359769</c:v>
                </c:pt>
                <c:pt idx="1481">
                  <c:v>1.262435852359769</c:v>
                </c:pt>
                <c:pt idx="1482">
                  <c:v>1.262435852359769</c:v>
                </c:pt>
                <c:pt idx="1483">
                  <c:v>1.262435852359769</c:v>
                </c:pt>
                <c:pt idx="1484">
                  <c:v>1.262435852359769</c:v>
                </c:pt>
                <c:pt idx="1485">
                  <c:v>1.262435852359769</c:v>
                </c:pt>
                <c:pt idx="1486">
                  <c:v>1.262435852359769</c:v>
                </c:pt>
                <c:pt idx="1487">
                  <c:v>1.2933897637306977</c:v>
                </c:pt>
                <c:pt idx="1488">
                  <c:v>1.2933897637306977</c:v>
                </c:pt>
                <c:pt idx="1489">
                  <c:v>1.2933897637306977</c:v>
                </c:pt>
                <c:pt idx="1490">
                  <c:v>1.2933897637306977</c:v>
                </c:pt>
                <c:pt idx="1491">
                  <c:v>1.2933897637306977</c:v>
                </c:pt>
                <c:pt idx="1492">
                  <c:v>1.2933897637306977</c:v>
                </c:pt>
                <c:pt idx="1493">
                  <c:v>1.2933897637306977</c:v>
                </c:pt>
                <c:pt idx="1494">
                  <c:v>1.2933897637306977</c:v>
                </c:pt>
                <c:pt idx="1495">
                  <c:v>1.3219841213691266</c:v>
                </c:pt>
                <c:pt idx="1496">
                  <c:v>1.3219841213691266</c:v>
                </c:pt>
                <c:pt idx="1497">
                  <c:v>1.3219841213691266</c:v>
                </c:pt>
                <c:pt idx="1498">
                  <c:v>1.3219841213691266</c:v>
                </c:pt>
                <c:pt idx="1499">
                  <c:v>1.3219841213691266</c:v>
                </c:pt>
                <c:pt idx="1500">
                  <c:v>1.3404190152831756</c:v>
                </c:pt>
                <c:pt idx="1501">
                  <c:v>1.3404190152831756</c:v>
                </c:pt>
                <c:pt idx="1502">
                  <c:v>1.3404190152831756</c:v>
                </c:pt>
                <c:pt idx="1503">
                  <c:v>1.3404190152831756</c:v>
                </c:pt>
                <c:pt idx="1504">
                  <c:v>1.3555018111021329</c:v>
                </c:pt>
                <c:pt idx="1505">
                  <c:v>1.3555018111021329</c:v>
                </c:pt>
                <c:pt idx="1506">
                  <c:v>1.3555018111021329</c:v>
                </c:pt>
                <c:pt idx="1507">
                  <c:v>1.3555018111021329</c:v>
                </c:pt>
                <c:pt idx="1508">
                  <c:v>1.3555018111021329</c:v>
                </c:pt>
                <c:pt idx="1509">
                  <c:v>1.3748000243745633</c:v>
                </c:pt>
                <c:pt idx="1510">
                  <c:v>1.3748000243745633</c:v>
                </c:pt>
                <c:pt idx="1511">
                  <c:v>1.3748000243745633</c:v>
                </c:pt>
                <c:pt idx="1512">
                  <c:v>1.3748000243745633</c:v>
                </c:pt>
                <c:pt idx="1513">
                  <c:v>1.3748000243745633</c:v>
                </c:pt>
                <c:pt idx="1514">
                  <c:v>1.3946242806491955</c:v>
                </c:pt>
                <c:pt idx="1515">
                  <c:v>1.3946242806491955</c:v>
                </c:pt>
                <c:pt idx="1516">
                  <c:v>1.3946242806491955</c:v>
                </c:pt>
                <c:pt idx="1517">
                  <c:v>1.3946242806491955</c:v>
                </c:pt>
                <c:pt idx="1518">
                  <c:v>1.3946242806491955</c:v>
                </c:pt>
                <c:pt idx="1519">
                  <c:v>1.3946242806491955</c:v>
                </c:pt>
                <c:pt idx="1520">
                  <c:v>1.4191611772342045</c:v>
                </c:pt>
                <c:pt idx="1521">
                  <c:v>1.4191611772342045</c:v>
                </c:pt>
                <c:pt idx="1522">
                  <c:v>1.4191611772342045</c:v>
                </c:pt>
                <c:pt idx="1523">
                  <c:v>1.4191611772342045</c:v>
                </c:pt>
                <c:pt idx="1524">
                  <c:v>1.4191611772342045</c:v>
                </c:pt>
                <c:pt idx="1525">
                  <c:v>1.4191611772342045</c:v>
                </c:pt>
                <c:pt idx="1526">
                  <c:v>1.4191611772342045</c:v>
                </c:pt>
                <c:pt idx="1527">
                  <c:v>1.4191611772342045</c:v>
                </c:pt>
                <c:pt idx="1528">
                  <c:v>1.4191611772342045</c:v>
                </c:pt>
                <c:pt idx="1529">
                  <c:v>1.4576525936309466</c:v>
                </c:pt>
                <c:pt idx="1530">
                  <c:v>1.4576525936309466</c:v>
                </c:pt>
                <c:pt idx="1531">
                  <c:v>1.4576525936309466</c:v>
                </c:pt>
                <c:pt idx="1532">
                  <c:v>1.4576525936309466</c:v>
                </c:pt>
                <c:pt idx="1533">
                  <c:v>1.4576525936309466</c:v>
                </c:pt>
                <c:pt idx="1534">
                  <c:v>1.4576525936309466</c:v>
                </c:pt>
                <c:pt idx="1535">
                  <c:v>1.4576525936309466</c:v>
                </c:pt>
                <c:pt idx="1536">
                  <c:v>1.4576525936309466</c:v>
                </c:pt>
                <c:pt idx="1537">
                  <c:v>1.4576525936309466</c:v>
                </c:pt>
                <c:pt idx="1538">
                  <c:v>1.4576525936309466</c:v>
                </c:pt>
                <c:pt idx="1539">
                  <c:v>1.4576525936309466</c:v>
                </c:pt>
                <c:pt idx="1540">
                  <c:v>1.4576525936309466</c:v>
                </c:pt>
                <c:pt idx="1541">
                  <c:v>1.4576525936309466</c:v>
                </c:pt>
                <c:pt idx="1542">
                  <c:v>1.4576525936309466</c:v>
                </c:pt>
                <c:pt idx="1543">
                  <c:v>1.5222105313262397</c:v>
                </c:pt>
                <c:pt idx="1544">
                  <c:v>1.5222105313262397</c:v>
                </c:pt>
                <c:pt idx="1545">
                  <c:v>1.5222105313262397</c:v>
                </c:pt>
                <c:pt idx="1546">
                  <c:v>1.5222105313262397</c:v>
                </c:pt>
                <c:pt idx="1547">
                  <c:v>1.5222105313262397</c:v>
                </c:pt>
                <c:pt idx="1548">
                  <c:v>1.5222105313262397</c:v>
                </c:pt>
                <c:pt idx="1549">
                  <c:v>1.5519290565282795</c:v>
                </c:pt>
                <c:pt idx="1550">
                  <c:v>1.5519290565282795</c:v>
                </c:pt>
                <c:pt idx="1551">
                  <c:v>1.5519290565282795</c:v>
                </c:pt>
                <c:pt idx="1552">
                  <c:v>1.5519290565282795</c:v>
                </c:pt>
                <c:pt idx="1553">
                  <c:v>1.5725296242490356</c:v>
                </c:pt>
                <c:pt idx="1554">
                  <c:v>1.5725296242490356</c:v>
                </c:pt>
                <c:pt idx="1555">
                  <c:v>1.5725296242490356</c:v>
                </c:pt>
                <c:pt idx="1556">
                  <c:v>1.5725296242490356</c:v>
                </c:pt>
                <c:pt idx="1557">
                  <c:v>1.5725296242490356</c:v>
                </c:pt>
                <c:pt idx="1558">
                  <c:v>1.5992570753291051</c:v>
                </c:pt>
                <c:pt idx="1559">
                  <c:v>1.5992570753291051</c:v>
                </c:pt>
                <c:pt idx="1560">
                  <c:v>1.5992570753291051</c:v>
                </c:pt>
                <c:pt idx="1561">
                  <c:v>1.5992570753291051</c:v>
                </c:pt>
                <c:pt idx="1562">
                  <c:v>1.6214924498394727</c:v>
                </c:pt>
                <c:pt idx="1563">
                  <c:v>1.6214924498394727</c:v>
                </c:pt>
                <c:pt idx="1564">
                  <c:v>1.6214924498394727</c:v>
                </c:pt>
                <c:pt idx="1565">
                  <c:v>1.6214924498394727</c:v>
                </c:pt>
                <c:pt idx="1566">
                  <c:v>1.6445597025796697</c:v>
                </c:pt>
                <c:pt idx="1567">
                  <c:v>1.6445597025796697</c:v>
                </c:pt>
                <c:pt idx="1568">
                  <c:v>1.6445597025796697</c:v>
                </c:pt>
                <c:pt idx="1569">
                  <c:v>1.6624525291871317</c:v>
                </c:pt>
                <c:pt idx="1570">
                  <c:v>1.6624525291871317</c:v>
                </c:pt>
                <c:pt idx="1571">
                  <c:v>1.6624525291871317</c:v>
                </c:pt>
                <c:pt idx="1572">
                  <c:v>1.6624525291871317</c:v>
                </c:pt>
                <c:pt idx="1573">
                  <c:v>1.6624525291871317</c:v>
                </c:pt>
                <c:pt idx="1574">
                  <c:v>1.6624525291871317</c:v>
                </c:pt>
                <c:pt idx="1575">
                  <c:v>1.6624525291871317</c:v>
                </c:pt>
                <c:pt idx="1576">
                  <c:v>1.7064083338107217</c:v>
                </c:pt>
                <c:pt idx="1577">
                  <c:v>1.7064083338107217</c:v>
                </c:pt>
                <c:pt idx="1578">
                  <c:v>1.7064083338107217</c:v>
                </c:pt>
                <c:pt idx="1579">
                  <c:v>1.7064083338107217</c:v>
                </c:pt>
                <c:pt idx="1580">
                  <c:v>1.7330844772440364</c:v>
                </c:pt>
                <c:pt idx="1581">
                  <c:v>1.7330844772440364</c:v>
                </c:pt>
                <c:pt idx="1582">
                  <c:v>1.7330844772440364</c:v>
                </c:pt>
                <c:pt idx="1583">
                  <c:v>1.7539324289023792</c:v>
                </c:pt>
                <c:pt idx="1584">
                  <c:v>1.7539324289023792</c:v>
                </c:pt>
                <c:pt idx="1585">
                  <c:v>1.7539324289023792</c:v>
                </c:pt>
                <c:pt idx="1586">
                  <c:v>1.7539324289023792</c:v>
                </c:pt>
                <c:pt idx="1587">
                  <c:v>1.7539324289023792</c:v>
                </c:pt>
                <c:pt idx="1588">
                  <c:v>1.7539324289023792</c:v>
                </c:pt>
                <c:pt idx="1589">
                  <c:v>1.7539324289023792</c:v>
                </c:pt>
                <c:pt idx="1590">
                  <c:v>1.7539324289023792</c:v>
                </c:pt>
                <c:pt idx="1591">
                  <c:v>1.7539324289023792</c:v>
                </c:pt>
                <c:pt idx="1592">
                  <c:v>1.7539324289023792</c:v>
                </c:pt>
                <c:pt idx="1593">
                  <c:v>1.8295749434197284</c:v>
                </c:pt>
                <c:pt idx="1594">
                  <c:v>1.8295749434197284</c:v>
                </c:pt>
                <c:pt idx="1595">
                  <c:v>1.8460302671294702</c:v>
                </c:pt>
                <c:pt idx="1596">
                  <c:v>1.8460302671294702</c:v>
                </c:pt>
                <c:pt idx="1597">
                  <c:v>1.8630011940066851</c:v>
                </c:pt>
                <c:pt idx="1598">
                  <c:v>1.8630011940066851</c:v>
                </c:pt>
                <c:pt idx="1599">
                  <c:v>1.8630011940066851</c:v>
                </c:pt>
                <c:pt idx="1600">
                  <c:v>1.8895099603334296</c:v>
                </c:pt>
                <c:pt idx="1601">
                  <c:v>1.898648757670367</c:v>
                </c:pt>
                <c:pt idx="1602">
                  <c:v>1.898648757670367</c:v>
                </c:pt>
                <c:pt idx="1603">
                  <c:v>1.917417123160428</c:v>
                </c:pt>
                <c:pt idx="1604">
                  <c:v>1.9270603903023944</c:v>
                </c:pt>
                <c:pt idx="1605">
                  <c:v>1.9368862628682144</c:v>
                </c:pt>
                <c:pt idx="1606">
                  <c:v>1.9368862628682144</c:v>
                </c:pt>
                <c:pt idx="1607">
                  <c:v>1.9368862628682144</c:v>
                </c:pt>
                <c:pt idx="1608">
                  <c:v>1.9368862628682144</c:v>
                </c:pt>
                <c:pt idx="1609">
                  <c:v>1.9368862628682144</c:v>
                </c:pt>
                <c:pt idx="1610">
                  <c:v>1.9368862628682144</c:v>
                </c:pt>
                <c:pt idx="1611">
                  <c:v>1.9368862628682144</c:v>
                </c:pt>
                <c:pt idx="1612">
                  <c:v>1.9368862628682144</c:v>
                </c:pt>
                <c:pt idx="1613">
                  <c:v>1.9368862628682144</c:v>
                </c:pt>
                <c:pt idx="1614">
                  <c:v>2.0350728680272758</c:v>
                </c:pt>
                <c:pt idx="1615">
                  <c:v>2.0350728680272758</c:v>
                </c:pt>
                <c:pt idx="1616">
                  <c:v>2.0350728680272758</c:v>
                </c:pt>
                <c:pt idx="1617">
                  <c:v>2.0350728680272758</c:v>
                </c:pt>
                <c:pt idx="1618">
                  <c:v>2.0350728680272758</c:v>
                </c:pt>
                <c:pt idx="1619">
                  <c:v>2.0350728680272758</c:v>
                </c:pt>
                <c:pt idx="1620">
                  <c:v>2.1134016615055304</c:v>
                </c:pt>
                <c:pt idx="1621">
                  <c:v>2.1134016615055304</c:v>
                </c:pt>
                <c:pt idx="1622">
                  <c:v>2.1134016615055304</c:v>
                </c:pt>
                <c:pt idx="1623">
                  <c:v>2.1134016615055304</c:v>
                </c:pt>
                <c:pt idx="1624">
                  <c:v>2.1134016615055304</c:v>
                </c:pt>
                <c:pt idx="1625">
                  <c:v>2.190305027167327</c:v>
                </c:pt>
                <c:pt idx="1626">
                  <c:v>2.190305027167327</c:v>
                </c:pt>
                <c:pt idx="1627">
                  <c:v>2.190305027167327</c:v>
                </c:pt>
                <c:pt idx="1628">
                  <c:v>2.190305027167327</c:v>
                </c:pt>
                <c:pt idx="1629">
                  <c:v>2.190305027167327</c:v>
                </c:pt>
                <c:pt idx="1630">
                  <c:v>2.190305027167327</c:v>
                </c:pt>
                <c:pt idx="1631">
                  <c:v>2.190305027167327</c:v>
                </c:pt>
                <c:pt idx="1632">
                  <c:v>2.190305027167327</c:v>
                </c:pt>
                <c:pt idx="1633">
                  <c:v>2.349487559997844</c:v>
                </c:pt>
                <c:pt idx="1634">
                  <c:v>2.349487559997844</c:v>
                </c:pt>
                <c:pt idx="1635">
                  <c:v>2.349487559997844</c:v>
                </c:pt>
                <c:pt idx="1636">
                  <c:v>2.428517260365656</c:v>
                </c:pt>
                <c:pt idx="1637">
                  <c:v>2.428517260365656</c:v>
                </c:pt>
                <c:pt idx="1638">
                  <c:v>2.428517260365656</c:v>
                </c:pt>
                <c:pt idx="1639">
                  <c:v>2.428517260365656</c:v>
                </c:pt>
                <c:pt idx="1640">
                  <c:v>2.428517260365656</c:v>
                </c:pt>
                <c:pt idx="1641">
                  <c:v>2.428517260365656</c:v>
                </c:pt>
                <c:pt idx="1642">
                  <c:v>2.6570161854420777</c:v>
                </c:pt>
                <c:pt idx="1643">
                  <c:v>2.6570161854420777</c:v>
                </c:pt>
                <c:pt idx="1644">
                  <c:v>2.6570161854420777</c:v>
                </c:pt>
                <c:pt idx="1645">
                  <c:v>2.6570161854420777</c:v>
                </c:pt>
                <c:pt idx="1646">
                  <c:v>2.6570161854420777</c:v>
                </c:pt>
                <c:pt idx="1647">
                  <c:v>2.6570161854420777</c:v>
                </c:pt>
                <c:pt idx="1648">
                  <c:v>2.6570161854420777</c:v>
                </c:pt>
              </c:numCache>
            </c:numRef>
          </c:xVal>
          <c:yVal>
            <c:numRef>
              <c:f>Regression!QQPlotY</c:f>
              <c:numCache>
                <c:formatCode>0.0000</c:formatCode>
                <c:ptCount val="1649"/>
                <c:pt idx="0">
                  <c:v>-4.7556630357299623</c:v>
                </c:pt>
                <c:pt idx="1">
                  <c:v>-3.6237753759145934</c:v>
                </c:pt>
                <c:pt idx="2">
                  <c:v>-3.4154828724569519</c:v>
                </c:pt>
                <c:pt idx="3">
                  <c:v>-3.3372523963301397</c:v>
                </c:pt>
                <c:pt idx="4">
                  <c:v>-3.1846140107056757</c:v>
                </c:pt>
                <c:pt idx="5">
                  <c:v>-3.046987196434594</c:v>
                </c:pt>
                <c:pt idx="6">
                  <c:v>-3.0127608553572469</c:v>
                </c:pt>
                <c:pt idx="7">
                  <c:v>-2.984339698104892</c:v>
                </c:pt>
                <c:pt idx="8">
                  <c:v>-2.9778913210961564</c:v>
                </c:pt>
                <c:pt idx="9">
                  <c:v>-2.9761912720292414</c:v>
                </c:pt>
                <c:pt idx="10">
                  <c:v>-2.9233220915481097</c:v>
                </c:pt>
                <c:pt idx="11">
                  <c:v>-2.8625670309046316</c:v>
                </c:pt>
                <c:pt idx="12">
                  <c:v>-2.8211570737593124</c:v>
                </c:pt>
                <c:pt idx="13">
                  <c:v>-2.8027034462765874</c:v>
                </c:pt>
                <c:pt idx="14">
                  <c:v>-2.8017613831567418</c:v>
                </c:pt>
                <c:pt idx="15">
                  <c:v>-2.7869245027896805</c:v>
                </c:pt>
                <c:pt idx="16">
                  <c:v>-2.7243428381933401</c:v>
                </c:pt>
                <c:pt idx="17">
                  <c:v>-2.656918431023767</c:v>
                </c:pt>
                <c:pt idx="18">
                  <c:v>-2.6210044252204265</c:v>
                </c:pt>
                <c:pt idx="19">
                  <c:v>-2.5304099296411859</c:v>
                </c:pt>
                <c:pt idx="20">
                  <c:v>-2.524519815966217</c:v>
                </c:pt>
                <c:pt idx="21">
                  <c:v>-2.5175342773589398</c:v>
                </c:pt>
                <c:pt idx="22">
                  <c:v>-2.4900435749168026</c:v>
                </c:pt>
                <c:pt idx="23">
                  <c:v>-2.4626246159272069</c:v>
                </c:pt>
                <c:pt idx="24">
                  <c:v>-2.4615699599494847</c:v>
                </c:pt>
                <c:pt idx="25">
                  <c:v>-2.4324780135462265</c:v>
                </c:pt>
                <c:pt idx="26">
                  <c:v>-2.4270662993165439</c:v>
                </c:pt>
                <c:pt idx="27">
                  <c:v>-2.4234466380113786</c:v>
                </c:pt>
                <c:pt idx="28">
                  <c:v>-2.4142528936760117</c:v>
                </c:pt>
                <c:pt idx="29">
                  <c:v>-2.4072829946546728</c:v>
                </c:pt>
                <c:pt idx="30">
                  <c:v>-2.3907004591887699</c:v>
                </c:pt>
                <c:pt idx="31">
                  <c:v>-2.3703151069025581</c:v>
                </c:pt>
                <c:pt idx="32">
                  <c:v>-2.3602912005470853</c:v>
                </c:pt>
                <c:pt idx="33">
                  <c:v>-2.3572262374037543</c:v>
                </c:pt>
                <c:pt idx="34">
                  <c:v>-2.3481883207284375</c:v>
                </c:pt>
                <c:pt idx="35">
                  <c:v>-2.347690329960991</c:v>
                </c:pt>
                <c:pt idx="36">
                  <c:v>-2.2652899498390768</c:v>
                </c:pt>
                <c:pt idx="37">
                  <c:v>-2.2532294842288416</c:v>
                </c:pt>
                <c:pt idx="38">
                  <c:v>-2.1940818428003759</c:v>
                </c:pt>
                <c:pt idx="39">
                  <c:v>-2.183524094127125</c:v>
                </c:pt>
                <c:pt idx="40">
                  <c:v>-2.1759203146301718</c:v>
                </c:pt>
                <c:pt idx="41">
                  <c:v>-2.1203485789562539</c:v>
                </c:pt>
                <c:pt idx="42">
                  <c:v>-2.1181613260913394</c:v>
                </c:pt>
                <c:pt idx="43">
                  <c:v>-2.117669030994382</c:v>
                </c:pt>
                <c:pt idx="44">
                  <c:v>-2.1093760091151355</c:v>
                </c:pt>
                <c:pt idx="45">
                  <c:v>-2.1025368615046625</c:v>
                </c:pt>
                <c:pt idx="46">
                  <c:v>-2.0968235904648691</c:v>
                </c:pt>
                <c:pt idx="47">
                  <c:v>-2.0777253725740179</c:v>
                </c:pt>
                <c:pt idx="48">
                  <c:v>-2.0649905484968976</c:v>
                </c:pt>
                <c:pt idx="49">
                  <c:v>-2.0609363458554926</c:v>
                </c:pt>
                <c:pt idx="50">
                  <c:v>-2.0569072831551796</c:v>
                </c:pt>
                <c:pt idx="51">
                  <c:v>-2.0207918185359195</c:v>
                </c:pt>
                <c:pt idx="52">
                  <c:v>-2.0183447585116223</c:v>
                </c:pt>
                <c:pt idx="53">
                  <c:v>-2.0151589528139895</c:v>
                </c:pt>
                <c:pt idx="54">
                  <c:v>-2.0084755090492501</c:v>
                </c:pt>
                <c:pt idx="55">
                  <c:v>-1.9943607313416341</c:v>
                </c:pt>
                <c:pt idx="56">
                  <c:v>-1.9853153856280548</c:v>
                </c:pt>
                <c:pt idx="57">
                  <c:v>-1.9465797823567685</c:v>
                </c:pt>
                <c:pt idx="58">
                  <c:v>-1.9103292037941246</c:v>
                </c:pt>
                <c:pt idx="59">
                  <c:v>-1.892758764650303</c:v>
                </c:pt>
                <c:pt idx="60">
                  <c:v>-1.8922120621598761</c:v>
                </c:pt>
                <c:pt idx="61">
                  <c:v>-1.8709790576043557</c:v>
                </c:pt>
                <c:pt idx="62">
                  <c:v>-1.8699799799407228</c:v>
                </c:pt>
                <c:pt idx="63">
                  <c:v>-1.8673124194259085</c:v>
                </c:pt>
                <c:pt idx="64">
                  <c:v>-1.8561644760737943</c:v>
                </c:pt>
                <c:pt idx="65">
                  <c:v>-1.8491697888275669</c:v>
                </c:pt>
                <c:pt idx="66">
                  <c:v>-1.8441721461622138</c:v>
                </c:pt>
                <c:pt idx="67">
                  <c:v>-1.8435096771059469</c:v>
                </c:pt>
                <c:pt idx="68">
                  <c:v>-1.8382247177222772</c:v>
                </c:pt>
                <c:pt idx="69">
                  <c:v>-1.8355579541450546</c:v>
                </c:pt>
                <c:pt idx="70">
                  <c:v>-1.8155622442212729</c:v>
                </c:pt>
                <c:pt idx="71">
                  <c:v>-1.8147240912136082</c:v>
                </c:pt>
                <c:pt idx="72">
                  <c:v>-1.8114347989013382</c:v>
                </c:pt>
                <c:pt idx="73">
                  <c:v>-1.8093881484033418</c:v>
                </c:pt>
                <c:pt idx="74">
                  <c:v>-1.782405130078095</c:v>
                </c:pt>
                <c:pt idx="75">
                  <c:v>-1.7756700237436112</c:v>
                </c:pt>
                <c:pt idx="76">
                  <c:v>-1.7746933113825774</c:v>
                </c:pt>
                <c:pt idx="77">
                  <c:v>-1.7702635707155301</c:v>
                </c:pt>
                <c:pt idx="78">
                  <c:v>-1.7688093546525816</c:v>
                </c:pt>
                <c:pt idx="79">
                  <c:v>-1.767652753581364</c:v>
                </c:pt>
                <c:pt idx="80">
                  <c:v>-1.7386479045139271</c:v>
                </c:pt>
                <c:pt idx="81">
                  <c:v>-1.733178058511591</c:v>
                </c:pt>
                <c:pt idx="82">
                  <c:v>-1.7325769452384523</c:v>
                </c:pt>
                <c:pt idx="83">
                  <c:v>-1.719048608811051</c:v>
                </c:pt>
                <c:pt idx="84">
                  <c:v>-1.7080625350452927</c:v>
                </c:pt>
                <c:pt idx="85">
                  <c:v>-1.6851740354664615</c:v>
                </c:pt>
                <c:pt idx="86">
                  <c:v>-1.6811197280319459</c:v>
                </c:pt>
                <c:pt idx="87">
                  <c:v>-1.6797180651103494</c:v>
                </c:pt>
                <c:pt idx="88">
                  <c:v>-1.6795795320060671</c:v>
                </c:pt>
                <c:pt idx="89">
                  <c:v>-1.6668007559812019</c:v>
                </c:pt>
                <c:pt idx="90">
                  <c:v>-1.6369154346861412</c:v>
                </c:pt>
                <c:pt idx="91">
                  <c:v>-1.6285063637070087</c:v>
                </c:pt>
                <c:pt idx="92">
                  <c:v>-1.6081667438854106</c:v>
                </c:pt>
                <c:pt idx="93">
                  <c:v>-1.5803189745190624</c:v>
                </c:pt>
                <c:pt idx="94">
                  <c:v>-1.5785485511020705</c:v>
                </c:pt>
                <c:pt idx="95">
                  <c:v>-1.5715933327772247</c:v>
                </c:pt>
                <c:pt idx="96">
                  <c:v>-1.5679866755780101</c:v>
                </c:pt>
                <c:pt idx="97">
                  <c:v>-1.5602615956728967</c:v>
                </c:pt>
                <c:pt idx="98">
                  <c:v>-1.5595835544784531</c:v>
                </c:pt>
                <c:pt idx="99">
                  <c:v>-1.5497008382575828</c:v>
                </c:pt>
                <c:pt idx="100">
                  <c:v>-1.5422045636905448</c:v>
                </c:pt>
                <c:pt idx="101">
                  <c:v>-1.5207943381606877</c:v>
                </c:pt>
                <c:pt idx="102">
                  <c:v>-1.5023665065073819</c:v>
                </c:pt>
                <c:pt idx="103">
                  <c:v>-1.492809094579884</c:v>
                </c:pt>
                <c:pt idx="104">
                  <c:v>-1.4841366669898415</c:v>
                </c:pt>
                <c:pt idx="105">
                  <c:v>-1.483680625620351</c:v>
                </c:pt>
                <c:pt idx="106">
                  <c:v>-1.4804644084753242</c:v>
                </c:pt>
                <c:pt idx="107">
                  <c:v>-1.4801411445939252</c:v>
                </c:pt>
                <c:pt idx="108">
                  <c:v>-1.4762533227605081</c:v>
                </c:pt>
                <c:pt idx="109">
                  <c:v>-1.4652992029737115</c:v>
                </c:pt>
                <c:pt idx="110">
                  <c:v>-1.455019344823719</c:v>
                </c:pt>
                <c:pt idx="111">
                  <c:v>-1.4293781489816981</c:v>
                </c:pt>
                <c:pt idx="112">
                  <c:v>-1.4220710844912798</c:v>
                </c:pt>
                <c:pt idx="113">
                  <c:v>-1.4074379653898692</c:v>
                </c:pt>
                <c:pt idx="114">
                  <c:v>-1.4042087122029465</c:v>
                </c:pt>
                <c:pt idx="115">
                  <c:v>-1.3956917906660498</c:v>
                </c:pt>
                <c:pt idx="116">
                  <c:v>-1.3938705505807882</c:v>
                </c:pt>
                <c:pt idx="117">
                  <c:v>-1.3871280616079238</c:v>
                </c:pt>
                <c:pt idx="118">
                  <c:v>-1.3833164229030315</c:v>
                </c:pt>
                <c:pt idx="119">
                  <c:v>-1.3767074695376171</c:v>
                </c:pt>
                <c:pt idx="120">
                  <c:v>-1.3727139051375838</c:v>
                </c:pt>
                <c:pt idx="121">
                  <c:v>-1.3704978501844876</c:v>
                </c:pt>
                <c:pt idx="122">
                  <c:v>-1.3626105692984638</c:v>
                </c:pt>
                <c:pt idx="123">
                  <c:v>-1.34433227587116</c:v>
                </c:pt>
                <c:pt idx="124">
                  <c:v>-1.3405255148411312</c:v>
                </c:pt>
                <c:pt idx="125">
                  <c:v>-1.3343736950896321</c:v>
                </c:pt>
                <c:pt idx="126">
                  <c:v>-1.3291320514802278</c:v>
                </c:pt>
                <c:pt idx="127">
                  <c:v>-1.3131154496895989</c:v>
                </c:pt>
                <c:pt idx="128">
                  <c:v>-1.3112316458263693</c:v>
                </c:pt>
                <c:pt idx="129">
                  <c:v>-1.3104802307873942</c:v>
                </c:pt>
                <c:pt idx="130">
                  <c:v>-1.3064014108906874</c:v>
                </c:pt>
                <c:pt idx="131">
                  <c:v>-1.301505501104308</c:v>
                </c:pt>
                <c:pt idx="132">
                  <c:v>-1.2961710798474064</c:v>
                </c:pt>
                <c:pt idx="133">
                  <c:v>-1.2890552708090761</c:v>
                </c:pt>
                <c:pt idx="134">
                  <c:v>-1.2849932820614418</c:v>
                </c:pt>
                <c:pt idx="135">
                  <c:v>-1.2815683360498682</c:v>
                </c:pt>
                <c:pt idx="136">
                  <c:v>-1.2792435935419131</c:v>
                </c:pt>
                <c:pt idx="137">
                  <c:v>-1.2788279348694824</c:v>
                </c:pt>
                <c:pt idx="138">
                  <c:v>-1.2781176790447006</c:v>
                </c:pt>
                <c:pt idx="139">
                  <c:v>-1.2712007036774327</c:v>
                </c:pt>
                <c:pt idx="140">
                  <c:v>-1.2610131324258123</c:v>
                </c:pt>
                <c:pt idx="141">
                  <c:v>-1.2595636355456186</c:v>
                </c:pt>
                <c:pt idx="142">
                  <c:v>-1.2503801606561413</c:v>
                </c:pt>
                <c:pt idx="143">
                  <c:v>-1.2501163376808324</c:v>
                </c:pt>
                <c:pt idx="144">
                  <c:v>-1.2466953125441684</c:v>
                </c:pt>
                <c:pt idx="145">
                  <c:v>-1.2426710454016898</c:v>
                </c:pt>
                <c:pt idx="146">
                  <c:v>-1.2331952598660307</c:v>
                </c:pt>
                <c:pt idx="147">
                  <c:v>-1.2293580353521656</c:v>
                </c:pt>
                <c:pt idx="148">
                  <c:v>-1.2274818560979668</c:v>
                </c:pt>
                <c:pt idx="149">
                  <c:v>-1.2263525353885127</c:v>
                </c:pt>
                <c:pt idx="150">
                  <c:v>-1.2256618048485042</c:v>
                </c:pt>
                <c:pt idx="151">
                  <c:v>-1.2248963838681881</c:v>
                </c:pt>
                <c:pt idx="152">
                  <c:v>-1.219509916180219</c:v>
                </c:pt>
                <c:pt idx="153">
                  <c:v>-1.2160595526956997</c:v>
                </c:pt>
                <c:pt idx="154">
                  <c:v>-1.2082827957094511</c:v>
                </c:pt>
                <c:pt idx="155">
                  <c:v>-1.2054373862452621</c:v>
                </c:pt>
                <c:pt idx="156">
                  <c:v>-1.2033433036456751</c:v>
                </c:pt>
                <c:pt idx="157">
                  <c:v>-1.2032317077583261</c:v>
                </c:pt>
                <c:pt idx="158">
                  <c:v>-1.1950056055031117</c:v>
                </c:pt>
                <c:pt idx="159">
                  <c:v>-1.1940941903135569</c:v>
                </c:pt>
                <c:pt idx="160">
                  <c:v>-1.1875320952616182</c:v>
                </c:pt>
                <c:pt idx="161">
                  <c:v>-1.1858223013071747</c:v>
                </c:pt>
                <c:pt idx="162">
                  <c:v>-1.1761641179220628</c:v>
                </c:pt>
                <c:pt idx="163">
                  <c:v>-1.1735843902424459</c:v>
                </c:pt>
                <c:pt idx="164">
                  <c:v>-1.1729838324282309</c:v>
                </c:pt>
                <c:pt idx="165">
                  <c:v>-1.1718077449906563</c:v>
                </c:pt>
                <c:pt idx="166">
                  <c:v>-1.1687110598212613</c:v>
                </c:pt>
                <c:pt idx="167">
                  <c:v>-1.1615352038161288</c:v>
                </c:pt>
                <c:pt idx="168">
                  <c:v>-1.149699847646598</c:v>
                </c:pt>
                <c:pt idx="169">
                  <c:v>-1.1479687737765354</c:v>
                </c:pt>
                <c:pt idx="170">
                  <c:v>-1.1443162773914202</c:v>
                </c:pt>
                <c:pt idx="171">
                  <c:v>-1.1442727127963219</c:v>
                </c:pt>
                <c:pt idx="172">
                  <c:v>-1.1410833054711571</c:v>
                </c:pt>
                <c:pt idx="173">
                  <c:v>-1.1335874437125468</c:v>
                </c:pt>
                <c:pt idx="174">
                  <c:v>-1.1313698160387984</c:v>
                </c:pt>
                <c:pt idx="175">
                  <c:v>-1.1174033724121335</c:v>
                </c:pt>
                <c:pt idx="176">
                  <c:v>-1.1158751475839455</c:v>
                </c:pt>
                <c:pt idx="177">
                  <c:v>-1.1114299487909058</c:v>
                </c:pt>
                <c:pt idx="178">
                  <c:v>-1.1111581997664921</c:v>
                </c:pt>
                <c:pt idx="179">
                  <c:v>-1.1109795725175484</c:v>
                </c:pt>
                <c:pt idx="180">
                  <c:v>-1.1090749227915548</c:v>
                </c:pt>
                <c:pt idx="181">
                  <c:v>-1.1025230196463305</c:v>
                </c:pt>
                <c:pt idx="182">
                  <c:v>-1.1021059282175949</c:v>
                </c:pt>
                <c:pt idx="183">
                  <c:v>-1.0989148622377753</c:v>
                </c:pt>
                <c:pt idx="184">
                  <c:v>-1.097258575690133</c:v>
                </c:pt>
                <c:pt idx="185">
                  <c:v>-1.0919751088186307</c:v>
                </c:pt>
                <c:pt idx="186">
                  <c:v>-1.090449369984321</c:v>
                </c:pt>
                <c:pt idx="187">
                  <c:v>-1.0872093199552832</c:v>
                </c:pt>
                <c:pt idx="188">
                  <c:v>-1.0819343961395391</c:v>
                </c:pt>
                <c:pt idx="189">
                  <c:v>-1.0817969157722156</c:v>
                </c:pt>
                <c:pt idx="190">
                  <c:v>-1.0807781043682108</c:v>
                </c:pt>
                <c:pt idx="191">
                  <c:v>-1.0746950664337371</c:v>
                </c:pt>
                <c:pt idx="192">
                  <c:v>-1.0738128048773372</c:v>
                </c:pt>
                <c:pt idx="193">
                  <c:v>-1.0713032329859948</c:v>
                </c:pt>
                <c:pt idx="194">
                  <c:v>-1.0675201303277413</c:v>
                </c:pt>
                <c:pt idx="195">
                  <c:v>-1.0674250864360919</c:v>
                </c:pt>
                <c:pt idx="196">
                  <c:v>-1.0626366835951053</c:v>
                </c:pt>
                <c:pt idx="197">
                  <c:v>-1.0616984638497122</c:v>
                </c:pt>
                <c:pt idx="198">
                  <c:v>-1.0556983110033562</c:v>
                </c:pt>
                <c:pt idx="199">
                  <c:v>-1.0515863396174674</c:v>
                </c:pt>
                <c:pt idx="200">
                  <c:v>-1.042848818372055</c:v>
                </c:pt>
                <c:pt idx="201">
                  <c:v>-1.0420739133538597</c:v>
                </c:pt>
                <c:pt idx="202">
                  <c:v>-1.0417577358150856</c:v>
                </c:pt>
                <c:pt idx="203">
                  <c:v>-1.0413948404715365</c:v>
                </c:pt>
                <c:pt idx="204">
                  <c:v>-1.040900524763881</c:v>
                </c:pt>
                <c:pt idx="205">
                  <c:v>-1.038942950608672</c:v>
                </c:pt>
                <c:pt idx="206">
                  <c:v>-1.037751132201558</c:v>
                </c:pt>
                <c:pt idx="207">
                  <c:v>-1.0367514930411104</c:v>
                </c:pt>
                <c:pt idx="208">
                  <c:v>-1.0317036248982261</c:v>
                </c:pt>
                <c:pt idx="209">
                  <c:v>-1.0314090239936167</c:v>
                </c:pt>
                <c:pt idx="210">
                  <c:v>-1.0290599117150248</c:v>
                </c:pt>
                <c:pt idx="211">
                  <c:v>-1.0230458218865293</c:v>
                </c:pt>
                <c:pt idx="212">
                  <c:v>-1.0151504698030425</c:v>
                </c:pt>
                <c:pt idx="213">
                  <c:v>-1.0123811484403478</c:v>
                </c:pt>
                <c:pt idx="214">
                  <c:v>-1.011868760868613</c:v>
                </c:pt>
                <c:pt idx="215">
                  <c:v>-1.0095493171189773</c:v>
                </c:pt>
                <c:pt idx="216">
                  <c:v>-1.0053061207364855</c:v>
                </c:pt>
                <c:pt idx="217">
                  <c:v>-1.0015115587512982</c:v>
                </c:pt>
                <c:pt idx="218">
                  <c:v>-0.9943361224761218</c:v>
                </c:pt>
                <c:pt idx="219">
                  <c:v>-0.99271706076910748</c:v>
                </c:pt>
                <c:pt idx="220">
                  <c:v>-0.99264175489645157</c:v>
                </c:pt>
                <c:pt idx="221">
                  <c:v>-0.98701277971383505</c:v>
                </c:pt>
                <c:pt idx="222">
                  <c:v>-0.98672339853065394</c:v>
                </c:pt>
                <c:pt idx="223">
                  <c:v>-0.98599791595026287</c:v>
                </c:pt>
                <c:pt idx="224">
                  <c:v>-0.98286037232688295</c:v>
                </c:pt>
                <c:pt idx="225">
                  <c:v>-0.98107655331799892</c:v>
                </c:pt>
                <c:pt idx="226">
                  <c:v>-0.978540150708192</c:v>
                </c:pt>
                <c:pt idx="227">
                  <c:v>-0.97615217773450702</c:v>
                </c:pt>
                <c:pt idx="228">
                  <c:v>-0.97256997538873158</c:v>
                </c:pt>
                <c:pt idx="229">
                  <c:v>-0.97204175565278372</c:v>
                </c:pt>
                <c:pt idx="230">
                  <c:v>-0.97202160568125395</c:v>
                </c:pt>
                <c:pt idx="231">
                  <c:v>-0.97158790302081488</c:v>
                </c:pt>
                <c:pt idx="232">
                  <c:v>-0.97057348200235072</c:v>
                </c:pt>
                <c:pt idx="233">
                  <c:v>-0.96500683945327348</c:v>
                </c:pt>
                <c:pt idx="234">
                  <c:v>-0.96320583727740727</c:v>
                </c:pt>
                <c:pt idx="235">
                  <c:v>-0.96261532874796207</c:v>
                </c:pt>
                <c:pt idx="236">
                  <c:v>-0.95618726751133798</c:v>
                </c:pt>
                <c:pt idx="237">
                  <c:v>-0.95463389033168689</c:v>
                </c:pt>
                <c:pt idx="238">
                  <c:v>-0.95337504802796857</c:v>
                </c:pt>
                <c:pt idx="239">
                  <c:v>-0.95251405788862009</c:v>
                </c:pt>
                <c:pt idx="240">
                  <c:v>-0.95208414220028559</c:v>
                </c:pt>
                <c:pt idx="241">
                  <c:v>-0.95032820504586235</c:v>
                </c:pt>
                <c:pt idx="242">
                  <c:v>-0.94954367429860687</c:v>
                </c:pt>
                <c:pt idx="243">
                  <c:v>-0.94611542416964378</c:v>
                </c:pt>
                <c:pt idx="244">
                  <c:v>-0.94591101856297222</c:v>
                </c:pt>
                <c:pt idx="245">
                  <c:v>-0.93705258703699601</c:v>
                </c:pt>
                <c:pt idx="246">
                  <c:v>-0.93675721481910768</c:v>
                </c:pt>
                <c:pt idx="247">
                  <c:v>-0.93631970496459771</c:v>
                </c:pt>
                <c:pt idx="248">
                  <c:v>-0.93548846808132557</c:v>
                </c:pt>
                <c:pt idx="249">
                  <c:v>-0.93491949306671496</c:v>
                </c:pt>
                <c:pt idx="250">
                  <c:v>-0.93183699999354763</c:v>
                </c:pt>
                <c:pt idx="251">
                  <c:v>-0.92616988779841747</c:v>
                </c:pt>
                <c:pt idx="252">
                  <c:v>-0.92306753322809687</c:v>
                </c:pt>
                <c:pt idx="253">
                  <c:v>-0.9195621547553654</c:v>
                </c:pt>
                <c:pt idx="254">
                  <c:v>-0.91885456010998612</c:v>
                </c:pt>
                <c:pt idx="255">
                  <c:v>-0.91660462449417812</c:v>
                </c:pt>
                <c:pt idx="256">
                  <c:v>-0.9151715633363926</c:v>
                </c:pt>
                <c:pt idx="257">
                  <c:v>-0.91223280198918155</c:v>
                </c:pt>
                <c:pt idx="258">
                  <c:v>-0.91196377895255154</c:v>
                </c:pt>
                <c:pt idx="259">
                  <c:v>-0.90863869361072469</c:v>
                </c:pt>
                <c:pt idx="260">
                  <c:v>-0.90686666610310451</c:v>
                </c:pt>
                <c:pt idx="261">
                  <c:v>-0.90399928889247871</c:v>
                </c:pt>
                <c:pt idx="262">
                  <c:v>-0.89888046541897892</c:v>
                </c:pt>
                <c:pt idx="263">
                  <c:v>-0.89425047198798968</c:v>
                </c:pt>
                <c:pt idx="264">
                  <c:v>-0.8932218806094615</c:v>
                </c:pt>
                <c:pt idx="265">
                  <c:v>-0.88854318828231837</c:v>
                </c:pt>
                <c:pt idx="266">
                  <c:v>-0.88567347615739678</c:v>
                </c:pt>
                <c:pt idx="267">
                  <c:v>-0.88351866963692771</c:v>
                </c:pt>
                <c:pt idx="268">
                  <c:v>-0.88175647114025479</c:v>
                </c:pt>
                <c:pt idx="269">
                  <c:v>-0.87281817208811119</c:v>
                </c:pt>
                <c:pt idx="270">
                  <c:v>-0.87234884810262725</c:v>
                </c:pt>
                <c:pt idx="271">
                  <c:v>-0.87091281269900622</c:v>
                </c:pt>
                <c:pt idx="272">
                  <c:v>-0.87009956380726283</c:v>
                </c:pt>
                <c:pt idx="273">
                  <c:v>-0.86855333445242622</c:v>
                </c:pt>
                <c:pt idx="274">
                  <c:v>-0.86459386298320606</c:v>
                </c:pt>
                <c:pt idx="275">
                  <c:v>-0.86454306167835204</c:v>
                </c:pt>
                <c:pt idx="276">
                  <c:v>-0.86159757555095617</c:v>
                </c:pt>
                <c:pt idx="277">
                  <c:v>-0.85846839494706118</c:v>
                </c:pt>
                <c:pt idx="278">
                  <c:v>-0.85711607327023309</c:v>
                </c:pt>
                <c:pt idx="279">
                  <c:v>-0.85582609762498307</c:v>
                </c:pt>
                <c:pt idx="280">
                  <c:v>-0.85337108713972454</c:v>
                </c:pt>
                <c:pt idx="281">
                  <c:v>-0.84800311097298864</c:v>
                </c:pt>
                <c:pt idx="282">
                  <c:v>-0.83931572476189753</c:v>
                </c:pt>
                <c:pt idx="283">
                  <c:v>-0.83533402688257419</c:v>
                </c:pt>
                <c:pt idx="284">
                  <c:v>-0.83452915373159609</c:v>
                </c:pt>
                <c:pt idx="285">
                  <c:v>-0.83302982453363039</c:v>
                </c:pt>
                <c:pt idx="286">
                  <c:v>-0.83189461714908897</c:v>
                </c:pt>
                <c:pt idx="287">
                  <c:v>-0.82569323601607614</c:v>
                </c:pt>
                <c:pt idx="288">
                  <c:v>-0.82542880702061616</c:v>
                </c:pt>
                <c:pt idx="289">
                  <c:v>-0.82505294640174553</c:v>
                </c:pt>
                <c:pt idx="290">
                  <c:v>-0.82490840252367492</c:v>
                </c:pt>
                <c:pt idx="291">
                  <c:v>-0.82341415146343555</c:v>
                </c:pt>
                <c:pt idx="292">
                  <c:v>-0.82331870615128722</c:v>
                </c:pt>
                <c:pt idx="293">
                  <c:v>-0.82152374909944137</c:v>
                </c:pt>
                <c:pt idx="294">
                  <c:v>-0.81452539765809451</c:v>
                </c:pt>
                <c:pt idx="295">
                  <c:v>-0.81440284476639158</c:v>
                </c:pt>
                <c:pt idx="296">
                  <c:v>-0.81396501367622398</c:v>
                </c:pt>
                <c:pt idx="297">
                  <c:v>-0.81229676542960638</c:v>
                </c:pt>
                <c:pt idx="298">
                  <c:v>-0.8103200226499675</c:v>
                </c:pt>
                <c:pt idx="299">
                  <c:v>-0.80690340053211995</c:v>
                </c:pt>
                <c:pt idx="300">
                  <c:v>-0.80370432094321764</c:v>
                </c:pt>
                <c:pt idx="301">
                  <c:v>-0.80261359627555817</c:v>
                </c:pt>
                <c:pt idx="302">
                  <c:v>-0.80052724276458664</c:v>
                </c:pt>
                <c:pt idx="303">
                  <c:v>-0.79973729042388886</c:v>
                </c:pt>
                <c:pt idx="304">
                  <c:v>-0.79721254822036725</c:v>
                </c:pt>
                <c:pt idx="305">
                  <c:v>-0.79709459676327554</c:v>
                </c:pt>
                <c:pt idx="306">
                  <c:v>-0.79705761826654653</c:v>
                </c:pt>
                <c:pt idx="307">
                  <c:v>-0.79557442612233831</c:v>
                </c:pt>
                <c:pt idx="308">
                  <c:v>-0.79212507109675068</c:v>
                </c:pt>
                <c:pt idx="309">
                  <c:v>-0.79072178111453095</c:v>
                </c:pt>
                <c:pt idx="310">
                  <c:v>-0.78193609487208071</c:v>
                </c:pt>
                <c:pt idx="311">
                  <c:v>-0.77863182865414948</c:v>
                </c:pt>
                <c:pt idx="312">
                  <c:v>-0.77551711926024136</c:v>
                </c:pt>
                <c:pt idx="313">
                  <c:v>-0.77334246860028066</c:v>
                </c:pt>
                <c:pt idx="314">
                  <c:v>-0.76918059581867482</c:v>
                </c:pt>
                <c:pt idx="315">
                  <c:v>-0.76653175559471098</c:v>
                </c:pt>
                <c:pt idx="316">
                  <c:v>-0.76103900725420792</c:v>
                </c:pt>
                <c:pt idx="317">
                  <c:v>-0.76097871436855047</c:v>
                </c:pt>
                <c:pt idx="318">
                  <c:v>-0.7589928142189305</c:v>
                </c:pt>
                <c:pt idx="319">
                  <c:v>-0.75871616148820575</c:v>
                </c:pt>
                <c:pt idx="320">
                  <c:v>-0.75852198911206137</c:v>
                </c:pt>
                <c:pt idx="321">
                  <c:v>-0.75126418647432025</c:v>
                </c:pt>
                <c:pt idx="322">
                  <c:v>-0.74514236004582435</c:v>
                </c:pt>
                <c:pt idx="323">
                  <c:v>-0.74367583571781126</c:v>
                </c:pt>
                <c:pt idx="324">
                  <c:v>-0.74341747372296574</c:v>
                </c:pt>
                <c:pt idx="325">
                  <c:v>-0.7428505223265891</c:v>
                </c:pt>
                <c:pt idx="326">
                  <c:v>-0.74106985552256055</c:v>
                </c:pt>
                <c:pt idx="327">
                  <c:v>-0.7383179628381118</c:v>
                </c:pt>
                <c:pt idx="328">
                  <c:v>-0.73661633848085117</c:v>
                </c:pt>
                <c:pt idx="329">
                  <c:v>-0.7361578383554952</c:v>
                </c:pt>
                <c:pt idx="330">
                  <c:v>-0.73594176867540551</c:v>
                </c:pt>
                <c:pt idx="331">
                  <c:v>-0.73430289333132159</c:v>
                </c:pt>
                <c:pt idx="332">
                  <c:v>-0.73036405980618335</c:v>
                </c:pt>
                <c:pt idx="333">
                  <c:v>-0.7301630997167502</c:v>
                </c:pt>
                <c:pt idx="334">
                  <c:v>-0.72810469907103637</c:v>
                </c:pt>
                <c:pt idx="335">
                  <c:v>-0.72749515886651428</c:v>
                </c:pt>
                <c:pt idx="336">
                  <c:v>-0.72619398839167515</c:v>
                </c:pt>
                <c:pt idx="337">
                  <c:v>-0.72592449697535788</c:v>
                </c:pt>
                <c:pt idx="338">
                  <c:v>-0.72591222163555147</c:v>
                </c:pt>
                <c:pt idx="339">
                  <c:v>-0.72250285546419091</c:v>
                </c:pt>
                <c:pt idx="340">
                  <c:v>-0.71980606449294804</c:v>
                </c:pt>
                <c:pt idx="341">
                  <c:v>-0.71631368705368381</c:v>
                </c:pt>
                <c:pt idx="342">
                  <c:v>-0.71598885620590902</c:v>
                </c:pt>
                <c:pt idx="343">
                  <c:v>-0.71490550151828647</c:v>
                </c:pt>
                <c:pt idx="344">
                  <c:v>-0.71419790854143772</c:v>
                </c:pt>
                <c:pt idx="345">
                  <c:v>-0.70761858054909088</c:v>
                </c:pt>
                <c:pt idx="346">
                  <c:v>-0.70680629082241653</c:v>
                </c:pt>
                <c:pt idx="347">
                  <c:v>-0.70554373230474521</c:v>
                </c:pt>
                <c:pt idx="348">
                  <c:v>-0.70231707391198317</c:v>
                </c:pt>
                <c:pt idx="349">
                  <c:v>-0.70192904540048939</c:v>
                </c:pt>
                <c:pt idx="350">
                  <c:v>-0.70157207185898141</c:v>
                </c:pt>
                <c:pt idx="351">
                  <c:v>-0.70122684301760574</c:v>
                </c:pt>
                <c:pt idx="352">
                  <c:v>-0.69949488981508934</c:v>
                </c:pt>
                <c:pt idx="353">
                  <c:v>-0.69841123275254702</c:v>
                </c:pt>
                <c:pt idx="354">
                  <c:v>-0.69146800832855526</c:v>
                </c:pt>
                <c:pt idx="355">
                  <c:v>-0.68817977272493014</c:v>
                </c:pt>
                <c:pt idx="356">
                  <c:v>-0.68346822857985434</c:v>
                </c:pt>
                <c:pt idx="357">
                  <c:v>-0.68278968023243425</c:v>
                </c:pt>
                <c:pt idx="358">
                  <c:v>-0.67974777870180614</c:v>
                </c:pt>
                <c:pt idx="359">
                  <c:v>-0.67956406006873504</c:v>
                </c:pt>
                <c:pt idx="360">
                  <c:v>-0.67527761144894538</c:v>
                </c:pt>
                <c:pt idx="361">
                  <c:v>-0.67487195428744173</c:v>
                </c:pt>
                <c:pt idx="362">
                  <c:v>-0.67409076665251522</c:v>
                </c:pt>
                <c:pt idx="363">
                  <c:v>-0.66524031843716691</c:v>
                </c:pt>
                <c:pt idx="364">
                  <c:v>-0.66455870111768978</c:v>
                </c:pt>
                <c:pt idx="365">
                  <c:v>-0.66100528189473029</c:v>
                </c:pt>
                <c:pt idx="366">
                  <c:v>-0.66072138025689253</c:v>
                </c:pt>
                <c:pt idx="367">
                  <c:v>-0.65089685758370475</c:v>
                </c:pt>
                <c:pt idx="368">
                  <c:v>-0.65060543475110411</c:v>
                </c:pt>
                <c:pt idx="369">
                  <c:v>-0.64956438445779552</c:v>
                </c:pt>
                <c:pt idx="370">
                  <c:v>-0.64725317098580093</c:v>
                </c:pt>
                <c:pt idx="371">
                  <c:v>-0.64271283568494231</c:v>
                </c:pt>
                <c:pt idx="372">
                  <c:v>-0.6420358430830988</c:v>
                </c:pt>
                <c:pt idx="373">
                  <c:v>-0.64126672805389029</c:v>
                </c:pt>
                <c:pt idx="374">
                  <c:v>-0.63980931082964476</c:v>
                </c:pt>
                <c:pt idx="375">
                  <c:v>-0.63807361207895852</c:v>
                </c:pt>
                <c:pt idx="376">
                  <c:v>-0.63751406076187545</c:v>
                </c:pt>
                <c:pt idx="377">
                  <c:v>-0.63654914642326477</c:v>
                </c:pt>
                <c:pt idx="378">
                  <c:v>-0.63605416231155265</c:v>
                </c:pt>
                <c:pt idx="379">
                  <c:v>-0.63457535150867905</c:v>
                </c:pt>
                <c:pt idx="380">
                  <c:v>-0.63428883885306364</c:v>
                </c:pt>
                <c:pt idx="381">
                  <c:v>-0.63361045284813888</c:v>
                </c:pt>
                <c:pt idx="382">
                  <c:v>-0.62822624705487418</c:v>
                </c:pt>
                <c:pt idx="383">
                  <c:v>-0.62482615116762641</c:v>
                </c:pt>
                <c:pt idx="384">
                  <c:v>-0.62272221751252343</c:v>
                </c:pt>
                <c:pt idx="385">
                  <c:v>-0.61959499633196957</c:v>
                </c:pt>
                <c:pt idx="386">
                  <c:v>-0.61821927102813745</c:v>
                </c:pt>
                <c:pt idx="387">
                  <c:v>-0.61644658222307103</c:v>
                </c:pt>
                <c:pt idx="388">
                  <c:v>-0.61421945141925205</c:v>
                </c:pt>
                <c:pt idx="389">
                  <c:v>-0.61413691378631852</c:v>
                </c:pt>
                <c:pt idx="390">
                  <c:v>-0.61313761544588541</c:v>
                </c:pt>
                <c:pt idx="391">
                  <c:v>-0.60985227705489142</c:v>
                </c:pt>
                <c:pt idx="392">
                  <c:v>-0.60932070762868662</c:v>
                </c:pt>
                <c:pt idx="393">
                  <c:v>-0.6093115950249729</c:v>
                </c:pt>
                <c:pt idx="394">
                  <c:v>-0.60590301082771403</c:v>
                </c:pt>
                <c:pt idx="395">
                  <c:v>-0.60520984283617851</c:v>
                </c:pt>
                <c:pt idx="396">
                  <c:v>-0.60508084975728549</c:v>
                </c:pt>
                <c:pt idx="397">
                  <c:v>-0.60253262064445434</c:v>
                </c:pt>
                <c:pt idx="398">
                  <c:v>-0.60152498624841499</c:v>
                </c:pt>
                <c:pt idx="399">
                  <c:v>-0.60046792625930956</c:v>
                </c:pt>
                <c:pt idx="400">
                  <c:v>-0.59936595603501652</c:v>
                </c:pt>
                <c:pt idx="401">
                  <c:v>-0.59216243217500686</c:v>
                </c:pt>
                <c:pt idx="402">
                  <c:v>-0.58964780058256083</c:v>
                </c:pt>
                <c:pt idx="403">
                  <c:v>-0.58922355471291588</c:v>
                </c:pt>
                <c:pt idx="404">
                  <c:v>-0.58740895880638355</c:v>
                </c:pt>
                <c:pt idx="405">
                  <c:v>-0.58242415562533167</c:v>
                </c:pt>
                <c:pt idx="406">
                  <c:v>-0.58234887612569175</c:v>
                </c:pt>
                <c:pt idx="407">
                  <c:v>-0.58072638101573748</c:v>
                </c:pt>
                <c:pt idx="408">
                  <c:v>-0.57465737791624172</c:v>
                </c:pt>
                <c:pt idx="409">
                  <c:v>-0.57276507658476883</c:v>
                </c:pt>
                <c:pt idx="410">
                  <c:v>-0.5725965460425616</c:v>
                </c:pt>
                <c:pt idx="411">
                  <c:v>-0.57120222281356892</c:v>
                </c:pt>
                <c:pt idx="412">
                  <c:v>-0.57042069836592901</c:v>
                </c:pt>
                <c:pt idx="413">
                  <c:v>-0.56998395779132482</c:v>
                </c:pt>
                <c:pt idx="414">
                  <c:v>-0.56855605332066284</c:v>
                </c:pt>
                <c:pt idx="415">
                  <c:v>-0.56792977648932008</c:v>
                </c:pt>
                <c:pt idx="416">
                  <c:v>-0.56406855167537395</c:v>
                </c:pt>
                <c:pt idx="417">
                  <c:v>-0.56287672829393809</c:v>
                </c:pt>
                <c:pt idx="418">
                  <c:v>-0.56279579667904311</c:v>
                </c:pt>
                <c:pt idx="419">
                  <c:v>-0.56038873958878166</c:v>
                </c:pt>
                <c:pt idx="420">
                  <c:v>-0.55982497928829689</c:v>
                </c:pt>
                <c:pt idx="421">
                  <c:v>-0.55944120375480566</c:v>
                </c:pt>
                <c:pt idx="422">
                  <c:v>-0.55930489367306124</c:v>
                </c:pt>
                <c:pt idx="423">
                  <c:v>-0.55869484340411346</c:v>
                </c:pt>
                <c:pt idx="424">
                  <c:v>-0.55819038373494112</c:v>
                </c:pt>
                <c:pt idx="425">
                  <c:v>-0.55811891720225248</c:v>
                </c:pt>
                <c:pt idx="426">
                  <c:v>-0.55684466485067363</c:v>
                </c:pt>
                <c:pt idx="427">
                  <c:v>-0.55253039621355571</c:v>
                </c:pt>
                <c:pt idx="428">
                  <c:v>-0.55224635582269033</c:v>
                </c:pt>
                <c:pt idx="429">
                  <c:v>-0.5513870061462911</c:v>
                </c:pt>
                <c:pt idx="430">
                  <c:v>-0.55035232193750461</c:v>
                </c:pt>
                <c:pt idx="431">
                  <c:v>-0.54945086631217699</c:v>
                </c:pt>
                <c:pt idx="432">
                  <c:v>-0.54903142888438405</c:v>
                </c:pt>
                <c:pt idx="433">
                  <c:v>-0.54857427925052948</c:v>
                </c:pt>
                <c:pt idx="434">
                  <c:v>-0.54779545105407668</c:v>
                </c:pt>
                <c:pt idx="435">
                  <c:v>-0.54615783871585555</c:v>
                </c:pt>
                <c:pt idx="436">
                  <c:v>-0.54583245592742524</c:v>
                </c:pt>
                <c:pt idx="437">
                  <c:v>-0.54559059432246759</c:v>
                </c:pt>
                <c:pt idx="438">
                  <c:v>-0.54254225695123626</c:v>
                </c:pt>
                <c:pt idx="439">
                  <c:v>-0.53932116518799167</c:v>
                </c:pt>
                <c:pt idx="440">
                  <c:v>-0.53930990219916664</c:v>
                </c:pt>
                <c:pt idx="441">
                  <c:v>-0.53723510791721762</c:v>
                </c:pt>
                <c:pt idx="442">
                  <c:v>-0.53686636239047725</c:v>
                </c:pt>
                <c:pt idx="443">
                  <c:v>-0.53550072176883701</c:v>
                </c:pt>
                <c:pt idx="444">
                  <c:v>-0.5354957117515512</c:v>
                </c:pt>
                <c:pt idx="445">
                  <c:v>-0.53322448702300296</c:v>
                </c:pt>
                <c:pt idx="446">
                  <c:v>-0.53282936088017241</c:v>
                </c:pt>
                <c:pt idx="447">
                  <c:v>-0.53175556832364079</c:v>
                </c:pt>
                <c:pt idx="448">
                  <c:v>-0.53125839738810154</c:v>
                </c:pt>
                <c:pt idx="449">
                  <c:v>-0.52999719583868399</c:v>
                </c:pt>
                <c:pt idx="450">
                  <c:v>-0.52890940283609644</c:v>
                </c:pt>
                <c:pt idx="451">
                  <c:v>-0.52786456712378715</c:v>
                </c:pt>
                <c:pt idx="452">
                  <c:v>-0.52682749442007837</c:v>
                </c:pt>
                <c:pt idx="453">
                  <c:v>-0.52674126588624326</c:v>
                </c:pt>
                <c:pt idx="454">
                  <c:v>-0.52539104060649322</c:v>
                </c:pt>
                <c:pt idx="455">
                  <c:v>-0.52519721774048678</c:v>
                </c:pt>
                <c:pt idx="456">
                  <c:v>-0.52385643935361026</c:v>
                </c:pt>
                <c:pt idx="457">
                  <c:v>-0.52385556795554633</c:v>
                </c:pt>
                <c:pt idx="458">
                  <c:v>-0.52372383880018225</c:v>
                </c:pt>
                <c:pt idx="459">
                  <c:v>-0.52283108152250746</c:v>
                </c:pt>
                <c:pt idx="460">
                  <c:v>-0.52105140938028316</c:v>
                </c:pt>
                <c:pt idx="461">
                  <c:v>-0.52061742430941571</c:v>
                </c:pt>
                <c:pt idx="462">
                  <c:v>-0.51747995373396782</c:v>
                </c:pt>
                <c:pt idx="463">
                  <c:v>-0.51657444600337477</c:v>
                </c:pt>
                <c:pt idx="464">
                  <c:v>-0.51576433211903372</c:v>
                </c:pt>
                <c:pt idx="465">
                  <c:v>-0.51148486585706554</c:v>
                </c:pt>
                <c:pt idx="466">
                  <c:v>-0.50723819597918152</c:v>
                </c:pt>
                <c:pt idx="467">
                  <c:v>-0.50601393645428716</c:v>
                </c:pt>
                <c:pt idx="468">
                  <c:v>-0.50201612888831604</c:v>
                </c:pt>
                <c:pt idx="469">
                  <c:v>-0.50100835493675311</c:v>
                </c:pt>
                <c:pt idx="470">
                  <c:v>-0.49882295940463117</c:v>
                </c:pt>
                <c:pt idx="471">
                  <c:v>-0.498766031320105</c:v>
                </c:pt>
                <c:pt idx="472">
                  <c:v>-0.49874790182182599</c:v>
                </c:pt>
                <c:pt idx="473">
                  <c:v>-0.49146906589859535</c:v>
                </c:pt>
                <c:pt idx="474">
                  <c:v>-0.48966277267082026</c:v>
                </c:pt>
                <c:pt idx="475">
                  <c:v>-0.48883242868963805</c:v>
                </c:pt>
                <c:pt idx="476">
                  <c:v>-0.48814133125453008</c:v>
                </c:pt>
                <c:pt idx="477">
                  <c:v>-0.48514801074491309</c:v>
                </c:pt>
                <c:pt idx="478">
                  <c:v>-0.48056610957060858</c:v>
                </c:pt>
                <c:pt idx="479">
                  <c:v>-0.47643916992541907</c:v>
                </c:pt>
                <c:pt idx="480">
                  <c:v>-0.47579466828175476</c:v>
                </c:pt>
                <c:pt idx="481">
                  <c:v>-0.47360673991397956</c:v>
                </c:pt>
                <c:pt idx="482">
                  <c:v>-0.47160105457004381</c:v>
                </c:pt>
                <c:pt idx="483">
                  <c:v>-0.47081919531884908</c:v>
                </c:pt>
                <c:pt idx="484">
                  <c:v>-0.47016683664416881</c:v>
                </c:pt>
                <c:pt idx="485">
                  <c:v>-0.47002183559237776</c:v>
                </c:pt>
                <c:pt idx="486">
                  <c:v>-0.46904500897628698</c:v>
                </c:pt>
                <c:pt idx="487">
                  <c:v>-0.46894723531655086</c:v>
                </c:pt>
                <c:pt idx="488">
                  <c:v>-0.46810971553752295</c:v>
                </c:pt>
                <c:pt idx="489">
                  <c:v>-0.46620079254697061</c:v>
                </c:pt>
                <c:pt idx="490">
                  <c:v>-0.46428879075929619</c:v>
                </c:pt>
                <c:pt idx="491">
                  <c:v>-0.46423638876866502</c:v>
                </c:pt>
                <c:pt idx="492">
                  <c:v>-0.46350620806653192</c:v>
                </c:pt>
                <c:pt idx="493">
                  <c:v>-0.46337847907813451</c:v>
                </c:pt>
                <c:pt idx="494">
                  <c:v>-0.46319635952419019</c:v>
                </c:pt>
                <c:pt idx="495">
                  <c:v>-0.46284835928286333</c:v>
                </c:pt>
                <c:pt idx="496">
                  <c:v>-0.46086605024638216</c:v>
                </c:pt>
                <c:pt idx="497">
                  <c:v>-0.45992128691636874</c:v>
                </c:pt>
                <c:pt idx="498">
                  <c:v>-0.45807584443925109</c:v>
                </c:pt>
                <c:pt idx="499">
                  <c:v>-0.45754278583808483</c:v>
                </c:pt>
                <c:pt idx="500">
                  <c:v>-0.4574006887888275</c:v>
                </c:pt>
                <c:pt idx="501">
                  <c:v>-0.45453383724784496</c:v>
                </c:pt>
                <c:pt idx="502">
                  <c:v>-0.45379405883138146</c:v>
                </c:pt>
                <c:pt idx="503">
                  <c:v>-0.45167313182800556</c:v>
                </c:pt>
                <c:pt idx="504">
                  <c:v>-0.45051851684558691</c:v>
                </c:pt>
                <c:pt idx="505">
                  <c:v>-0.44964640985438886</c:v>
                </c:pt>
                <c:pt idx="506">
                  <c:v>-0.44834537711872874</c:v>
                </c:pt>
                <c:pt idx="507">
                  <c:v>-0.44716677939776289</c:v>
                </c:pt>
                <c:pt idx="508">
                  <c:v>-0.4456575522181272</c:v>
                </c:pt>
                <c:pt idx="509">
                  <c:v>-0.44536184153736091</c:v>
                </c:pt>
                <c:pt idx="510">
                  <c:v>-0.44006240152794474</c:v>
                </c:pt>
                <c:pt idx="511">
                  <c:v>-0.43391033492525694</c:v>
                </c:pt>
                <c:pt idx="512">
                  <c:v>-0.43377304847852194</c:v>
                </c:pt>
                <c:pt idx="513">
                  <c:v>-0.43357215255303555</c:v>
                </c:pt>
                <c:pt idx="514">
                  <c:v>-0.42912476187827231</c:v>
                </c:pt>
                <c:pt idx="515">
                  <c:v>-0.42749135975805513</c:v>
                </c:pt>
                <c:pt idx="516">
                  <c:v>-0.42319797342259291</c:v>
                </c:pt>
                <c:pt idx="517">
                  <c:v>-0.42158033578761578</c:v>
                </c:pt>
                <c:pt idx="518">
                  <c:v>-0.41789020104608426</c:v>
                </c:pt>
                <c:pt idx="519">
                  <c:v>-0.41631338122925499</c:v>
                </c:pt>
                <c:pt idx="520">
                  <c:v>-0.41623633725021991</c:v>
                </c:pt>
                <c:pt idx="521">
                  <c:v>-0.41573645357717853</c:v>
                </c:pt>
                <c:pt idx="522">
                  <c:v>-0.41322781095874722</c:v>
                </c:pt>
                <c:pt idx="523">
                  <c:v>-0.41120769536895035</c:v>
                </c:pt>
                <c:pt idx="524">
                  <c:v>-0.41011748643798468</c:v>
                </c:pt>
                <c:pt idx="525">
                  <c:v>-0.40734214667531904</c:v>
                </c:pt>
                <c:pt idx="526">
                  <c:v>-0.40559720858899212</c:v>
                </c:pt>
                <c:pt idx="527">
                  <c:v>-0.40091555392878575</c:v>
                </c:pt>
                <c:pt idx="528">
                  <c:v>-0.40074862579903292</c:v>
                </c:pt>
                <c:pt idx="529">
                  <c:v>-0.39979859932248785</c:v>
                </c:pt>
                <c:pt idx="530">
                  <c:v>-0.39868012725967222</c:v>
                </c:pt>
                <c:pt idx="531">
                  <c:v>-0.39774475641614687</c:v>
                </c:pt>
                <c:pt idx="532">
                  <c:v>-0.39717670232623309</c:v>
                </c:pt>
                <c:pt idx="533">
                  <c:v>-0.39264805251702878</c:v>
                </c:pt>
                <c:pt idx="534">
                  <c:v>-0.39263009210644328</c:v>
                </c:pt>
                <c:pt idx="535">
                  <c:v>-0.38732606918134682</c:v>
                </c:pt>
                <c:pt idx="536">
                  <c:v>-0.38702173209259888</c:v>
                </c:pt>
                <c:pt idx="537">
                  <c:v>-0.38684042623294579</c:v>
                </c:pt>
                <c:pt idx="538">
                  <c:v>-0.38657691894758794</c:v>
                </c:pt>
                <c:pt idx="539">
                  <c:v>-0.38352545695072709</c:v>
                </c:pt>
                <c:pt idx="540">
                  <c:v>-0.38266599953113684</c:v>
                </c:pt>
                <c:pt idx="541">
                  <c:v>-0.38206194002394422</c:v>
                </c:pt>
                <c:pt idx="542">
                  <c:v>-0.37796846474950124</c:v>
                </c:pt>
                <c:pt idx="543">
                  <c:v>-0.37763383387733407</c:v>
                </c:pt>
                <c:pt idx="544">
                  <c:v>-0.3774936622094146</c:v>
                </c:pt>
                <c:pt idx="545">
                  <c:v>-0.37716363083391435</c:v>
                </c:pt>
                <c:pt idx="546">
                  <c:v>-0.37422541588170716</c:v>
                </c:pt>
                <c:pt idx="547">
                  <c:v>-0.37299876493496614</c:v>
                </c:pt>
                <c:pt idx="548">
                  <c:v>-0.37267821918824917</c:v>
                </c:pt>
                <c:pt idx="549">
                  <c:v>-0.37148447246541039</c:v>
                </c:pt>
                <c:pt idx="550">
                  <c:v>-0.37120591959556004</c:v>
                </c:pt>
                <c:pt idx="551">
                  <c:v>-0.36890607921964497</c:v>
                </c:pt>
                <c:pt idx="552">
                  <c:v>-0.35893250593320331</c:v>
                </c:pt>
                <c:pt idx="553">
                  <c:v>-0.35760483529214049</c:v>
                </c:pt>
                <c:pt idx="554">
                  <c:v>-0.3571745764493795</c:v>
                </c:pt>
                <c:pt idx="555">
                  <c:v>-0.35565257174487952</c:v>
                </c:pt>
                <c:pt idx="556">
                  <c:v>-0.35358603535200156</c:v>
                </c:pt>
                <c:pt idx="557">
                  <c:v>-0.35256907384353287</c:v>
                </c:pt>
                <c:pt idx="558">
                  <c:v>-0.35199168588723584</c:v>
                </c:pt>
                <c:pt idx="559">
                  <c:v>-0.35077975911865855</c:v>
                </c:pt>
                <c:pt idx="560">
                  <c:v>-0.34965748023949844</c:v>
                </c:pt>
                <c:pt idx="561">
                  <c:v>-0.34665627222514483</c:v>
                </c:pt>
                <c:pt idx="562">
                  <c:v>-0.3423571016993176</c:v>
                </c:pt>
                <c:pt idx="563">
                  <c:v>-0.34193302429402861</c:v>
                </c:pt>
                <c:pt idx="564">
                  <c:v>-0.34143932018305734</c:v>
                </c:pt>
                <c:pt idx="565">
                  <c:v>-0.3407565494126148</c:v>
                </c:pt>
                <c:pt idx="566">
                  <c:v>-0.34070833686784741</c:v>
                </c:pt>
                <c:pt idx="567">
                  <c:v>-0.34062366590244603</c:v>
                </c:pt>
                <c:pt idx="568">
                  <c:v>-0.3405780076378363</c:v>
                </c:pt>
                <c:pt idx="569">
                  <c:v>-0.33994190473435693</c:v>
                </c:pt>
                <c:pt idx="570">
                  <c:v>-0.33915287907925268</c:v>
                </c:pt>
                <c:pt idx="571">
                  <c:v>-0.33903620914241106</c:v>
                </c:pt>
                <c:pt idx="572">
                  <c:v>-0.33438921569475033</c:v>
                </c:pt>
                <c:pt idx="573">
                  <c:v>-0.33414898960855144</c:v>
                </c:pt>
                <c:pt idx="574">
                  <c:v>-0.33312604603791407</c:v>
                </c:pt>
                <c:pt idx="575">
                  <c:v>-0.3323050449779148</c:v>
                </c:pt>
                <c:pt idx="576">
                  <c:v>-0.33206758942688619</c:v>
                </c:pt>
                <c:pt idx="577">
                  <c:v>-0.32933603801089512</c:v>
                </c:pt>
                <c:pt idx="578">
                  <c:v>-0.32852071905209129</c:v>
                </c:pt>
                <c:pt idx="579">
                  <c:v>-0.32791291425726521</c:v>
                </c:pt>
                <c:pt idx="580">
                  <c:v>-0.32614164092214343</c:v>
                </c:pt>
                <c:pt idx="581">
                  <c:v>-0.32555306527942718</c:v>
                </c:pt>
                <c:pt idx="582">
                  <c:v>-0.32344949317188881</c:v>
                </c:pt>
                <c:pt idx="583">
                  <c:v>-0.32279159852218631</c:v>
                </c:pt>
                <c:pt idx="584">
                  <c:v>-0.32106015906073404</c:v>
                </c:pt>
                <c:pt idx="585">
                  <c:v>-0.31923937910407557</c:v>
                </c:pt>
                <c:pt idx="586">
                  <c:v>-0.31913210498290134</c:v>
                </c:pt>
                <c:pt idx="587">
                  <c:v>-0.31861857578558306</c:v>
                </c:pt>
                <c:pt idx="588">
                  <c:v>-0.31845345498054739</c:v>
                </c:pt>
                <c:pt idx="589">
                  <c:v>-0.31696193800623867</c:v>
                </c:pt>
                <c:pt idx="590">
                  <c:v>-0.3165000833098352</c:v>
                </c:pt>
                <c:pt idx="591">
                  <c:v>-0.31579952259060518</c:v>
                </c:pt>
                <c:pt idx="592">
                  <c:v>-0.31414428801516664</c:v>
                </c:pt>
                <c:pt idx="593">
                  <c:v>-0.31127727088297735</c:v>
                </c:pt>
                <c:pt idx="594">
                  <c:v>-0.31053203253865014</c:v>
                </c:pt>
                <c:pt idx="595">
                  <c:v>-0.31016724542618201</c:v>
                </c:pt>
                <c:pt idx="596">
                  <c:v>-0.3091049548626586</c:v>
                </c:pt>
                <c:pt idx="597">
                  <c:v>-0.30852975880176026</c:v>
                </c:pt>
                <c:pt idx="598">
                  <c:v>-0.30421125913823127</c:v>
                </c:pt>
                <c:pt idx="599">
                  <c:v>-0.30325091492920242</c:v>
                </c:pt>
                <c:pt idx="600">
                  <c:v>-0.30303822435016903</c:v>
                </c:pt>
                <c:pt idx="601">
                  <c:v>-0.30214526488004373</c:v>
                </c:pt>
                <c:pt idx="602">
                  <c:v>-0.29980103103961719</c:v>
                </c:pt>
                <c:pt idx="603">
                  <c:v>-0.29769442285614045</c:v>
                </c:pt>
                <c:pt idx="604">
                  <c:v>-0.29725602016442992</c:v>
                </c:pt>
                <c:pt idx="605">
                  <c:v>-0.29693079125117705</c:v>
                </c:pt>
                <c:pt idx="606">
                  <c:v>-0.29047617755895305</c:v>
                </c:pt>
                <c:pt idx="607">
                  <c:v>-0.28861262193054066</c:v>
                </c:pt>
                <c:pt idx="608">
                  <c:v>-0.28834254103048124</c:v>
                </c:pt>
                <c:pt idx="609">
                  <c:v>-0.28708503895050974</c:v>
                </c:pt>
                <c:pt idx="610">
                  <c:v>-0.28653359563588643</c:v>
                </c:pt>
                <c:pt idx="611">
                  <c:v>-0.28650963612972413</c:v>
                </c:pt>
                <c:pt idx="612">
                  <c:v>-0.28506417902857184</c:v>
                </c:pt>
                <c:pt idx="613">
                  <c:v>-0.28414607958222099</c:v>
                </c:pt>
                <c:pt idx="614">
                  <c:v>-0.27991116905418378</c:v>
                </c:pt>
                <c:pt idx="615">
                  <c:v>-0.27987217570266443</c:v>
                </c:pt>
                <c:pt idx="616">
                  <c:v>-0.27933298789180283</c:v>
                </c:pt>
                <c:pt idx="617">
                  <c:v>-0.2787301380018809</c:v>
                </c:pt>
                <c:pt idx="618">
                  <c:v>-0.27809792371166742</c:v>
                </c:pt>
                <c:pt idx="619">
                  <c:v>-0.27791106217407591</c:v>
                </c:pt>
                <c:pt idx="620">
                  <c:v>-0.27532921838131508</c:v>
                </c:pt>
                <c:pt idx="621">
                  <c:v>-0.27471796991549446</c:v>
                </c:pt>
                <c:pt idx="622">
                  <c:v>-0.27464443227695667</c:v>
                </c:pt>
                <c:pt idx="623">
                  <c:v>-0.26919248524487588</c:v>
                </c:pt>
                <c:pt idx="624">
                  <c:v>-0.26910562581431735</c:v>
                </c:pt>
                <c:pt idx="625">
                  <c:v>-0.26879350642066624</c:v>
                </c:pt>
                <c:pt idx="626">
                  <c:v>-0.26858783424559107</c:v>
                </c:pt>
                <c:pt idx="627">
                  <c:v>-0.26385288809310714</c:v>
                </c:pt>
                <c:pt idx="628">
                  <c:v>-0.26095438556288114</c:v>
                </c:pt>
                <c:pt idx="629">
                  <c:v>-0.26071722230990113</c:v>
                </c:pt>
                <c:pt idx="630">
                  <c:v>-0.26054491697731719</c:v>
                </c:pt>
                <c:pt idx="631">
                  <c:v>-0.2602346195657641</c:v>
                </c:pt>
                <c:pt idx="632">
                  <c:v>-0.25985532721758181</c:v>
                </c:pt>
                <c:pt idx="633">
                  <c:v>-0.25791118110765732</c:v>
                </c:pt>
                <c:pt idx="634">
                  <c:v>-0.25778981527301958</c:v>
                </c:pt>
                <c:pt idx="635">
                  <c:v>-0.25763214018209746</c:v>
                </c:pt>
                <c:pt idx="636">
                  <c:v>-0.2551753338576585</c:v>
                </c:pt>
                <c:pt idx="637">
                  <c:v>-0.25443928915247022</c:v>
                </c:pt>
                <c:pt idx="638">
                  <c:v>-0.25174297406387913</c:v>
                </c:pt>
                <c:pt idx="639">
                  <c:v>-0.25061415170702783</c:v>
                </c:pt>
                <c:pt idx="640">
                  <c:v>-0.2484709717588886</c:v>
                </c:pt>
                <c:pt idx="641">
                  <c:v>-0.24530258765372495</c:v>
                </c:pt>
                <c:pt idx="642">
                  <c:v>-0.24314671221614731</c:v>
                </c:pt>
                <c:pt idx="643">
                  <c:v>-0.24109897697914559</c:v>
                </c:pt>
                <c:pt idx="644">
                  <c:v>-0.24083153510978253</c:v>
                </c:pt>
                <c:pt idx="645">
                  <c:v>-0.23990269888066798</c:v>
                </c:pt>
                <c:pt idx="646">
                  <c:v>-0.23752967568907229</c:v>
                </c:pt>
                <c:pt idx="647">
                  <c:v>-0.23737866348438633</c:v>
                </c:pt>
                <c:pt idx="648">
                  <c:v>-0.23736527818292694</c:v>
                </c:pt>
                <c:pt idx="649">
                  <c:v>-0.2370629638717533</c:v>
                </c:pt>
                <c:pt idx="650">
                  <c:v>-0.23574546436591023</c:v>
                </c:pt>
                <c:pt idx="651">
                  <c:v>-0.2336982652340811</c:v>
                </c:pt>
                <c:pt idx="652">
                  <c:v>-0.23254720167250728</c:v>
                </c:pt>
                <c:pt idx="653">
                  <c:v>-0.23167569708722335</c:v>
                </c:pt>
                <c:pt idx="654">
                  <c:v>-0.2301368082869544</c:v>
                </c:pt>
                <c:pt idx="655">
                  <c:v>-0.22885274775019068</c:v>
                </c:pt>
                <c:pt idx="656">
                  <c:v>-0.22678367458949542</c:v>
                </c:pt>
                <c:pt idx="657">
                  <c:v>-0.22297340975456509</c:v>
                </c:pt>
                <c:pt idx="658">
                  <c:v>-0.22116595607911477</c:v>
                </c:pt>
                <c:pt idx="659">
                  <c:v>-0.22089993790099516</c:v>
                </c:pt>
                <c:pt idx="660">
                  <c:v>-0.21873814819509227</c:v>
                </c:pt>
                <c:pt idx="661">
                  <c:v>-0.21599580331459622</c:v>
                </c:pt>
                <c:pt idx="662">
                  <c:v>-0.21532584412512956</c:v>
                </c:pt>
                <c:pt idx="663">
                  <c:v>-0.21504143609642187</c:v>
                </c:pt>
                <c:pt idx="664">
                  <c:v>-0.21469636615060905</c:v>
                </c:pt>
                <c:pt idx="665">
                  <c:v>-0.2103643955081671</c:v>
                </c:pt>
                <c:pt idx="666">
                  <c:v>-0.21000108530763542</c:v>
                </c:pt>
                <c:pt idx="667">
                  <c:v>-0.20946603689665469</c:v>
                </c:pt>
                <c:pt idx="668">
                  <c:v>-0.20769156118988907</c:v>
                </c:pt>
                <c:pt idx="669">
                  <c:v>-0.20740506040012352</c:v>
                </c:pt>
                <c:pt idx="670">
                  <c:v>-0.20719457733297092</c:v>
                </c:pt>
                <c:pt idx="671">
                  <c:v>-0.20664549727805018</c:v>
                </c:pt>
                <c:pt idx="672">
                  <c:v>-0.2061012254330824</c:v>
                </c:pt>
                <c:pt idx="673">
                  <c:v>-0.20558385031389373</c:v>
                </c:pt>
                <c:pt idx="674">
                  <c:v>-0.20443975191762306</c:v>
                </c:pt>
                <c:pt idx="675">
                  <c:v>-0.20248667870541415</c:v>
                </c:pt>
                <c:pt idx="676">
                  <c:v>-0.2015206466753606</c:v>
                </c:pt>
                <c:pt idx="677">
                  <c:v>-0.20029435954556174</c:v>
                </c:pt>
                <c:pt idx="678">
                  <c:v>-0.20019868822505826</c:v>
                </c:pt>
                <c:pt idx="679">
                  <c:v>-0.19981777935733991</c:v>
                </c:pt>
                <c:pt idx="680">
                  <c:v>-0.19871013874527257</c:v>
                </c:pt>
                <c:pt idx="681">
                  <c:v>-0.19797696471475082</c:v>
                </c:pt>
                <c:pt idx="682">
                  <c:v>-0.196188002775815</c:v>
                </c:pt>
                <c:pt idx="683">
                  <c:v>-0.19577988237706995</c:v>
                </c:pt>
                <c:pt idx="684">
                  <c:v>-0.19501331367430347</c:v>
                </c:pt>
                <c:pt idx="685">
                  <c:v>-0.1930751177101101</c:v>
                </c:pt>
                <c:pt idx="686">
                  <c:v>-0.18915627648940722</c:v>
                </c:pt>
                <c:pt idx="687">
                  <c:v>-0.18852159050734707</c:v>
                </c:pt>
                <c:pt idx="688">
                  <c:v>-0.18842578243852012</c:v>
                </c:pt>
                <c:pt idx="689">
                  <c:v>-0.18834626802110582</c:v>
                </c:pt>
                <c:pt idx="690">
                  <c:v>-0.18788057981404235</c:v>
                </c:pt>
                <c:pt idx="691">
                  <c:v>-0.18609387195089369</c:v>
                </c:pt>
                <c:pt idx="692">
                  <c:v>-0.18213935108247467</c:v>
                </c:pt>
                <c:pt idx="693">
                  <c:v>-0.1801943831006729</c:v>
                </c:pt>
                <c:pt idx="694">
                  <c:v>-0.17934334309615141</c:v>
                </c:pt>
                <c:pt idx="695">
                  <c:v>-0.17899809866607017</c:v>
                </c:pt>
                <c:pt idx="696">
                  <c:v>-0.17697942731169247</c:v>
                </c:pt>
                <c:pt idx="697">
                  <c:v>-0.17658873009430254</c:v>
                </c:pt>
                <c:pt idx="698">
                  <c:v>-0.17469820264092001</c:v>
                </c:pt>
                <c:pt idx="699">
                  <c:v>-0.17393837762214023</c:v>
                </c:pt>
                <c:pt idx="700">
                  <c:v>-0.17361674885912015</c:v>
                </c:pt>
                <c:pt idx="701">
                  <c:v>-0.17279688466531981</c:v>
                </c:pt>
                <c:pt idx="702">
                  <c:v>-0.17217392816806079</c:v>
                </c:pt>
                <c:pt idx="703">
                  <c:v>-0.17183320090680237</c:v>
                </c:pt>
                <c:pt idx="704">
                  <c:v>-0.17161494087345178</c:v>
                </c:pt>
                <c:pt idx="705">
                  <c:v>-0.1680207681379069</c:v>
                </c:pt>
                <c:pt idx="706">
                  <c:v>-0.16771046130257192</c:v>
                </c:pt>
                <c:pt idx="707">
                  <c:v>-0.1674429440519257</c:v>
                </c:pt>
                <c:pt idx="708">
                  <c:v>-0.16731600897796303</c:v>
                </c:pt>
                <c:pt idx="709">
                  <c:v>-0.16570372716203502</c:v>
                </c:pt>
                <c:pt idx="710">
                  <c:v>-0.16262029784462714</c:v>
                </c:pt>
                <c:pt idx="711">
                  <c:v>-0.16241664462029351</c:v>
                </c:pt>
                <c:pt idx="712">
                  <c:v>-0.16116132406562719</c:v>
                </c:pt>
                <c:pt idx="713">
                  <c:v>-0.16110952059533049</c:v>
                </c:pt>
                <c:pt idx="714">
                  <c:v>-0.16015430536466521</c:v>
                </c:pt>
                <c:pt idx="715">
                  <c:v>-0.16012540731108391</c:v>
                </c:pt>
                <c:pt idx="716">
                  <c:v>-0.15849551549974875</c:v>
                </c:pt>
                <c:pt idx="717">
                  <c:v>-0.15749707020362619</c:v>
                </c:pt>
                <c:pt idx="718">
                  <c:v>-0.15639731260051548</c:v>
                </c:pt>
                <c:pt idx="719">
                  <c:v>-0.1553032300070058</c:v>
                </c:pt>
                <c:pt idx="720">
                  <c:v>-0.15473610874154492</c:v>
                </c:pt>
                <c:pt idx="721">
                  <c:v>-0.15443666955143454</c:v>
                </c:pt>
                <c:pt idx="722">
                  <c:v>-0.15287020108891058</c:v>
                </c:pt>
                <c:pt idx="723">
                  <c:v>-0.14614147349613868</c:v>
                </c:pt>
                <c:pt idx="724">
                  <c:v>-0.14197784413260156</c:v>
                </c:pt>
                <c:pt idx="725">
                  <c:v>-0.14187828350052506</c:v>
                </c:pt>
                <c:pt idx="726">
                  <c:v>-0.13771363345724955</c:v>
                </c:pt>
                <c:pt idx="727">
                  <c:v>-0.13732410218517035</c:v>
                </c:pt>
                <c:pt idx="728">
                  <c:v>-0.13246467928915875</c:v>
                </c:pt>
                <c:pt idx="729">
                  <c:v>-0.13183557759857961</c:v>
                </c:pt>
                <c:pt idx="730">
                  <c:v>-0.13106858732814447</c:v>
                </c:pt>
                <c:pt idx="731">
                  <c:v>-0.12972628088268975</c:v>
                </c:pt>
                <c:pt idx="732">
                  <c:v>-0.12779860322647116</c:v>
                </c:pt>
                <c:pt idx="733">
                  <c:v>-0.12719377734309936</c:v>
                </c:pt>
                <c:pt idx="734">
                  <c:v>-0.12581137368304479</c:v>
                </c:pt>
                <c:pt idx="735">
                  <c:v>-0.12494059505914423</c:v>
                </c:pt>
                <c:pt idx="736">
                  <c:v>-0.12449740393192799</c:v>
                </c:pt>
                <c:pt idx="737">
                  <c:v>-0.12425299414353798</c:v>
                </c:pt>
                <c:pt idx="738">
                  <c:v>-0.12346332783037514</c:v>
                </c:pt>
                <c:pt idx="739">
                  <c:v>-0.12160261987589634</c:v>
                </c:pt>
                <c:pt idx="740">
                  <c:v>-0.12107802809718018</c:v>
                </c:pt>
                <c:pt idx="741">
                  <c:v>-0.12106044236598147</c:v>
                </c:pt>
                <c:pt idx="742">
                  <c:v>-0.12077309935380103</c:v>
                </c:pt>
                <c:pt idx="743">
                  <c:v>-0.12029468133653046</c:v>
                </c:pt>
                <c:pt idx="744">
                  <c:v>-0.11993634817590412</c:v>
                </c:pt>
                <c:pt idx="745">
                  <c:v>-0.11959088388885611</c:v>
                </c:pt>
                <c:pt idx="746">
                  <c:v>-0.11911566938042409</c:v>
                </c:pt>
                <c:pt idx="747">
                  <c:v>-0.117204335962814</c:v>
                </c:pt>
                <c:pt idx="748">
                  <c:v>-0.11670034529535306</c:v>
                </c:pt>
                <c:pt idx="749">
                  <c:v>-0.11523390625493084</c:v>
                </c:pt>
                <c:pt idx="750">
                  <c:v>-0.11130204972594822</c:v>
                </c:pt>
                <c:pt idx="751">
                  <c:v>-0.11018630111112306</c:v>
                </c:pt>
                <c:pt idx="752">
                  <c:v>-0.10990506396678719</c:v>
                </c:pt>
                <c:pt idx="753">
                  <c:v>-0.10831217717756166</c:v>
                </c:pt>
                <c:pt idx="754">
                  <c:v>-0.10437016760238535</c:v>
                </c:pt>
                <c:pt idx="755">
                  <c:v>-0.10265286158873253</c:v>
                </c:pt>
                <c:pt idx="756">
                  <c:v>-0.10075906837585046</c:v>
                </c:pt>
                <c:pt idx="757">
                  <c:v>-0.10020185241549144</c:v>
                </c:pt>
                <c:pt idx="758">
                  <c:v>-0.10007633292612432</c:v>
                </c:pt>
                <c:pt idx="759">
                  <c:v>-0.10001631629427141</c:v>
                </c:pt>
                <c:pt idx="760">
                  <c:v>-9.8746209195641949E-2</c:v>
                </c:pt>
                <c:pt idx="761">
                  <c:v>-9.6902167508654088E-2</c:v>
                </c:pt>
                <c:pt idx="762">
                  <c:v>-9.6391880367691349E-2</c:v>
                </c:pt>
                <c:pt idx="763">
                  <c:v>-9.4560039156767473E-2</c:v>
                </c:pt>
                <c:pt idx="764">
                  <c:v>-9.4517833044181501E-2</c:v>
                </c:pt>
                <c:pt idx="765">
                  <c:v>-9.2764702919865605E-2</c:v>
                </c:pt>
                <c:pt idx="766">
                  <c:v>-9.1959016562363147E-2</c:v>
                </c:pt>
                <c:pt idx="767">
                  <c:v>-9.158980302676141E-2</c:v>
                </c:pt>
                <c:pt idx="768">
                  <c:v>-8.9672503812348175E-2</c:v>
                </c:pt>
                <c:pt idx="769">
                  <c:v>-8.7892202092477292E-2</c:v>
                </c:pt>
                <c:pt idx="770">
                  <c:v>-8.607273015118834E-2</c:v>
                </c:pt>
                <c:pt idx="771">
                  <c:v>-8.5298246106403713E-2</c:v>
                </c:pt>
                <c:pt idx="772">
                  <c:v>-8.5111537295019371E-2</c:v>
                </c:pt>
                <c:pt idx="773">
                  <c:v>-8.4129706778899735E-2</c:v>
                </c:pt>
                <c:pt idx="774">
                  <c:v>-8.3830285772046667E-2</c:v>
                </c:pt>
                <c:pt idx="775">
                  <c:v>-8.0976569211174035E-2</c:v>
                </c:pt>
                <c:pt idx="776">
                  <c:v>-7.7690658044504285E-2</c:v>
                </c:pt>
                <c:pt idx="777">
                  <c:v>-7.5798931814058557E-2</c:v>
                </c:pt>
                <c:pt idx="778">
                  <c:v>-7.5091554362231389E-2</c:v>
                </c:pt>
                <c:pt idx="779">
                  <c:v>-7.3119559620875935E-2</c:v>
                </c:pt>
                <c:pt idx="780">
                  <c:v>-7.1105334008832302E-2</c:v>
                </c:pt>
                <c:pt idx="781">
                  <c:v>-6.8946830962208897E-2</c:v>
                </c:pt>
                <c:pt idx="782">
                  <c:v>-6.6552819564052526E-2</c:v>
                </c:pt>
                <c:pt idx="783">
                  <c:v>-6.5109966989123844E-2</c:v>
                </c:pt>
                <c:pt idx="784">
                  <c:v>-6.5055469012904099E-2</c:v>
                </c:pt>
                <c:pt idx="785">
                  <c:v>-6.3716603247631218E-2</c:v>
                </c:pt>
                <c:pt idx="786">
                  <c:v>-6.0220669490788928E-2</c:v>
                </c:pt>
                <c:pt idx="787">
                  <c:v>-5.9829175399221113E-2</c:v>
                </c:pt>
                <c:pt idx="788">
                  <c:v>-5.775324328785561E-2</c:v>
                </c:pt>
                <c:pt idx="789">
                  <c:v>-5.5213864352770897E-2</c:v>
                </c:pt>
                <c:pt idx="790">
                  <c:v>-5.480020482843953E-2</c:v>
                </c:pt>
                <c:pt idx="791">
                  <c:v>-5.4303968973709989E-2</c:v>
                </c:pt>
                <c:pt idx="792">
                  <c:v>-5.3592127938842396E-2</c:v>
                </c:pt>
                <c:pt idx="793">
                  <c:v>-5.324525681330413E-2</c:v>
                </c:pt>
                <c:pt idx="794">
                  <c:v>-5.1499606620470553E-2</c:v>
                </c:pt>
                <c:pt idx="795">
                  <c:v>-4.988504861864989E-2</c:v>
                </c:pt>
                <c:pt idx="796">
                  <c:v>-4.9884098600324125E-2</c:v>
                </c:pt>
                <c:pt idx="797">
                  <c:v>-4.9390506154422177E-2</c:v>
                </c:pt>
                <c:pt idx="798">
                  <c:v>-4.7802209911054147E-2</c:v>
                </c:pt>
                <c:pt idx="799">
                  <c:v>-4.7578332963686111E-2</c:v>
                </c:pt>
                <c:pt idx="800">
                  <c:v>-4.3121764402256194E-2</c:v>
                </c:pt>
                <c:pt idx="801">
                  <c:v>-4.275580994652154E-2</c:v>
                </c:pt>
                <c:pt idx="802">
                  <c:v>-4.1224526583330631E-2</c:v>
                </c:pt>
                <c:pt idx="803">
                  <c:v>-3.7784054295082574E-2</c:v>
                </c:pt>
                <c:pt idx="804">
                  <c:v>-3.6243240209500802E-2</c:v>
                </c:pt>
                <c:pt idx="805">
                  <c:v>-3.3190548710559709E-2</c:v>
                </c:pt>
                <c:pt idx="806">
                  <c:v>-3.2248375039751573E-2</c:v>
                </c:pt>
                <c:pt idx="807">
                  <c:v>-3.0203758205264192E-2</c:v>
                </c:pt>
                <c:pt idx="808">
                  <c:v>-3.015231294136865E-2</c:v>
                </c:pt>
                <c:pt idx="809">
                  <c:v>-2.983411631973493E-2</c:v>
                </c:pt>
                <c:pt idx="810">
                  <c:v>-2.9170369981215728E-2</c:v>
                </c:pt>
                <c:pt idx="811">
                  <c:v>-2.8346699088615521E-2</c:v>
                </c:pt>
                <c:pt idx="812">
                  <c:v>-2.7221090122299386E-2</c:v>
                </c:pt>
                <c:pt idx="813">
                  <c:v>-2.6017996876954358E-2</c:v>
                </c:pt>
                <c:pt idx="814">
                  <c:v>-2.4679675800073325E-2</c:v>
                </c:pt>
                <c:pt idx="815">
                  <c:v>-2.1792949975999985E-2</c:v>
                </c:pt>
                <c:pt idx="816">
                  <c:v>-2.072881593993902E-2</c:v>
                </c:pt>
                <c:pt idx="817">
                  <c:v>-1.9724224139025741E-2</c:v>
                </c:pt>
                <c:pt idx="818">
                  <c:v>-1.691839655022442E-2</c:v>
                </c:pt>
                <c:pt idx="819">
                  <c:v>-1.0507793247511613E-2</c:v>
                </c:pt>
                <c:pt idx="820">
                  <c:v>-9.9813567190465014E-3</c:v>
                </c:pt>
                <c:pt idx="821">
                  <c:v>-9.0321126090352217E-3</c:v>
                </c:pt>
                <c:pt idx="822">
                  <c:v>-8.7634046468547319E-3</c:v>
                </c:pt>
                <c:pt idx="823">
                  <c:v>-7.1924273651732167E-3</c:v>
                </c:pt>
                <c:pt idx="824">
                  <c:v>-5.1411327437265938E-3</c:v>
                </c:pt>
                <c:pt idx="825">
                  <c:v>-3.1671201173950293E-3</c:v>
                </c:pt>
                <c:pt idx="826">
                  <c:v>-2.5341619407907847E-3</c:v>
                </c:pt>
                <c:pt idx="827">
                  <c:v>3.4345426111546235E-4</c:v>
                </c:pt>
                <c:pt idx="828">
                  <c:v>5.8270207973663488E-3</c:v>
                </c:pt>
                <c:pt idx="829">
                  <c:v>6.029439245795909E-3</c:v>
                </c:pt>
                <c:pt idx="830">
                  <c:v>6.1063818713268294E-3</c:v>
                </c:pt>
                <c:pt idx="831">
                  <c:v>8.4081673202769467E-3</c:v>
                </c:pt>
                <c:pt idx="832">
                  <c:v>8.4374550164360816E-3</c:v>
                </c:pt>
                <c:pt idx="833">
                  <c:v>8.8264646569742745E-3</c:v>
                </c:pt>
                <c:pt idx="834">
                  <c:v>1.2250845603556547E-2</c:v>
                </c:pt>
                <c:pt idx="835">
                  <c:v>1.6520178275993801E-2</c:v>
                </c:pt>
                <c:pt idx="836">
                  <c:v>1.7512820698774866E-2</c:v>
                </c:pt>
                <c:pt idx="837">
                  <c:v>1.7660764229763874E-2</c:v>
                </c:pt>
                <c:pt idx="838">
                  <c:v>1.7832911604489805E-2</c:v>
                </c:pt>
                <c:pt idx="839">
                  <c:v>1.7962859118689598E-2</c:v>
                </c:pt>
                <c:pt idx="840">
                  <c:v>1.8970712167542095E-2</c:v>
                </c:pt>
                <c:pt idx="841">
                  <c:v>1.9056417219724751E-2</c:v>
                </c:pt>
                <c:pt idx="842">
                  <c:v>1.9305920719934762E-2</c:v>
                </c:pt>
                <c:pt idx="843">
                  <c:v>1.9566647322315757E-2</c:v>
                </c:pt>
                <c:pt idx="844">
                  <c:v>1.9793522003019218E-2</c:v>
                </c:pt>
                <c:pt idx="845">
                  <c:v>2.3002732570924778E-2</c:v>
                </c:pt>
                <c:pt idx="846">
                  <c:v>2.3422436364106937E-2</c:v>
                </c:pt>
                <c:pt idx="847">
                  <c:v>2.426124789574402E-2</c:v>
                </c:pt>
                <c:pt idx="848">
                  <c:v>2.6194123323146204E-2</c:v>
                </c:pt>
                <c:pt idx="849">
                  <c:v>2.7524244347139976E-2</c:v>
                </c:pt>
                <c:pt idx="850">
                  <c:v>2.7989450782444584E-2</c:v>
                </c:pt>
                <c:pt idx="851">
                  <c:v>2.9081901264690721E-2</c:v>
                </c:pt>
                <c:pt idx="852">
                  <c:v>3.0978491661154208E-2</c:v>
                </c:pt>
                <c:pt idx="853">
                  <c:v>3.1260550079240342E-2</c:v>
                </c:pt>
                <c:pt idx="854">
                  <c:v>3.192608256306962E-2</c:v>
                </c:pt>
                <c:pt idx="855">
                  <c:v>3.6249050438618979E-2</c:v>
                </c:pt>
                <c:pt idx="856">
                  <c:v>3.6512657036517973E-2</c:v>
                </c:pt>
                <c:pt idx="857">
                  <c:v>3.7834137341650337E-2</c:v>
                </c:pt>
                <c:pt idx="858">
                  <c:v>3.8316484588924858E-2</c:v>
                </c:pt>
                <c:pt idx="859">
                  <c:v>3.8914081111811154E-2</c:v>
                </c:pt>
                <c:pt idx="860">
                  <c:v>3.9937585782585147E-2</c:v>
                </c:pt>
                <c:pt idx="861">
                  <c:v>4.1100799057405657E-2</c:v>
                </c:pt>
                <c:pt idx="862">
                  <c:v>4.4700069221284694E-2</c:v>
                </c:pt>
                <c:pt idx="863">
                  <c:v>4.5456591153585413E-2</c:v>
                </c:pt>
                <c:pt idx="864">
                  <c:v>4.8634307950197853E-2</c:v>
                </c:pt>
                <c:pt idx="865">
                  <c:v>4.9200910057824718E-2</c:v>
                </c:pt>
                <c:pt idx="866">
                  <c:v>4.9468085138808758E-2</c:v>
                </c:pt>
                <c:pt idx="867">
                  <c:v>5.1063305166924214E-2</c:v>
                </c:pt>
                <c:pt idx="868">
                  <c:v>5.1634940483861254E-2</c:v>
                </c:pt>
                <c:pt idx="869">
                  <c:v>5.190624183340975E-2</c:v>
                </c:pt>
                <c:pt idx="870">
                  <c:v>5.2966893986273703E-2</c:v>
                </c:pt>
                <c:pt idx="871">
                  <c:v>5.4758384049553507E-2</c:v>
                </c:pt>
                <c:pt idx="872">
                  <c:v>5.5427727607509761E-2</c:v>
                </c:pt>
                <c:pt idx="873">
                  <c:v>5.6337362326177441E-2</c:v>
                </c:pt>
                <c:pt idx="874">
                  <c:v>5.6801726715678645E-2</c:v>
                </c:pt>
                <c:pt idx="875">
                  <c:v>5.8281796198830123E-2</c:v>
                </c:pt>
                <c:pt idx="876">
                  <c:v>6.2514965812746251E-2</c:v>
                </c:pt>
                <c:pt idx="877">
                  <c:v>6.3549492544484013E-2</c:v>
                </c:pt>
                <c:pt idx="878">
                  <c:v>6.4635414187768914E-2</c:v>
                </c:pt>
                <c:pt idx="879">
                  <c:v>6.481004448125903E-2</c:v>
                </c:pt>
                <c:pt idx="880">
                  <c:v>6.6468513333966445E-2</c:v>
                </c:pt>
                <c:pt idx="881">
                  <c:v>6.8675988795714085E-2</c:v>
                </c:pt>
                <c:pt idx="882">
                  <c:v>6.8797795619932392E-2</c:v>
                </c:pt>
                <c:pt idx="883">
                  <c:v>7.0023531517939372E-2</c:v>
                </c:pt>
                <c:pt idx="884">
                  <c:v>7.219687133884109E-2</c:v>
                </c:pt>
                <c:pt idx="885">
                  <c:v>7.2997811012540631E-2</c:v>
                </c:pt>
                <c:pt idx="886">
                  <c:v>7.3199419145212649E-2</c:v>
                </c:pt>
                <c:pt idx="887">
                  <c:v>7.4558757074830243E-2</c:v>
                </c:pt>
                <c:pt idx="888">
                  <c:v>7.6404724663229742E-2</c:v>
                </c:pt>
                <c:pt idx="889">
                  <c:v>7.6470852694808369E-2</c:v>
                </c:pt>
                <c:pt idx="890">
                  <c:v>7.7813825244520157E-2</c:v>
                </c:pt>
                <c:pt idx="891">
                  <c:v>7.9195864639831012E-2</c:v>
                </c:pt>
                <c:pt idx="892">
                  <c:v>8.0090610054618053E-2</c:v>
                </c:pt>
                <c:pt idx="893">
                  <c:v>8.4492801913452584E-2</c:v>
                </c:pt>
                <c:pt idx="894">
                  <c:v>8.6109643160189236E-2</c:v>
                </c:pt>
                <c:pt idx="895">
                  <c:v>8.6544461853535801E-2</c:v>
                </c:pt>
                <c:pt idx="896">
                  <c:v>8.8932611117249302E-2</c:v>
                </c:pt>
                <c:pt idx="897">
                  <c:v>9.0479929585662963E-2</c:v>
                </c:pt>
                <c:pt idx="898">
                  <c:v>9.0483723991918383E-2</c:v>
                </c:pt>
                <c:pt idx="899">
                  <c:v>9.0944707518648762E-2</c:v>
                </c:pt>
                <c:pt idx="900">
                  <c:v>9.1035927049421386E-2</c:v>
                </c:pt>
                <c:pt idx="901">
                  <c:v>9.258116295840671E-2</c:v>
                </c:pt>
                <c:pt idx="902">
                  <c:v>9.2699276861928359E-2</c:v>
                </c:pt>
                <c:pt idx="903">
                  <c:v>9.474646731360814E-2</c:v>
                </c:pt>
                <c:pt idx="904">
                  <c:v>0.10089991588709231</c:v>
                </c:pt>
                <c:pt idx="905">
                  <c:v>0.10210244229007794</c:v>
                </c:pt>
                <c:pt idx="906">
                  <c:v>0.10221479491494798</c:v>
                </c:pt>
                <c:pt idx="907">
                  <c:v>0.10423495499164349</c:v>
                </c:pt>
                <c:pt idx="908">
                  <c:v>0.10526342578485759</c:v>
                </c:pt>
                <c:pt idx="909">
                  <c:v>0.11025049790518522</c:v>
                </c:pt>
                <c:pt idx="910">
                  <c:v>0.11079914251731877</c:v>
                </c:pt>
                <c:pt idx="911">
                  <c:v>0.11342762855043388</c:v>
                </c:pt>
                <c:pt idx="912">
                  <c:v>0.11371627096248542</c:v>
                </c:pt>
                <c:pt idx="913">
                  <c:v>0.11407279745801735</c:v>
                </c:pt>
                <c:pt idx="914">
                  <c:v>0.11690317491563391</c:v>
                </c:pt>
                <c:pt idx="915">
                  <c:v>0.11766215510502193</c:v>
                </c:pt>
                <c:pt idx="916">
                  <c:v>0.11993804306408919</c:v>
                </c:pt>
                <c:pt idx="917">
                  <c:v>0.12052241745549795</c:v>
                </c:pt>
                <c:pt idx="918">
                  <c:v>0.12199276656104752</c:v>
                </c:pt>
                <c:pt idx="919">
                  <c:v>0.12501349237600753</c:v>
                </c:pt>
                <c:pt idx="920">
                  <c:v>0.1260849740419058</c:v>
                </c:pt>
                <c:pt idx="921">
                  <c:v>0.12667735911111305</c:v>
                </c:pt>
                <c:pt idx="922">
                  <c:v>0.12801940753548446</c:v>
                </c:pt>
                <c:pt idx="923">
                  <c:v>0.12843425541014836</c:v>
                </c:pt>
                <c:pt idx="924">
                  <c:v>0.13196888733796364</c:v>
                </c:pt>
                <c:pt idx="925">
                  <c:v>0.13478331735096552</c:v>
                </c:pt>
                <c:pt idx="926">
                  <c:v>0.13537314588423696</c:v>
                </c:pt>
                <c:pt idx="927">
                  <c:v>0.1365782586028966</c:v>
                </c:pt>
                <c:pt idx="928">
                  <c:v>0.14233826658708645</c:v>
                </c:pt>
                <c:pt idx="929">
                  <c:v>0.14265752657027481</c:v>
                </c:pt>
                <c:pt idx="930">
                  <c:v>0.14364152071704589</c:v>
                </c:pt>
                <c:pt idx="931">
                  <c:v>0.14509758767560693</c:v>
                </c:pt>
                <c:pt idx="932">
                  <c:v>0.14830293334009603</c:v>
                </c:pt>
                <c:pt idx="933">
                  <c:v>0.15142537769968076</c:v>
                </c:pt>
                <c:pt idx="934">
                  <c:v>0.15299864926503154</c:v>
                </c:pt>
                <c:pt idx="935">
                  <c:v>0.15514644519054183</c:v>
                </c:pt>
                <c:pt idx="936">
                  <c:v>0.15569291640440952</c:v>
                </c:pt>
                <c:pt idx="937">
                  <c:v>0.1622864371840777</c:v>
                </c:pt>
                <c:pt idx="938">
                  <c:v>0.16484127895643255</c:v>
                </c:pt>
                <c:pt idx="939">
                  <c:v>0.16539571606184181</c:v>
                </c:pt>
                <c:pt idx="940">
                  <c:v>0.16605799832503182</c:v>
                </c:pt>
                <c:pt idx="941">
                  <c:v>0.16719648217594898</c:v>
                </c:pt>
                <c:pt idx="942">
                  <c:v>0.16742628405469343</c:v>
                </c:pt>
                <c:pt idx="943">
                  <c:v>0.16754586903368021</c:v>
                </c:pt>
                <c:pt idx="944">
                  <c:v>0.16994681990148855</c:v>
                </c:pt>
                <c:pt idx="945">
                  <c:v>0.16995652865270386</c:v>
                </c:pt>
                <c:pt idx="946">
                  <c:v>0.17093363292970265</c:v>
                </c:pt>
                <c:pt idx="947">
                  <c:v>0.17130516363601478</c:v>
                </c:pt>
                <c:pt idx="948">
                  <c:v>0.17137139459338691</c:v>
                </c:pt>
                <c:pt idx="949">
                  <c:v>0.17301389471960835</c:v>
                </c:pt>
                <c:pt idx="950">
                  <c:v>0.17662956266477428</c:v>
                </c:pt>
                <c:pt idx="951">
                  <c:v>0.17972533929995393</c:v>
                </c:pt>
                <c:pt idx="952">
                  <c:v>0.18079542978579907</c:v>
                </c:pt>
                <c:pt idx="953">
                  <c:v>0.18129113940366121</c:v>
                </c:pt>
                <c:pt idx="954">
                  <c:v>0.18144563310260065</c:v>
                </c:pt>
                <c:pt idx="955">
                  <c:v>0.18146222648334254</c:v>
                </c:pt>
                <c:pt idx="956">
                  <c:v>0.18297136026215818</c:v>
                </c:pt>
                <c:pt idx="957">
                  <c:v>0.18331294617480129</c:v>
                </c:pt>
                <c:pt idx="958">
                  <c:v>0.18690054045717522</c:v>
                </c:pt>
                <c:pt idx="959">
                  <c:v>0.19141212997836787</c:v>
                </c:pt>
                <c:pt idx="960">
                  <c:v>0.19979224922767844</c:v>
                </c:pt>
                <c:pt idx="961">
                  <c:v>0.20033017874418096</c:v>
                </c:pt>
                <c:pt idx="962">
                  <c:v>0.20123114023931407</c:v>
                </c:pt>
                <c:pt idx="963">
                  <c:v>0.2015218293281546</c:v>
                </c:pt>
                <c:pt idx="964">
                  <c:v>0.20179642830114514</c:v>
                </c:pt>
                <c:pt idx="965">
                  <c:v>0.20190855572228453</c:v>
                </c:pt>
                <c:pt idx="966">
                  <c:v>0.20329612547095466</c:v>
                </c:pt>
                <c:pt idx="967">
                  <c:v>0.20430990664299428</c:v>
                </c:pt>
                <c:pt idx="968">
                  <c:v>0.2056058652611478</c:v>
                </c:pt>
                <c:pt idx="969">
                  <c:v>0.20699228049232496</c:v>
                </c:pt>
                <c:pt idx="970">
                  <c:v>0.21077130875160657</c:v>
                </c:pt>
                <c:pt idx="971">
                  <c:v>0.21478645870955623</c:v>
                </c:pt>
                <c:pt idx="972">
                  <c:v>0.21500762175232299</c:v>
                </c:pt>
                <c:pt idx="973">
                  <c:v>0.21972036853206445</c:v>
                </c:pt>
                <c:pt idx="974">
                  <c:v>0.2235059153769858</c:v>
                </c:pt>
                <c:pt idx="975">
                  <c:v>0.22454997126458329</c:v>
                </c:pt>
                <c:pt idx="976">
                  <c:v>0.22746177316701754</c:v>
                </c:pt>
                <c:pt idx="977">
                  <c:v>0.2312375498100708</c:v>
                </c:pt>
                <c:pt idx="978">
                  <c:v>0.23404984307562973</c:v>
                </c:pt>
                <c:pt idx="979">
                  <c:v>0.23425383559652047</c:v>
                </c:pt>
                <c:pt idx="980">
                  <c:v>0.23462701825685528</c:v>
                </c:pt>
                <c:pt idx="981">
                  <c:v>0.23778311019207232</c:v>
                </c:pt>
                <c:pt idx="982">
                  <c:v>0.2391234627906236</c:v>
                </c:pt>
                <c:pt idx="983">
                  <c:v>0.24021806622921071</c:v>
                </c:pt>
                <c:pt idx="984">
                  <c:v>0.24070484331505831</c:v>
                </c:pt>
                <c:pt idx="985">
                  <c:v>0.24089591874989316</c:v>
                </c:pt>
                <c:pt idx="986">
                  <c:v>0.24187537502527445</c:v>
                </c:pt>
                <c:pt idx="987">
                  <c:v>0.24204036798190057</c:v>
                </c:pt>
                <c:pt idx="988">
                  <c:v>0.24371102277128309</c:v>
                </c:pt>
                <c:pt idx="989">
                  <c:v>0.24386279073766257</c:v>
                </c:pt>
                <c:pt idx="990">
                  <c:v>0.24655661623815697</c:v>
                </c:pt>
                <c:pt idx="991">
                  <c:v>0.24768611881907873</c:v>
                </c:pt>
                <c:pt idx="992">
                  <c:v>0.24917353612136273</c:v>
                </c:pt>
                <c:pt idx="993">
                  <c:v>0.25076781945960636</c:v>
                </c:pt>
                <c:pt idx="994">
                  <c:v>0.25990259272073329</c:v>
                </c:pt>
                <c:pt idx="995">
                  <c:v>0.2611706342620036</c:v>
                </c:pt>
                <c:pt idx="996">
                  <c:v>0.26246976693272051</c:v>
                </c:pt>
                <c:pt idx="997">
                  <c:v>0.26288917614907226</c:v>
                </c:pt>
                <c:pt idx="998">
                  <c:v>0.26327111085423499</c:v>
                </c:pt>
                <c:pt idx="999">
                  <c:v>0.26394486368527231</c:v>
                </c:pt>
                <c:pt idx="1000">
                  <c:v>0.26412825135833917</c:v>
                </c:pt>
                <c:pt idx="1001">
                  <c:v>0.26612620121471331</c:v>
                </c:pt>
                <c:pt idx="1002">
                  <c:v>0.26660186681560738</c:v>
                </c:pt>
                <c:pt idx="1003">
                  <c:v>0.27076665953232137</c:v>
                </c:pt>
                <c:pt idx="1004">
                  <c:v>0.27174179034097418</c:v>
                </c:pt>
                <c:pt idx="1005">
                  <c:v>0.27228958714967955</c:v>
                </c:pt>
                <c:pt idx="1006">
                  <c:v>0.27265135751289077</c:v>
                </c:pt>
                <c:pt idx="1007">
                  <c:v>0.27308020860932158</c:v>
                </c:pt>
                <c:pt idx="1008">
                  <c:v>0.27633478946614154</c:v>
                </c:pt>
                <c:pt idx="1009">
                  <c:v>0.27681685984087206</c:v>
                </c:pt>
                <c:pt idx="1010">
                  <c:v>0.27751259946075502</c:v>
                </c:pt>
                <c:pt idx="1011">
                  <c:v>0.27783710153231433</c:v>
                </c:pt>
                <c:pt idx="1012">
                  <c:v>0.27954870516255803</c:v>
                </c:pt>
                <c:pt idx="1013">
                  <c:v>0.28086447703670564</c:v>
                </c:pt>
                <c:pt idx="1014">
                  <c:v>0.28220548385565947</c:v>
                </c:pt>
                <c:pt idx="1015">
                  <c:v>0.28317950674949788</c:v>
                </c:pt>
                <c:pt idx="1016">
                  <c:v>0.28479893568098597</c:v>
                </c:pt>
                <c:pt idx="1017">
                  <c:v>0.28653771491862162</c:v>
                </c:pt>
                <c:pt idx="1018">
                  <c:v>0.28657156959014146</c:v>
                </c:pt>
                <c:pt idx="1019">
                  <c:v>0.2876525062451023</c:v>
                </c:pt>
                <c:pt idx="1020">
                  <c:v>0.29048839910378987</c:v>
                </c:pt>
                <c:pt idx="1021">
                  <c:v>0.29174801548511814</c:v>
                </c:pt>
                <c:pt idx="1022">
                  <c:v>0.29586745838430628</c:v>
                </c:pt>
                <c:pt idx="1023">
                  <c:v>0.29586773756144918</c:v>
                </c:pt>
                <c:pt idx="1024">
                  <c:v>0.29627185097569553</c:v>
                </c:pt>
                <c:pt idx="1025">
                  <c:v>0.29851624165759549</c:v>
                </c:pt>
                <c:pt idx="1026">
                  <c:v>0.30017707042677355</c:v>
                </c:pt>
                <c:pt idx="1027">
                  <c:v>0.30080044904152231</c:v>
                </c:pt>
                <c:pt idx="1028">
                  <c:v>0.30324674809400542</c:v>
                </c:pt>
                <c:pt idx="1029">
                  <c:v>0.30430030748888248</c:v>
                </c:pt>
                <c:pt idx="1030">
                  <c:v>0.30991351478266127</c:v>
                </c:pt>
                <c:pt idx="1031">
                  <c:v>0.31145559066345074</c:v>
                </c:pt>
                <c:pt idx="1032">
                  <c:v>0.31505646546255067</c:v>
                </c:pt>
                <c:pt idx="1033">
                  <c:v>0.31586300353962027</c:v>
                </c:pt>
                <c:pt idx="1034">
                  <c:v>0.31739916284108016</c:v>
                </c:pt>
                <c:pt idx="1035">
                  <c:v>0.31787672696243763</c:v>
                </c:pt>
                <c:pt idx="1036">
                  <c:v>0.32295385437503926</c:v>
                </c:pt>
                <c:pt idx="1037">
                  <c:v>0.3231912688570156</c:v>
                </c:pt>
                <c:pt idx="1038">
                  <c:v>0.32391423455207319</c:v>
                </c:pt>
                <c:pt idx="1039">
                  <c:v>0.32580295423837996</c:v>
                </c:pt>
                <c:pt idx="1040">
                  <c:v>0.32636121625227843</c:v>
                </c:pt>
                <c:pt idx="1041">
                  <c:v>0.33139269506843533</c:v>
                </c:pt>
                <c:pt idx="1042">
                  <c:v>0.33144321073999938</c:v>
                </c:pt>
                <c:pt idx="1043">
                  <c:v>0.33731143528824886</c:v>
                </c:pt>
                <c:pt idx="1044">
                  <c:v>0.33769492824245823</c:v>
                </c:pt>
                <c:pt idx="1045">
                  <c:v>0.33987930202439948</c:v>
                </c:pt>
                <c:pt idx="1046">
                  <c:v>0.34102321891779036</c:v>
                </c:pt>
                <c:pt idx="1047">
                  <c:v>0.34423603341596648</c:v>
                </c:pt>
                <c:pt idx="1048">
                  <c:v>0.34615492348758792</c:v>
                </c:pt>
                <c:pt idx="1049">
                  <c:v>0.34691696907426578</c:v>
                </c:pt>
                <c:pt idx="1050">
                  <c:v>0.34848147787151851</c:v>
                </c:pt>
                <c:pt idx="1051">
                  <c:v>0.34988342458575222</c:v>
                </c:pt>
                <c:pt idx="1052">
                  <c:v>0.35004800367003036</c:v>
                </c:pt>
                <c:pt idx="1053">
                  <c:v>0.35064007299981703</c:v>
                </c:pt>
                <c:pt idx="1054">
                  <c:v>0.3511902525181439</c:v>
                </c:pt>
                <c:pt idx="1055">
                  <c:v>0.35185709421384259</c:v>
                </c:pt>
                <c:pt idx="1056">
                  <c:v>0.35214064313835503</c:v>
                </c:pt>
                <c:pt idx="1057">
                  <c:v>0.35273204189002294</c:v>
                </c:pt>
                <c:pt idx="1058">
                  <c:v>0.35602780165138875</c:v>
                </c:pt>
                <c:pt idx="1059">
                  <c:v>0.35756859416674475</c:v>
                </c:pt>
                <c:pt idx="1060">
                  <c:v>0.36014255471417717</c:v>
                </c:pt>
                <c:pt idx="1061">
                  <c:v>0.36051075921224929</c:v>
                </c:pt>
                <c:pt idx="1062">
                  <c:v>0.36525705451797941</c:v>
                </c:pt>
                <c:pt idx="1063">
                  <c:v>0.36657034056038812</c:v>
                </c:pt>
                <c:pt idx="1064">
                  <c:v>0.36747826789152899</c:v>
                </c:pt>
                <c:pt idx="1065">
                  <c:v>0.36751625858734538</c:v>
                </c:pt>
                <c:pt idx="1066">
                  <c:v>0.36864268006310502</c:v>
                </c:pt>
                <c:pt idx="1067">
                  <c:v>0.36991543792011716</c:v>
                </c:pt>
                <c:pt idx="1068">
                  <c:v>0.37291877658151662</c:v>
                </c:pt>
                <c:pt idx="1069">
                  <c:v>0.37639254625048979</c:v>
                </c:pt>
                <c:pt idx="1070">
                  <c:v>0.37984753945162381</c:v>
                </c:pt>
                <c:pt idx="1071">
                  <c:v>0.38037507492633565</c:v>
                </c:pt>
                <c:pt idx="1072">
                  <c:v>0.38077074650348031</c:v>
                </c:pt>
                <c:pt idx="1073">
                  <c:v>0.38102003461703726</c:v>
                </c:pt>
                <c:pt idx="1074">
                  <c:v>0.38152071491344225</c:v>
                </c:pt>
                <c:pt idx="1075">
                  <c:v>0.38426767217230712</c:v>
                </c:pt>
                <c:pt idx="1076">
                  <c:v>0.38831688340202136</c:v>
                </c:pt>
                <c:pt idx="1077">
                  <c:v>0.39042709557544736</c:v>
                </c:pt>
                <c:pt idx="1078">
                  <c:v>0.39340722313104948</c:v>
                </c:pt>
                <c:pt idx="1079">
                  <c:v>0.39691287706540446</c:v>
                </c:pt>
                <c:pt idx="1080">
                  <c:v>0.39854470768015715</c:v>
                </c:pt>
                <c:pt idx="1081">
                  <c:v>0.39864304385810989</c:v>
                </c:pt>
                <c:pt idx="1082">
                  <c:v>0.40206472754861089</c:v>
                </c:pt>
                <c:pt idx="1083">
                  <c:v>0.40210168722621592</c:v>
                </c:pt>
                <c:pt idx="1084">
                  <c:v>0.40219241797859923</c:v>
                </c:pt>
                <c:pt idx="1085">
                  <c:v>0.4025618011516055</c:v>
                </c:pt>
                <c:pt idx="1086">
                  <c:v>0.40419916250715332</c:v>
                </c:pt>
                <c:pt idx="1087">
                  <c:v>0.40848555695654248</c:v>
                </c:pt>
                <c:pt idx="1088">
                  <c:v>0.41018783407199161</c:v>
                </c:pt>
                <c:pt idx="1089">
                  <c:v>0.41338574016060597</c:v>
                </c:pt>
                <c:pt idx="1090">
                  <c:v>0.41778410493552159</c:v>
                </c:pt>
                <c:pt idx="1091">
                  <c:v>0.4204277165757847</c:v>
                </c:pt>
                <c:pt idx="1092">
                  <c:v>0.42125970892859588</c:v>
                </c:pt>
                <c:pt idx="1093">
                  <c:v>0.42257588898206638</c:v>
                </c:pt>
                <c:pt idx="1094">
                  <c:v>0.42352563950801819</c:v>
                </c:pt>
                <c:pt idx="1095">
                  <c:v>0.42715126284343774</c:v>
                </c:pt>
                <c:pt idx="1096">
                  <c:v>0.42719077669795857</c:v>
                </c:pt>
                <c:pt idx="1097">
                  <c:v>0.42742104363541972</c:v>
                </c:pt>
                <c:pt idx="1098">
                  <c:v>0.43073201596817906</c:v>
                </c:pt>
                <c:pt idx="1099">
                  <c:v>0.4314232074188622</c:v>
                </c:pt>
                <c:pt idx="1100">
                  <c:v>0.43192468036578485</c:v>
                </c:pt>
                <c:pt idx="1101">
                  <c:v>0.435041415803609</c:v>
                </c:pt>
                <c:pt idx="1102">
                  <c:v>0.43509537875664051</c:v>
                </c:pt>
                <c:pt idx="1103">
                  <c:v>0.4411682769341625</c:v>
                </c:pt>
                <c:pt idx="1104">
                  <c:v>0.44297373896843378</c:v>
                </c:pt>
                <c:pt idx="1105">
                  <c:v>0.44309363064661328</c:v>
                </c:pt>
                <c:pt idx="1106">
                  <c:v>0.44428948393916678</c:v>
                </c:pt>
                <c:pt idx="1107">
                  <c:v>0.4448512308662485</c:v>
                </c:pt>
                <c:pt idx="1108">
                  <c:v>0.44754482817858271</c:v>
                </c:pt>
                <c:pt idx="1109">
                  <c:v>0.44870848560791371</c:v>
                </c:pt>
                <c:pt idx="1110">
                  <c:v>0.45251907507011513</c:v>
                </c:pt>
                <c:pt idx="1111">
                  <c:v>0.45712190246063811</c:v>
                </c:pt>
                <c:pt idx="1112">
                  <c:v>0.4585514498530851</c:v>
                </c:pt>
                <c:pt idx="1113">
                  <c:v>0.45903534051016326</c:v>
                </c:pt>
                <c:pt idx="1114">
                  <c:v>0.45965676691300561</c:v>
                </c:pt>
                <c:pt idx="1115">
                  <c:v>0.46043075304652287</c:v>
                </c:pt>
                <c:pt idx="1116">
                  <c:v>0.46361835352270747</c:v>
                </c:pt>
                <c:pt idx="1117">
                  <c:v>0.46592995086752675</c:v>
                </c:pt>
                <c:pt idx="1118">
                  <c:v>0.4675098715314287</c:v>
                </c:pt>
                <c:pt idx="1119">
                  <c:v>0.47042015510302115</c:v>
                </c:pt>
                <c:pt idx="1120">
                  <c:v>0.47052469272819525</c:v>
                </c:pt>
                <c:pt idx="1121">
                  <c:v>0.47107243681103661</c:v>
                </c:pt>
                <c:pt idx="1122">
                  <c:v>0.47169388317161631</c:v>
                </c:pt>
                <c:pt idx="1123">
                  <c:v>0.47180261597749429</c:v>
                </c:pt>
                <c:pt idx="1124">
                  <c:v>0.47202899152377215</c:v>
                </c:pt>
                <c:pt idx="1125">
                  <c:v>0.47219207003402131</c:v>
                </c:pt>
                <c:pt idx="1126">
                  <c:v>0.47695757486836632</c:v>
                </c:pt>
                <c:pt idx="1127">
                  <c:v>0.47722117882404963</c:v>
                </c:pt>
                <c:pt idx="1128">
                  <c:v>0.47773846518780005</c:v>
                </c:pt>
                <c:pt idx="1129">
                  <c:v>0.4778969108560519</c:v>
                </c:pt>
                <c:pt idx="1130">
                  <c:v>0.47824882678174502</c:v>
                </c:pt>
                <c:pt idx="1131">
                  <c:v>0.47887180803831231</c:v>
                </c:pt>
                <c:pt idx="1132">
                  <c:v>0.47888656735601681</c:v>
                </c:pt>
                <c:pt idx="1133">
                  <c:v>0.47929008939774898</c:v>
                </c:pt>
                <c:pt idx="1134">
                  <c:v>0.48108245140303146</c:v>
                </c:pt>
                <c:pt idx="1135">
                  <c:v>0.48134222187075193</c:v>
                </c:pt>
                <c:pt idx="1136">
                  <c:v>0.48503346192229696</c:v>
                </c:pt>
                <c:pt idx="1137">
                  <c:v>0.48526585942310674</c:v>
                </c:pt>
                <c:pt idx="1138">
                  <c:v>0.48555114955147932</c:v>
                </c:pt>
                <c:pt idx="1139">
                  <c:v>0.48555993844692519</c:v>
                </c:pt>
                <c:pt idx="1140">
                  <c:v>0.48617493582075427</c:v>
                </c:pt>
                <c:pt idx="1141">
                  <c:v>0.49018351349548017</c:v>
                </c:pt>
                <c:pt idx="1142">
                  <c:v>0.49181169434413569</c:v>
                </c:pt>
                <c:pt idx="1143">
                  <c:v>0.49343734752100799</c:v>
                </c:pt>
                <c:pt idx="1144">
                  <c:v>0.49522012317682129</c:v>
                </c:pt>
                <c:pt idx="1145">
                  <c:v>0.49538347401549532</c:v>
                </c:pt>
                <c:pt idx="1146">
                  <c:v>0.4958538042146266</c:v>
                </c:pt>
                <c:pt idx="1147">
                  <c:v>0.49955731958735411</c:v>
                </c:pt>
                <c:pt idx="1148">
                  <c:v>0.50047762816732655</c:v>
                </c:pt>
                <c:pt idx="1149">
                  <c:v>0.50071666066094966</c:v>
                </c:pt>
                <c:pt idx="1150">
                  <c:v>0.50095291445386003</c:v>
                </c:pt>
                <c:pt idx="1151">
                  <c:v>0.50133190692219964</c:v>
                </c:pt>
                <c:pt idx="1152">
                  <c:v>0.50263325470209952</c:v>
                </c:pt>
                <c:pt idx="1153">
                  <c:v>0.50560572364822465</c:v>
                </c:pt>
                <c:pt idx="1154">
                  <c:v>0.50957994362288872</c:v>
                </c:pt>
                <c:pt idx="1155">
                  <c:v>0.51169391660779118</c:v>
                </c:pt>
                <c:pt idx="1156">
                  <c:v>0.51402822182283725</c:v>
                </c:pt>
                <c:pt idx="1157">
                  <c:v>0.51418684261097791</c:v>
                </c:pt>
                <c:pt idx="1158">
                  <c:v>0.5142186963182741</c:v>
                </c:pt>
                <c:pt idx="1159">
                  <c:v>0.51457766383929604</c:v>
                </c:pt>
                <c:pt idx="1160">
                  <c:v>0.51554984559592132</c:v>
                </c:pt>
                <c:pt idx="1161">
                  <c:v>0.51577410085509778</c:v>
                </c:pt>
                <c:pt idx="1162">
                  <c:v>0.51887520515296803</c:v>
                </c:pt>
                <c:pt idx="1163">
                  <c:v>0.5193865612747357</c:v>
                </c:pt>
                <c:pt idx="1164">
                  <c:v>0.52451058030154041</c:v>
                </c:pt>
                <c:pt idx="1165">
                  <c:v>0.52508481199481016</c:v>
                </c:pt>
                <c:pt idx="1166">
                  <c:v>0.52723050365505175</c:v>
                </c:pt>
                <c:pt idx="1167">
                  <c:v>0.52894557400436326</c:v>
                </c:pt>
                <c:pt idx="1168">
                  <c:v>0.52909499610973687</c:v>
                </c:pt>
                <c:pt idx="1169">
                  <c:v>0.52919856630938911</c:v>
                </c:pt>
                <c:pt idx="1170">
                  <c:v>0.53036691133589142</c:v>
                </c:pt>
                <c:pt idx="1171">
                  <c:v>0.5311468469932854</c:v>
                </c:pt>
                <c:pt idx="1172">
                  <c:v>0.53118807319151484</c:v>
                </c:pt>
                <c:pt idx="1173">
                  <c:v>0.53158703871952151</c:v>
                </c:pt>
                <c:pt idx="1174">
                  <c:v>0.53262867858607732</c:v>
                </c:pt>
                <c:pt idx="1175">
                  <c:v>0.53391118931405035</c:v>
                </c:pt>
                <c:pt idx="1176">
                  <c:v>0.53420489850132391</c:v>
                </c:pt>
                <c:pt idx="1177">
                  <c:v>0.53427993808565277</c:v>
                </c:pt>
                <c:pt idx="1178">
                  <c:v>0.53679277168334738</c:v>
                </c:pt>
                <c:pt idx="1179">
                  <c:v>0.54352514304390398</c:v>
                </c:pt>
                <c:pt idx="1180">
                  <c:v>0.54478736731716659</c:v>
                </c:pt>
                <c:pt idx="1181">
                  <c:v>0.54777201407116394</c:v>
                </c:pt>
                <c:pt idx="1182">
                  <c:v>0.55179567475106617</c:v>
                </c:pt>
                <c:pt idx="1183">
                  <c:v>0.55417647306307605</c:v>
                </c:pt>
                <c:pt idx="1184">
                  <c:v>0.55590015376579516</c:v>
                </c:pt>
                <c:pt idx="1185">
                  <c:v>0.55880225558130137</c:v>
                </c:pt>
                <c:pt idx="1186">
                  <c:v>0.55956050162385806</c:v>
                </c:pt>
                <c:pt idx="1187">
                  <c:v>0.56123203066357896</c:v>
                </c:pt>
                <c:pt idx="1188">
                  <c:v>0.56168569646855071</c:v>
                </c:pt>
                <c:pt idx="1189">
                  <c:v>0.56465084158933454</c:v>
                </c:pt>
                <c:pt idx="1190">
                  <c:v>0.56567466165088032</c:v>
                </c:pt>
                <c:pt idx="1191">
                  <c:v>0.56695278513002578</c:v>
                </c:pt>
                <c:pt idx="1192">
                  <c:v>0.56906067629310308</c:v>
                </c:pt>
                <c:pt idx="1193">
                  <c:v>0.56931771776715356</c:v>
                </c:pt>
                <c:pt idx="1194">
                  <c:v>0.57144031032566456</c:v>
                </c:pt>
                <c:pt idx="1195">
                  <c:v>0.57376472124240396</c:v>
                </c:pt>
                <c:pt idx="1196">
                  <c:v>0.574739135418049</c:v>
                </c:pt>
                <c:pt idx="1197">
                  <c:v>0.57842557625660718</c:v>
                </c:pt>
                <c:pt idx="1198">
                  <c:v>0.57858067797670121</c:v>
                </c:pt>
                <c:pt idx="1199">
                  <c:v>0.57920399748461393</c:v>
                </c:pt>
                <c:pt idx="1200">
                  <c:v>0.5794119282117175</c:v>
                </c:pt>
                <c:pt idx="1201">
                  <c:v>0.58034298799662132</c:v>
                </c:pt>
                <c:pt idx="1202">
                  <c:v>0.58139608201669379</c:v>
                </c:pt>
                <c:pt idx="1203">
                  <c:v>0.58324130070937363</c:v>
                </c:pt>
                <c:pt idx="1204">
                  <c:v>0.58328543789561094</c:v>
                </c:pt>
                <c:pt idx="1205">
                  <c:v>0.5838759641716651</c:v>
                </c:pt>
                <c:pt idx="1206">
                  <c:v>0.58396422288311411</c:v>
                </c:pt>
                <c:pt idx="1207">
                  <c:v>0.58447217398297924</c:v>
                </c:pt>
                <c:pt idx="1208">
                  <c:v>0.58656461909276858</c:v>
                </c:pt>
                <c:pt idx="1209">
                  <c:v>0.5867821916288235</c:v>
                </c:pt>
                <c:pt idx="1210">
                  <c:v>0.58678309155952924</c:v>
                </c:pt>
                <c:pt idx="1211">
                  <c:v>0.58739349966625676</c:v>
                </c:pt>
                <c:pt idx="1212">
                  <c:v>0.58773607377028836</c:v>
                </c:pt>
                <c:pt idx="1213">
                  <c:v>0.58779856706097078</c:v>
                </c:pt>
                <c:pt idx="1214">
                  <c:v>0.59060458650028469</c:v>
                </c:pt>
                <c:pt idx="1215">
                  <c:v>0.59131597181626572</c:v>
                </c:pt>
                <c:pt idx="1216">
                  <c:v>0.59292966886382936</c:v>
                </c:pt>
                <c:pt idx="1217">
                  <c:v>0.59474988743585944</c:v>
                </c:pt>
                <c:pt idx="1218">
                  <c:v>0.59676531253602738</c:v>
                </c:pt>
                <c:pt idx="1219">
                  <c:v>0.59761542716390326</c:v>
                </c:pt>
                <c:pt idx="1220">
                  <c:v>0.59833245757042508</c:v>
                </c:pt>
                <c:pt idx="1221">
                  <c:v>0.598658633835495</c:v>
                </c:pt>
                <c:pt idx="1222">
                  <c:v>0.60070796626073808</c:v>
                </c:pt>
                <c:pt idx="1223">
                  <c:v>0.60166637997438366</c:v>
                </c:pt>
                <c:pt idx="1224">
                  <c:v>0.60168546560317571</c:v>
                </c:pt>
                <c:pt idx="1225">
                  <c:v>0.60203407265306441</c:v>
                </c:pt>
                <c:pt idx="1226">
                  <c:v>0.60326794456211508</c:v>
                </c:pt>
                <c:pt idx="1227">
                  <c:v>0.6045675684299423</c:v>
                </c:pt>
                <c:pt idx="1228">
                  <c:v>0.60508705284220077</c:v>
                </c:pt>
                <c:pt idx="1229">
                  <c:v>0.61041424440039793</c:v>
                </c:pt>
                <c:pt idx="1230">
                  <c:v>0.61111098833948896</c:v>
                </c:pt>
                <c:pt idx="1231">
                  <c:v>0.61208958239022315</c:v>
                </c:pt>
                <c:pt idx="1232">
                  <c:v>0.61481966952757827</c:v>
                </c:pt>
                <c:pt idx="1233">
                  <c:v>0.61648528531091051</c:v>
                </c:pt>
                <c:pt idx="1234">
                  <c:v>0.61912904110751898</c:v>
                </c:pt>
                <c:pt idx="1235">
                  <c:v>0.62022762094856909</c:v>
                </c:pt>
                <c:pt idx="1236">
                  <c:v>0.63156936530513053</c:v>
                </c:pt>
                <c:pt idx="1237">
                  <c:v>0.63364028439445497</c:v>
                </c:pt>
                <c:pt idx="1238">
                  <c:v>0.63656720627355501</c:v>
                </c:pt>
                <c:pt idx="1239">
                  <c:v>0.6378576257603491</c:v>
                </c:pt>
                <c:pt idx="1240">
                  <c:v>0.63863314202671484</c:v>
                </c:pt>
                <c:pt idx="1241">
                  <c:v>0.63877555300161049</c:v>
                </c:pt>
                <c:pt idx="1242">
                  <c:v>0.63948058435979116</c:v>
                </c:pt>
                <c:pt idx="1243">
                  <c:v>0.6396713505127426</c:v>
                </c:pt>
                <c:pt idx="1244">
                  <c:v>0.63973152280081691</c:v>
                </c:pt>
                <c:pt idx="1245">
                  <c:v>0.6429069513204575</c:v>
                </c:pt>
                <c:pt idx="1246">
                  <c:v>0.64417716514417633</c:v>
                </c:pt>
                <c:pt idx="1247">
                  <c:v>0.64527064329706174</c:v>
                </c:pt>
                <c:pt idx="1248">
                  <c:v>0.64871346997292378</c:v>
                </c:pt>
                <c:pt idx="1249">
                  <c:v>0.64969420737413075</c:v>
                </c:pt>
                <c:pt idx="1250">
                  <c:v>0.65230994453938074</c:v>
                </c:pt>
                <c:pt idx="1251">
                  <c:v>0.65458222525773579</c:v>
                </c:pt>
                <c:pt idx="1252">
                  <c:v>0.65552797941796592</c:v>
                </c:pt>
                <c:pt idx="1253">
                  <c:v>0.65558091362669402</c:v>
                </c:pt>
                <c:pt idx="1254">
                  <c:v>0.65558919763902723</c:v>
                </c:pt>
                <c:pt idx="1255">
                  <c:v>0.65587364552537264</c:v>
                </c:pt>
                <c:pt idx="1256">
                  <c:v>0.65839144019968798</c:v>
                </c:pt>
                <c:pt idx="1257">
                  <c:v>0.65942880041164964</c:v>
                </c:pt>
                <c:pt idx="1258">
                  <c:v>0.66219986158014976</c:v>
                </c:pt>
                <c:pt idx="1259">
                  <c:v>0.66255140753818997</c:v>
                </c:pt>
                <c:pt idx="1260">
                  <c:v>0.66412916682642342</c:v>
                </c:pt>
                <c:pt idx="1261">
                  <c:v>0.66494608006355427</c:v>
                </c:pt>
                <c:pt idx="1262">
                  <c:v>0.66540263054870308</c:v>
                </c:pt>
                <c:pt idx="1263">
                  <c:v>0.66607385092146154</c:v>
                </c:pt>
                <c:pt idx="1264">
                  <c:v>0.66663920122297748</c:v>
                </c:pt>
                <c:pt idx="1265">
                  <c:v>0.66712346348092766</c:v>
                </c:pt>
                <c:pt idx="1266">
                  <c:v>0.66825744460324377</c:v>
                </c:pt>
                <c:pt idx="1267">
                  <c:v>0.66955912216534763</c:v>
                </c:pt>
                <c:pt idx="1268">
                  <c:v>0.67016914744757528</c:v>
                </c:pt>
                <c:pt idx="1269">
                  <c:v>0.67289128011378707</c:v>
                </c:pt>
                <c:pt idx="1270">
                  <c:v>0.67430078733309573</c:v>
                </c:pt>
                <c:pt idx="1271">
                  <c:v>0.67492588899703188</c:v>
                </c:pt>
                <c:pt idx="1272">
                  <c:v>0.67579102341876796</c:v>
                </c:pt>
                <c:pt idx="1273">
                  <c:v>0.67652364999967007</c:v>
                </c:pt>
                <c:pt idx="1274">
                  <c:v>0.67777869156900239</c:v>
                </c:pt>
                <c:pt idx="1275">
                  <c:v>0.68054661634584634</c:v>
                </c:pt>
                <c:pt idx="1276">
                  <c:v>0.68560104224500362</c:v>
                </c:pt>
                <c:pt idx="1277">
                  <c:v>0.68739247978548379</c:v>
                </c:pt>
                <c:pt idx="1278">
                  <c:v>0.69797807853550775</c:v>
                </c:pt>
                <c:pt idx="1279">
                  <c:v>0.69860869344198684</c:v>
                </c:pt>
                <c:pt idx="1280">
                  <c:v>0.70026947405379514</c:v>
                </c:pt>
                <c:pt idx="1281">
                  <c:v>0.70279544690154172</c:v>
                </c:pt>
                <c:pt idx="1282">
                  <c:v>0.70334409362690486</c:v>
                </c:pt>
                <c:pt idx="1283">
                  <c:v>0.70413537320773678</c:v>
                </c:pt>
                <c:pt idx="1284">
                  <c:v>0.70597584587130169</c:v>
                </c:pt>
                <c:pt idx="1285">
                  <c:v>0.70603744442779914</c:v>
                </c:pt>
                <c:pt idx="1286">
                  <c:v>0.70624424773821337</c:v>
                </c:pt>
                <c:pt idx="1287">
                  <c:v>0.70988130063939303</c:v>
                </c:pt>
                <c:pt idx="1288">
                  <c:v>0.71048012759443047</c:v>
                </c:pt>
                <c:pt idx="1289">
                  <c:v>0.71148261060986706</c:v>
                </c:pt>
                <c:pt idx="1290">
                  <c:v>0.71404411326362149</c:v>
                </c:pt>
                <c:pt idx="1291">
                  <c:v>0.71444899490675129</c:v>
                </c:pt>
                <c:pt idx="1292">
                  <c:v>0.71710944697893453</c:v>
                </c:pt>
                <c:pt idx="1293">
                  <c:v>0.71769281222397541</c:v>
                </c:pt>
                <c:pt idx="1294">
                  <c:v>0.71884430701936641</c:v>
                </c:pt>
                <c:pt idx="1295">
                  <c:v>0.72076443441361404</c:v>
                </c:pt>
                <c:pt idx="1296">
                  <c:v>0.72143150691079239</c:v>
                </c:pt>
                <c:pt idx="1297">
                  <c:v>0.72243836329235345</c:v>
                </c:pt>
                <c:pt idx="1298">
                  <c:v>0.72303314344121616</c:v>
                </c:pt>
                <c:pt idx="1299">
                  <c:v>0.72781212370276349</c:v>
                </c:pt>
                <c:pt idx="1300">
                  <c:v>0.73322818944917145</c:v>
                </c:pt>
                <c:pt idx="1301">
                  <c:v>0.73333180579374346</c:v>
                </c:pt>
                <c:pt idx="1302">
                  <c:v>0.73454828264296435</c:v>
                </c:pt>
                <c:pt idx="1303">
                  <c:v>0.73747455089315905</c:v>
                </c:pt>
                <c:pt idx="1304">
                  <c:v>0.73980958494247473</c:v>
                </c:pt>
                <c:pt idx="1305">
                  <c:v>0.74292358483707577</c:v>
                </c:pt>
                <c:pt idx="1306">
                  <c:v>0.74425261612523375</c:v>
                </c:pt>
                <c:pt idx="1307">
                  <c:v>0.74438982860941139</c:v>
                </c:pt>
                <c:pt idx="1308">
                  <c:v>0.74520623314777124</c:v>
                </c:pt>
                <c:pt idx="1309">
                  <c:v>0.74745111426459898</c:v>
                </c:pt>
                <c:pt idx="1310">
                  <c:v>0.74842797906860181</c:v>
                </c:pt>
                <c:pt idx="1311">
                  <c:v>0.74875819705991342</c:v>
                </c:pt>
                <c:pt idx="1312">
                  <c:v>0.75308592975054367</c:v>
                </c:pt>
                <c:pt idx="1313">
                  <c:v>0.75424960022145038</c:v>
                </c:pt>
                <c:pt idx="1314">
                  <c:v>0.7548097284559232</c:v>
                </c:pt>
                <c:pt idx="1315">
                  <c:v>0.75596787706120516</c:v>
                </c:pt>
                <c:pt idx="1316">
                  <c:v>0.75869089544323653</c:v>
                </c:pt>
                <c:pt idx="1317">
                  <c:v>0.75984705636034189</c:v>
                </c:pt>
                <c:pt idx="1318">
                  <c:v>0.76475093382967407</c:v>
                </c:pt>
                <c:pt idx="1319">
                  <c:v>0.76637028744721314</c:v>
                </c:pt>
                <c:pt idx="1320">
                  <c:v>0.7672377119974203</c:v>
                </c:pt>
                <c:pt idx="1321">
                  <c:v>0.76865947438229965</c:v>
                </c:pt>
                <c:pt idx="1322">
                  <c:v>0.76902610765896873</c:v>
                </c:pt>
                <c:pt idx="1323">
                  <c:v>0.76930545088321212</c:v>
                </c:pt>
                <c:pt idx="1324">
                  <c:v>0.77384608747510486</c:v>
                </c:pt>
                <c:pt idx="1325">
                  <c:v>0.77520284710876808</c:v>
                </c:pt>
                <c:pt idx="1326">
                  <c:v>0.77558968340026235</c:v>
                </c:pt>
                <c:pt idx="1327">
                  <c:v>0.77576654105572973</c:v>
                </c:pt>
                <c:pt idx="1328">
                  <c:v>0.77576721647057556</c:v>
                </c:pt>
                <c:pt idx="1329">
                  <c:v>0.77658229082408514</c:v>
                </c:pt>
                <c:pt idx="1330">
                  <c:v>0.77661631205995352</c:v>
                </c:pt>
                <c:pt idx="1331">
                  <c:v>0.77802363028429167</c:v>
                </c:pt>
                <c:pt idx="1332">
                  <c:v>0.77898024838793112</c:v>
                </c:pt>
                <c:pt idx="1333">
                  <c:v>0.78368691089706122</c:v>
                </c:pt>
                <c:pt idx="1334">
                  <c:v>0.78423276743727799</c:v>
                </c:pt>
                <c:pt idx="1335">
                  <c:v>0.78475112307582406</c:v>
                </c:pt>
                <c:pt idx="1336">
                  <c:v>0.78857842661573063</c:v>
                </c:pt>
                <c:pt idx="1337">
                  <c:v>0.78869963246884911</c:v>
                </c:pt>
                <c:pt idx="1338">
                  <c:v>0.78945610642516406</c:v>
                </c:pt>
                <c:pt idx="1339">
                  <c:v>0.78957057582757295</c:v>
                </c:pt>
                <c:pt idx="1340">
                  <c:v>0.79153256036126707</c:v>
                </c:pt>
                <c:pt idx="1341">
                  <c:v>0.79703960112791605</c:v>
                </c:pt>
                <c:pt idx="1342">
                  <c:v>0.79798115167619343</c:v>
                </c:pt>
                <c:pt idx="1343">
                  <c:v>0.79881175267637272</c:v>
                </c:pt>
                <c:pt idx="1344">
                  <c:v>0.79981524261897985</c:v>
                </c:pt>
                <c:pt idx="1345">
                  <c:v>0.79994364841586407</c:v>
                </c:pt>
                <c:pt idx="1346">
                  <c:v>0.80080444497004943</c:v>
                </c:pt>
                <c:pt idx="1347">
                  <c:v>0.80101265904459262</c:v>
                </c:pt>
                <c:pt idx="1348">
                  <c:v>0.80222657672457864</c:v>
                </c:pt>
                <c:pt idx="1349">
                  <c:v>0.80650668296600359</c:v>
                </c:pt>
                <c:pt idx="1350">
                  <c:v>0.80657283304924843</c:v>
                </c:pt>
                <c:pt idx="1351">
                  <c:v>0.80706109040826524</c:v>
                </c:pt>
                <c:pt idx="1352">
                  <c:v>0.80712841557163273</c:v>
                </c:pt>
                <c:pt idx="1353">
                  <c:v>0.80902800202932945</c:v>
                </c:pt>
                <c:pt idx="1354">
                  <c:v>0.8092895459478302</c:v>
                </c:pt>
                <c:pt idx="1355">
                  <c:v>0.81010925870292483</c:v>
                </c:pt>
                <c:pt idx="1356">
                  <c:v>0.8104728680175548</c:v>
                </c:pt>
                <c:pt idx="1357">
                  <c:v>0.8109238765184158</c:v>
                </c:pt>
                <c:pt idx="1358">
                  <c:v>0.81166107988003555</c:v>
                </c:pt>
                <c:pt idx="1359">
                  <c:v>0.81314154267891525</c:v>
                </c:pt>
                <c:pt idx="1360">
                  <c:v>0.82152930187098028</c:v>
                </c:pt>
                <c:pt idx="1361">
                  <c:v>0.82289084808144597</c:v>
                </c:pt>
                <c:pt idx="1362">
                  <c:v>0.82537279901294769</c:v>
                </c:pt>
                <c:pt idx="1363">
                  <c:v>0.83713631389866427</c:v>
                </c:pt>
                <c:pt idx="1364">
                  <c:v>0.83753298971623358</c:v>
                </c:pt>
                <c:pt idx="1365">
                  <c:v>0.83795411713295775</c:v>
                </c:pt>
                <c:pt idx="1366">
                  <c:v>0.83916797813796518</c:v>
                </c:pt>
                <c:pt idx="1367">
                  <c:v>0.84179748210931327</c:v>
                </c:pt>
                <c:pt idx="1368">
                  <c:v>0.8450871312007715</c:v>
                </c:pt>
                <c:pt idx="1369">
                  <c:v>0.8470430704577766</c:v>
                </c:pt>
                <c:pt idx="1370">
                  <c:v>0.84806908760488453</c:v>
                </c:pt>
                <c:pt idx="1371">
                  <c:v>0.85034442573270475</c:v>
                </c:pt>
                <c:pt idx="1372">
                  <c:v>0.85235183913481016</c:v>
                </c:pt>
                <c:pt idx="1373">
                  <c:v>0.85440055341570265</c:v>
                </c:pt>
                <c:pt idx="1374">
                  <c:v>0.85535201862982713</c:v>
                </c:pt>
                <c:pt idx="1375">
                  <c:v>0.86361262731897526</c:v>
                </c:pt>
                <c:pt idx="1376">
                  <c:v>0.86379718434158625</c:v>
                </c:pt>
                <c:pt idx="1377">
                  <c:v>0.86659492201784094</c:v>
                </c:pt>
                <c:pt idx="1378">
                  <c:v>0.86757336283853048</c:v>
                </c:pt>
                <c:pt idx="1379">
                  <c:v>0.86780683864311525</c:v>
                </c:pt>
                <c:pt idx="1380">
                  <c:v>0.86860125871961114</c:v>
                </c:pt>
                <c:pt idx="1381">
                  <c:v>0.87055480533020912</c:v>
                </c:pt>
                <c:pt idx="1382">
                  <c:v>0.87368302012386334</c:v>
                </c:pt>
                <c:pt idx="1383">
                  <c:v>0.87701664460400219</c:v>
                </c:pt>
                <c:pt idx="1384">
                  <c:v>0.87803915928077025</c:v>
                </c:pt>
                <c:pt idx="1385">
                  <c:v>0.87868480100337309</c:v>
                </c:pt>
                <c:pt idx="1386">
                  <c:v>0.88099201288439932</c:v>
                </c:pt>
                <c:pt idx="1387">
                  <c:v>0.88190078397058103</c:v>
                </c:pt>
                <c:pt idx="1388">
                  <c:v>0.88200288827535933</c:v>
                </c:pt>
                <c:pt idx="1389">
                  <c:v>0.88288612550649093</c:v>
                </c:pt>
                <c:pt idx="1390">
                  <c:v>0.88352304698801554</c:v>
                </c:pt>
                <c:pt idx="1391">
                  <c:v>0.88395669754727768</c:v>
                </c:pt>
                <c:pt idx="1392">
                  <c:v>0.88743415250894597</c:v>
                </c:pt>
                <c:pt idx="1393">
                  <c:v>0.89270841694194558</c:v>
                </c:pt>
                <c:pt idx="1394">
                  <c:v>0.89450409813942988</c:v>
                </c:pt>
                <c:pt idx="1395">
                  <c:v>0.8953963322681987</c:v>
                </c:pt>
                <c:pt idx="1396">
                  <c:v>0.8958333057041773</c:v>
                </c:pt>
                <c:pt idx="1397">
                  <c:v>0.89648691165023042</c:v>
                </c:pt>
                <c:pt idx="1398">
                  <c:v>0.89824462701327668</c:v>
                </c:pt>
                <c:pt idx="1399">
                  <c:v>0.90006981168187461</c:v>
                </c:pt>
                <c:pt idx="1400">
                  <c:v>0.90197539239753188</c:v>
                </c:pt>
                <c:pt idx="1401">
                  <c:v>0.90833650658748943</c:v>
                </c:pt>
                <c:pt idx="1402">
                  <c:v>0.90925492924220941</c:v>
                </c:pt>
                <c:pt idx="1403">
                  <c:v>0.91064202130283523</c:v>
                </c:pt>
                <c:pt idx="1404">
                  <c:v>0.91128408123744653</c:v>
                </c:pt>
                <c:pt idx="1405">
                  <c:v>0.91198102593256725</c:v>
                </c:pt>
                <c:pt idx="1406">
                  <c:v>0.91649214905815424</c:v>
                </c:pt>
                <c:pt idx="1407">
                  <c:v>0.91757143899228155</c:v>
                </c:pt>
                <c:pt idx="1408">
                  <c:v>0.92007127306490888</c:v>
                </c:pt>
                <c:pt idx="1409">
                  <c:v>0.92650961208380045</c:v>
                </c:pt>
                <c:pt idx="1410">
                  <c:v>0.93150301889335529</c:v>
                </c:pt>
                <c:pt idx="1411">
                  <c:v>0.93606538719705012</c:v>
                </c:pt>
                <c:pt idx="1412">
                  <c:v>0.93698928377531432</c:v>
                </c:pt>
                <c:pt idx="1413">
                  <c:v>0.94834334894462413</c:v>
                </c:pt>
                <c:pt idx="1414">
                  <c:v>0.94847137068110299</c:v>
                </c:pt>
                <c:pt idx="1415">
                  <c:v>0.95287301557724668</c:v>
                </c:pt>
                <c:pt idx="1416">
                  <c:v>0.95455837478715422</c:v>
                </c:pt>
                <c:pt idx="1417">
                  <c:v>0.9556266881572677</c:v>
                </c:pt>
                <c:pt idx="1418">
                  <c:v>0.96060260255749907</c:v>
                </c:pt>
                <c:pt idx="1419">
                  <c:v>0.9629451685138174</c:v>
                </c:pt>
                <c:pt idx="1420">
                  <c:v>0.96375109791769231</c:v>
                </c:pt>
                <c:pt idx="1421">
                  <c:v>0.96603538845071513</c:v>
                </c:pt>
                <c:pt idx="1422">
                  <c:v>0.97046206439872162</c:v>
                </c:pt>
                <c:pt idx="1423">
                  <c:v>0.97420493759427995</c:v>
                </c:pt>
                <c:pt idx="1424">
                  <c:v>0.97780975779653934</c:v>
                </c:pt>
                <c:pt idx="1425">
                  <c:v>0.97934673810554418</c:v>
                </c:pt>
                <c:pt idx="1426">
                  <c:v>0.97990239860732287</c:v>
                </c:pt>
                <c:pt idx="1427">
                  <c:v>0.98179153486517157</c:v>
                </c:pt>
                <c:pt idx="1428">
                  <c:v>0.98192388012533027</c:v>
                </c:pt>
                <c:pt idx="1429">
                  <c:v>0.98452262802109847</c:v>
                </c:pt>
                <c:pt idx="1430">
                  <c:v>0.99136498452954991</c:v>
                </c:pt>
                <c:pt idx="1431">
                  <c:v>0.99601240188096185</c:v>
                </c:pt>
                <c:pt idx="1432">
                  <c:v>0.99914276860580131</c:v>
                </c:pt>
                <c:pt idx="1433">
                  <c:v>0.99947571888077891</c:v>
                </c:pt>
                <c:pt idx="1434">
                  <c:v>1.0079057049132947</c:v>
                </c:pt>
                <c:pt idx="1435">
                  <c:v>1.0089352997307846</c:v>
                </c:pt>
                <c:pt idx="1436">
                  <c:v>1.0104201275968969</c:v>
                </c:pt>
                <c:pt idx="1437">
                  <c:v>1.0124307268184907</c:v>
                </c:pt>
                <c:pt idx="1438">
                  <c:v>1.0147533608584087</c:v>
                </c:pt>
                <c:pt idx="1439">
                  <c:v>1.0150084289163475</c:v>
                </c:pt>
                <c:pt idx="1440">
                  <c:v>1.0153330976880512</c:v>
                </c:pt>
                <c:pt idx="1441">
                  <c:v>1.0156005956745628</c:v>
                </c:pt>
                <c:pt idx="1442">
                  <c:v>1.0209155595718671</c:v>
                </c:pt>
                <c:pt idx="1443">
                  <c:v>1.0249468104699595</c:v>
                </c:pt>
                <c:pt idx="1444">
                  <c:v>1.0267368571468463</c:v>
                </c:pt>
                <c:pt idx="1445">
                  <c:v>1.0295729752900569</c:v>
                </c:pt>
                <c:pt idx="1446">
                  <c:v>1.0337667206866887</c:v>
                </c:pt>
                <c:pt idx="1447">
                  <c:v>1.0351057349289861</c:v>
                </c:pt>
                <c:pt idx="1448">
                  <c:v>1.03671505503467</c:v>
                </c:pt>
                <c:pt idx="1449">
                  <c:v>1.0439599214159914</c:v>
                </c:pt>
                <c:pt idx="1450">
                  <c:v>1.050748171923666</c:v>
                </c:pt>
                <c:pt idx="1451">
                  <c:v>1.051436480506917</c:v>
                </c:pt>
                <c:pt idx="1452">
                  <c:v>1.0515371285136725</c:v>
                </c:pt>
                <c:pt idx="1453">
                  <c:v>1.0549061834722149</c:v>
                </c:pt>
                <c:pt idx="1454">
                  <c:v>1.0560669152577069</c:v>
                </c:pt>
                <c:pt idx="1455">
                  <c:v>1.0564754618288306</c:v>
                </c:pt>
                <c:pt idx="1456">
                  <c:v>1.0565282046083206</c:v>
                </c:pt>
                <c:pt idx="1457">
                  <c:v>1.0576395974931763</c:v>
                </c:pt>
                <c:pt idx="1458">
                  <c:v>1.0607924372550053</c:v>
                </c:pt>
                <c:pt idx="1459">
                  <c:v>1.0608606350248884</c:v>
                </c:pt>
                <c:pt idx="1460">
                  <c:v>1.0638020668545507</c:v>
                </c:pt>
                <c:pt idx="1461">
                  <c:v>1.0664192253398381</c:v>
                </c:pt>
                <c:pt idx="1462">
                  <c:v>1.0686408179169016</c:v>
                </c:pt>
                <c:pt idx="1463">
                  <c:v>1.074446641298513</c:v>
                </c:pt>
                <c:pt idx="1464">
                  <c:v>1.0763583581028449</c:v>
                </c:pt>
                <c:pt idx="1465">
                  <c:v>1.0770734631356373</c:v>
                </c:pt>
                <c:pt idx="1466">
                  <c:v>1.0786496507530914</c:v>
                </c:pt>
                <c:pt idx="1467">
                  <c:v>1.0843896129106505</c:v>
                </c:pt>
                <c:pt idx="1468">
                  <c:v>1.0866581409824747</c:v>
                </c:pt>
                <c:pt idx="1469">
                  <c:v>1.0888974459126886</c:v>
                </c:pt>
                <c:pt idx="1470">
                  <c:v>1.0889916036610754</c:v>
                </c:pt>
                <c:pt idx="1471">
                  <c:v>1.0908278507204283</c:v>
                </c:pt>
                <c:pt idx="1472">
                  <c:v>1.0926851340045647</c:v>
                </c:pt>
                <c:pt idx="1473">
                  <c:v>1.0931339363169847</c:v>
                </c:pt>
                <c:pt idx="1474">
                  <c:v>1.0939289488019062</c:v>
                </c:pt>
                <c:pt idx="1475">
                  <c:v>1.0945989418102215</c:v>
                </c:pt>
                <c:pt idx="1476">
                  <c:v>1.0989559089332335</c:v>
                </c:pt>
                <c:pt idx="1477">
                  <c:v>1.0992084253326686</c:v>
                </c:pt>
                <c:pt idx="1478">
                  <c:v>1.1091458225250623</c:v>
                </c:pt>
                <c:pt idx="1479">
                  <c:v>1.116180574937554</c:v>
                </c:pt>
                <c:pt idx="1480">
                  <c:v>1.1176843640485132</c:v>
                </c:pt>
                <c:pt idx="1481">
                  <c:v>1.1214239676633204</c:v>
                </c:pt>
                <c:pt idx="1482">
                  <c:v>1.1276953195204322</c:v>
                </c:pt>
                <c:pt idx="1483">
                  <c:v>1.1285522929162761</c:v>
                </c:pt>
                <c:pt idx="1484">
                  <c:v>1.1294438227259591</c:v>
                </c:pt>
                <c:pt idx="1485">
                  <c:v>1.131172088313724</c:v>
                </c:pt>
                <c:pt idx="1486">
                  <c:v>1.133415731838767</c:v>
                </c:pt>
                <c:pt idx="1487">
                  <c:v>1.1353479921505021</c:v>
                </c:pt>
                <c:pt idx="1488">
                  <c:v>1.1384446768259304</c:v>
                </c:pt>
                <c:pt idx="1489">
                  <c:v>1.1504161887007331</c:v>
                </c:pt>
                <c:pt idx="1490">
                  <c:v>1.1507154930282464</c:v>
                </c:pt>
                <c:pt idx="1491">
                  <c:v>1.1550417260941084</c:v>
                </c:pt>
                <c:pt idx="1492">
                  <c:v>1.1661884325709231</c:v>
                </c:pt>
                <c:pt idx="1493">
                  <c:v>1.1672954323985461</c:v>
                </c:pt>
                <c:pt idx="1494">
                  <c:v>1.1743264961319577</c:v>
                </c:pt>
                <c:pt idx="1495">
                  <c:v>1.1816574695398494</c:v>
                </c:pt>
                <c:pt idx="1496">
                  <c:v>1.1824175574653653</c:v>
                </c:pt>
                <c:pt idx="1497">
                  <c:v>1.1849117905878828</c:v>
                </c:pt>
                <c:pt idx="1498">
                  <c:v>1.1914336218293742</c:v>
                </c:pt>
                <c:pt idx="1499">
                  <c:v>1.1924719494232385</c:v>
                </c:pt>
                <c:pt idx="1500">
                  <c:v>1.1946709624053899</c:v>
                </c:pt>
                <c:pt idx="1501">
                  <c:v>1.2040843910900216</c:v>
                </c:pt>
                <c:pt idx="1502">
                  <c:v>1.2047156984784795</c:v>
                </c:pt>
                <c:pt idx="1503">
                  <c:v>1.2143801125673199</c:v>
                </c:pt>
                <c:pt idx="1504">
                  <c:v>1.2236917709877888</c:v>
                </c:pt>
                <c:pt idx="1505">
                  <c:v>1.2251947264989356</c:v>
                </c:pt>
                <c:pt idx="1506">
                  <c:v>1.2273354837292088</c:v>
                </c:pt>
                <c:pt idx="1507">
                  <c:v>1.2300162641513999</c:v>
                </c:pt>
                <c:pt idx="1508">
                  <c:v>1.2409387984369507</c:v>
                </c:pt>
                <c:pt idx="1509">
                  <c:v>1.2538804598248807</c:v>
                </c:pt>
                <c:pt idx="1510">
                  <c:v>1.2595729200556354</c:v>
                </c:pt>
                <c:pt idx="1511">
                  <c:v>1.2628293630646616</c:v>
                </c:pt>
                <c:pt idx="1512">
                  <c:v>1.2692235396671032</c:v>
                </c:pt>
                <c:pt idx="1513">
                  <c:v>1.2793820150396442</c:v>
                </c:pt>
                <c:pt idx="1514">
                  <c:v>1.2842046590953333</c:v>
                </c:pt>
                <c:pt idx="1515">
                  <c:v>1.291604709085163</c:v>
                </c:pt>
                <c:pt idx="1516">
                  <c:v>1.2920121343924684</c:v>
                </c:pt>
                <c:pt idx="1517">
                  <c:v>1.2952922023197804</c:v>
                </c:pt>
                <c:pt idx="1518">
                  <c:v>1.2981743740602556</c:v>
                </c:pt>
                <c:pt idx="1519">
                  <c:v>1.2996041966121459</c:v>
                </c:pt>
                <c:pt idx="1520">
                  <c:v>1.304810788089654</c:v>
                </c:pt>
                <c:pt idx="1521">
                  <c:v>1.3079210632652858</c:v>
                </c:pt>
                <c:pt idx="1522">
                  <c:v>1.3138513491231574</c:v>
                </c:pt>
                <c:pt idx="1523">
                  <c:v>1.3224808054138639</c:v>
                </c:pt>
                <c:pt idx="1524">
                  <c:v>1.3415340588717739</c:v>
                </c:pt>
                <c:pt idx="1525">
                  <c:v>1.3423427826203533</c:v>
                </c:pt>
                <c:pt idx="1526">
                  <c:v>1.3494609615743844</c:v>
                </c:pt>
                <c:pt idx="1527">
                  <c:v>1.3648982343884835</c:v>
                </c:pt>
                <c:pt idx="1528">
                  <c:v>1.3702339518784261</c:v>
                </c:pt>
                <c:pt idx="1529">
                  <c:v>1.3763016427409425</c:v>
                </c:pt>
                <c:pt idx="1530">
                  <c:v>1.3907384680406882</c:v>
                </c:pt>
                <c:pt idx="1531">
                  <c:v>1.4031116265490602</c:v>
                </c:pt>
                <c:pt idx="1532">
                  <c:v>1.4049658419750259</c:v>
                </c:pt>
                <c:pt idx="1533">
                  <c:v>1.4288412674358002</c:v>
                </c:pt>
                <c:pt idx="1534">
                  <c:v>1.4476013863830079</c:v>
                </c:pt>
                <c:pt idx="1535">
                  <c:v>1.4657550486150561</c:v>
                </c:pt>
                <c:pt idx="1536">
                  <c:v>1.4704721542534949</c:v>
                </c:pt>
                <c:pt idx="1537">
                  <c:v>1.4738258618985216</c:v>
                </c:pt>
                <c:pt idx="1538">
                  <c:v>1.4739318653425919</c:v>
                </c:pt>
                <c:pt idx="1539">
                  <c:v>1.4757229257293403</c:v>
                </c:pt>
                <c:pt idx="1540">
                  <c:v>1.4833503026839843</c:v>
                </c:pt>
                <c:pt idx="1541">
                  <c:v>1.4862840355354106</c:v>
                </c:pt>
                <c:pt idx="1542">
                  <c:v>1.4929805281638646</c:v>
                </c:pt>
                <c:pt idx="1543">
                  <c:v>1.5033693582290448</c:v>
                </c:pt>
                <c:pt idx="1544">
                  <c:v>1.5040890125600428</c:v>
                </c:pt>
                <c:pt idx="1545">
                  <c:v>1.5044690910866605</c:v>
                </c:pt>
                <c:pt idx="1546">
                  <c:v>1.5122358303221499</c:v>
                </c:pt>
                <c:pt idx="1547">
                  <c:v>1.5212780876329783</c:v>
                </c:pt>
                <c:pt idx="1548">
                  <c:v>1.5243203690666614</c:v>
                </c:pt>
                <c:pt idx="1549">
                  <c:v>1.5309698222167498</c:v>
                </c:pt>
                <c:pt idx="1550">
                  <c:v>1.5335310387088927</c:v>
                </c:pt>
                <c:pt idx="1551">
                  <c:v>1.5347239216998678</c:v>
                </c:pt>
                <c:pt idx="1552">
                  <c:v>1.5371247622528588</c:v>
                </c:pt>
                <c:pt idx="1553">
                  <c:v>1.5416459652863319</c:v>
                </c:pt>
                <c:pt idx="1554">
                  <c:v>1.5633210881536634</c:v>
                </c:pt>
                <c:pt idx="1555">
                  <c:v>1.5695059831571314</c:v>
                </c:pt>
                <c:pt idx="1556">
                  <c:v>1.5756659640766657</c:v>
                </c:pt>
                <c:pt idx="1557">
                  <c:v>1.5894097224523007</c:v>
                </c:pt>
                <c:pt idx="1558">
                  <c:v>1.5909887577594832</c:v>
                </c:pt>
                <c:pt idx="1559">
                  <c:v>1.5995814563921886</c:v>
                </c:pt>
                <c:pt idx="1560">
                  <c:v>1.602925250404734</c:v>
                </c:pt>
                <c:pt idx="1561">
                  <c:v>1.6061879588780448</c:v>
                </c:pt>
                <c:pt idx="1562">
                  <c:v>1.6081962879415868</c:v>
                </c:pt>
                <c:pt idx="1563">
                  <c:v>1.6087524012823657</c:v>
                </c:pt>
                <c:pt idx="1564">
                  <c:v>1.6259499182326036</c:v>
                </c:pt>
                <c:pt idx="1565">
                  <c:v>1.6408207787460747</c:v>
                </c:pt>
                <c:pt idx="1566">
                  <c:v>1.6434404477941205</c:v>
                </c:pt>
                <c:pt idx="1567">
                  <c:v>1.64997311543179</c:v>
                </c:pt>
                <c:pt idx="1568">
                  <c:v>1.6621580101774232</c:v>
                </c:pt>
                <c:pt idx="1569">
                  <c:v>1.6744796653565959</c:v>
                </c:pt>
                <c:pt idx="1570">
                  <c:v>1.6799945933592966</c:v>
                </c:pt>
                <c:pt idx="1571">
                  <c:v>1.6940813971086803</c:v>
                </c:pt>
                <c:pt idx="1572">
                  <c:v>1.7142639031778741</c:v>
                </c:pt>
                <c:pt idx="1573">
                  <c:v>1.7193420366707055</c:v>
                </c:pt>
                <c:pt idx="1574">
                  <c:v>1.7258403223262191</c:v>
                </c:pt>
                <c:pt idx="1575">
                  <c:v>1.7299837869278185</c:v>
                </c:pt>
                <c:pt idx="1576">
                  <c:v>1.738550011584886</c:v>
                </c:pt>
                <c:pt idx="1577">
                  <c:v>1.7447079059850026</c:v>
                </c:pt>
                <c:pt idx="1578">
                  <c:v>1.7617187919347066</c:v>
                </c:pt>
                <c:pt idx="1579">
                  <c:v>1.7718909633360733</c:v>
                </c:pt>
                <c:pt idx="1580">
                  <c:v>1.7751175764525999</c:v>
                </c:pt>
                <c:pt idx="1581">
                  <c:v>1.7810192755581478</c:v>
                </c:pt>
                <c:pt idx="1582">
                  <c:v>1.7851683723764424</c:v>
                </c:pt>
                <c:pt idx="1583">
                  <c:v>1.7959478549153238</c:v>
                </c:pt>
                <c:pt idx="1584">
                  <c:v>1.8402121377063636</c:v>
                </c:pt>
                <c:pt idx="1585">
                  <c:v>1.8710633191499484</c:v>
                </c:pt>
                <c:pt idx="1586">
                  <c:v>1.8971211674674815</c:v>
                </c:pt>
                <c:pt idx="1587">
                  <c:v>1.9006609503071605</c:v>
                </c:pt>
                <c:pt idx="1588">
                  <c:v>1.9069914941091515</c:v>
                </c:pt>
                <c:pt idx="1589">
                  <c:v>1.9097231865521502</c:v>
                </c:pt>
                <c:pt idx="1590">
                  <c:v>1.919138010147744</c:v>
                </c:pt>
                <c:pt idx="1591">
                  <c:v>1.9551134696821983</c:v>
                </c:pt>
                <c:pt idx="1592">
                  <c:v>1.963385897662121</c:v>
                </c:pt>
                <c:pt idx="1593">
                  <c:v>1.9646925584740611</c:v>
                </c:pt>
                <c:pt idx="1594">
                  <c:v>1.9763835335598512</c:v>
                </c:pt>
                <c:pt idx="1595">
                  <c:v>2.0021867105954105</c:v>
                </c:pt>
                <c:pt idx="1596">
                  <c:v>2.0078656339075556</c:v>
                </c:pt>
                <c:pt idx="1597">
                  <c:v>2.0084874229488099</c:v>
                </c:pt>
                <c:pt idx="1598">
                  <c:v>2.0160844812297842</c:v>
                </c:pt>
                <c:pt idx="1599">
                  <c:v>2.0235038819873807</c:v>
                </c:pt>
                <c:pt idx="1600">
                  <c:v>2.0292397705253591</c:v>
                </c:pt>
                <c:pt idx="1601">
                  <c:v>2.0509059696759508</c:v>
                </c:pt>
                <c:pt idx="1602">
                  <c:v>2.0780551348088401</c:v>
                </c:pt>
                <c:pt idx="1603">
                  <c:v>2.0849170912718753</c:v>
                </c:pt>
                <c:pt idx="1604">
                  <c:v>2.097812146009979</c:v>
                </c:pt>
                <c:pt idx="1605">
                  <c:v>2.0981617158295567</c:v>
                </c:pt>
                <c:pt idx="1606">
                  <c:v>2.100108777843503</c:v>
                </c:pt>
                <c:pt idx="1607">
                  <c:v>2.1110972641812791</c:v>
                </c:pt>
                <c:pt idx="1608">
                  <c:v>2.1215023943355344</c:v>
                </c:pt>
                <c:pt idx="1609">
                  <c:v>2.1285201508880149</c:v>
                </c:pt>
                <c:pt idx="1610">
                  <c:v>2.1371946694014405</c:v>
                </c:pt>
                <c:pt idx="1611">
                  <c:v>2.1382257117648678</c:v>
                </c:pt>
                <c:pt idx="1612">
                  <c:v>2.1399414473612799</c:v>
                </c:pt>
                <c:pt idx="1613">
                  <c:v>2.1401779218802774</c:v>
                </c:pt>
                <c:pt idx="1614">
                  <c:v>2.1619547538317905</c:v>
                </c:pt>
                <c:pt idx="1615">
                  <c:v>2.1914249061060458</c:v>
                </c:pt>
                <c:pt idx="1616">
                  <c:v>2.2253523280455898</c:v>
                </c:pt>
                <c:pt idx="1617">
                  <c:v>2.2957711888144985</c:v>
                </c:pt>
                <c:pt idx="1618">
                  <c:v>2.297904338772621</c:v>
                </c:pt>
                <c:pt idx="1619">
                  <c:v>2.3020025192046263</c:v>
                </c:pt>
                <c:pt idx="1620">
                  <c:v>2.3107012281771699</c:v>
                </c:pt>
                <c:pt idx="1621">
                  <c:v>2.3159740966498559</c:v>
                </c:pt>
                <c:pt idx="1622">
                  <c:v>2.3243425588087558</c:v>
                </c:pt>
                <c:pt idx="1623">
                  <c:v>2.3647900008226799</c:v>
                </c:pt>
                <c:pt idx="1624">
                  <c:v>2.391751786979365</c:v>
                </c:pt>
                <c:pt idx="1625">
                  <c:v>2.3933972929986531</c:v>
                </c:pt>
                <c:pt idx="1626">
                  <c:v>2.3959044910391984</c:v>
                </c:pt>
                <c:pt idx="1627">
                  <c:v>2.4071385692980343</c:v>
                </c:pt>
                <c:pt idx="1628">
                  <c:v>2.4073783220574709</c:v>
                </c:pt>
                <c:pt idx="1629">
                  <c:v>2.4114645667190162</c:v>
                </c:pt>
                <c:pt idx="1630">
                  <c:v>2.4599270371080935</c:v>
                </c:pt>
                <c:pt idx="1631">
                  <c:v>2.5095452327590513</c:v>
                </c:pt>
                <c:pt idx="1632">
                  <c:v>2.5199319931824578</c:v>
                </c:pt>
                <c:pt idx="1633">
                  <c:v>2.5525024669765601</c:v>
                </c:pt>
                <c:pt idx="1634">
                  <c:v>2.5591390038416884</c:v>
                </c:pt>
                <c:pt idx="1635">
                  <c:v>2.5712772024760531</c:v>
                </c:pt>
                <c:pt idx="1636">
                  <c:v>2.6124622684307339</c:v>
                </c:pt>
                <c:pt idx="1637">
                  <c:v>2.6607875432501578</c:v>
                </c:pt>
                <c:pt idx="1638">
                  <c:v>2.6645113447166495</c:v>
                </c:pt>
                <c:pt idx="1639">
                  <c:v>2.7726134862042606</c:v>
                </c:pt>
                <c:pt idx="1640">
                  <c:v>2.7840411451629197</c:v>
                </c:pt>
                <c:pt idx="1641">
                  <c:v>2.7965404542385945</c:v>
                </c:pt>
                <c:pt idx="1642">
                  <c:v>2.7980681930751596</c:v>
                </c:pt>
                <c:pt idx="1643">
                  <c:v>2.8224321438290354</c:v>
                </c:pt>
                <c:pt idx="1644">
                  <c:v>2.9551142632689715</c:v>
                </c:pt>
                <c:pt idx="1645">
                  <c:v>3.111017244322241</c:v>
                </c:pt>
                <c:pt idx="1646">
                  <c:v>3.1349969030296054</c:v>
                </c:pt>
                <c:pt idx="1647">
                  <c:v>3.3338509343308735</c:v>
                </c:pt>
                <c:pt idx="1648">
                  <c:v>3.3493587450403712</c:v>
                </c:pt>
              </c:numCache>
            </c:numRef>
          </c:yVal>
          <c:smooth val="0"/>
          <c:extLst>
            <c:ext xmlns:c16="http://schemas.microsoft.com/office/drawing/2014/chart" uri="{C3380CC4-5D6E-409C-BE32-E72D297353CC}">
              <c16:uniqueId val="{00000001-EFDD-4CBA-9649-F42C9953091D}"/>
            </c:ext>
          </c:extLst>
        </c:ser>
        <c:dLbls>
          <c:showLegendKey val="0"/>
          <c:showVal val="0"/>
          <c:showCatName val="0"/>
          <c:showSerName val="0"/>
          <c:showPercent val="0"/>
          <c:showBubbleSize val="0"/>
        </c:dLbls>
        <c:axId val="76115471"/>
        <c:axId val="76112591"/>
      </c:scatterChart>
      <c:valAx>
        <c:axId val="76115471"/>
        <c:scaling>
          <c:orientation val="minMax"/>
          <c:max val="3.3493587450403712"/>
          <c:min val="-4.7556630357299623"/>
        </c:scaling>
        <c:delete val="0"/>
        <c:axPos val="b"/>
        <c:majorGridlines/>
        <c:title>
          <c:tx>
            <c:rich>
              <a:bodyPr/>
              <a:lstStyle/>
              <a:p>
                <a:pPr>
                  <a:defRPr/>
                </a:pPr>
                <a:r>
                  <a:rPr lang="en-US"/>
                  <a:t>Theoretical Quantiles</a:t>
                </a:r>
              </a:p>
            </c:rich>
          </c:tx>
          <c:overlay val="0"/>
        </c:title>
        <c:numFmt formatCode="0" sourceLinked="0"/>
        <c:majorTickMark val="out"/>
        <c:minorTickMark val="none"/>
        <c:tickLblPos val="nextTo"/>
        <c:crossAx val="76112591"/>
        <c:crosses val="autoZero"/>
        <c:crossBetween val="midCat"/>
      </c:valAx>
      <c:valAx>
        <c:axId val="76112591"/>
        <c:scaling>
          <c:orientation val="minMax"/>
          <c:max val="3.3493587450403712"/>
          <c:min val="-4.7556630357299623"/>
        </c:scaling>
        <c:delete val="0"/>
        <c:axPos val="l"/>
        <c:majorGridlines/>
        <c:title>
          <c:tx>
            <c:rich>
              <a:bodyPr/>
              <a:lstStyle/>
              <a:p>
                <a:pPr>
                  <a:defRPr/>
                </a:pPr>
                <a:r>
                  <a:rPr lang="en-US"/>
                  <a:t>Studentized Residuals</a:t>
                </a:r>
              </a:p>
            </c:rich>
          </c:tx>
          <c:overlay val="0"/>
        </c:title>
        <c:numFmt formatCode="0" sourceLinked="0"/>
        <c:majorTickMark val="out"/>
        <c:minorTickMark val="none"/>
        <c:tickLblPos val="nextTo"/>
        <c:crossAx val="7611547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Actual vs. Predicted</a:t>
            </a:r>
          </a:p>
        </c:rich>
      </c:tx>
      <c:overlay val="0"/>
      <c:spPr>
        <a:solidFill>
          <a:srgbClr val="CAEDFB"/>
        </a:solidFill>
      </c:spPr>
    </c:title>
    <c:autoTitleDeleted val="0"/>
    <c:plotArea>
      <c:layout/>
      <c:scatterChart>
        <c:scatterStyle val="lineMarker"/>
        <c:varyColors val="0"/>
        <c:ser>
          <c:idx val="0"/>
          <c:order val="0"/>
          <c:tx>
            <c:v>Actual vs. Predicted</c:v>
          </c:tx>
          <c:spPr>
            <a:ln w="38100">
              <a:noFill/>
            </a:ln>
          </c:spPr>
          <c:marker>
            <c:symbol val="diamond"/>
            <c:size val="4"/>
          </c:marker>
          <c:xVal>
            <c:numRef>
              <c:f>Regression!FittedY</c:f>
              <c:numCache>
                <c:formatCode>0.0000</c:formatCode>
                <c:ptCount val="1649"/>
                <c:pt idx="0">
                  <c:v>63.208825243148453</c:v>
                </c:pt>
                <c:pt idx="1">
                  <c:v>63.3155128837898</c:v>
                </c:pt>
                <c:pt idx="2">
                  <c:v>63.190581385013246</c:v>
                </c:pt>
                <c:pt idx="3">
                  <c:v>63.029961578160005</c:v>
                </c:pt>
                <c:pt idx="4">
                  <c:v>62.434755565308066</c:v>
                </c:pt>
                <c:pt idx="5">
                  <c:v>62.060621208288715</c:v>
                </c:pt>
                <c:pt idx="6">
                  <c:v>61.542913642342043</c:v>
                </c:pt>
                <c:pt idx="7">
                  <c:v>61.151703953904835</c:v>
                </c:pt>
                <c:pt idx="8">
                  <c:v>60.361530832249926</c:v>
                </c:pt>
                <c:pt idx="9">
                  <c:v>59.895933200646468</c:v>
                </c:pt>
                <c:pt idx="10">
                  <c:v>59.71317036353333</c:v>
                </c:pt>
                <c:pt idx="11">
                  <c:v>57.409168303982227</c:v>
                </c:pt>
                <c:pt idx="12">
                  <c:v>57.69150417826279</c:v>
                </c:pt>
                <c:pt idx="13">
                  <c:v>62.814219997451467</c:v>
                </c:pt>
                <c:pt idx="14">
                  <c:v>57.298951152094432</c:v>
                </c:pt>
                <c:pt idx="15">
                  <c:v>56.666021183009462</c:v>
                </c:pt>
                <c:pt idx="16">
                  <c:v>75.880891745403332</c:v>
                </c:pt>
                <c:pt idx="17">
                  <c:v>76.899624192575914</c:v>
                </c:pt>
                <c:pt idx="18">
                  <c:v>75.551094952745061</c:v>
                </c:pt>
                <c:pt idx="19">
                  <c:v>75.38971227266957</c:v>
                </c:pt>
                <c:pt idx="20">
                  <c:v>74.407081796585118</c:v>
                </c:pt>
                <c:pt idx="21">
                  <c:v>73.364655509418071</c:v>
                </c:pt>
                <c:pt idx="22">
                  <c:v>73.184591471372585</c:v>
                </c:pt>
                <c:pt idx="23">
                  <c:v>74.283595157164399</c:v>
                </c:pt>
                <c:pt idx="24">
                  <c:v>73.673954103044807</c:v>
                </c:pt>
                <c:pt idx="25">
                  <c:v>70.313556770136856</c:v>
                </c:pt>
                <c:pt idx="26">
                  <c:v>72.631512567397678</c:v>
                </c:pt>
                <c:pt idx="27">
                  <c:v>72.753086844700448</c:v>
                </c:pt>
                <c:pt idx="28">
                  <c:v>72.35136883509432</c:v>
                </c:pt>
                <c:pt idx="29">
                  <c:v>72.435447990987953</c:v>
                </c:pt>
                <c:pt idx="30">
                  <c:v>72.175551411030924</c:v>
                </c:pt>
                <c:pt idx="31">
                  <c:v>72.259945793239169</c:v>
                </c:pt>
                <c:pt idx="32">
                  <c:v>77.019647095479513</c:v>
                </c:pt>
                <c:pt idx="33">
                  <c:v>75.453417610246106</c:v>
                </c:pt>
                <c:pt idx="34">
                  <c:v>75.271552703471258</c:v>
                </c:pt>
                <c:pt idx="35">
                  <c:v>74.671907432067016</c:v>
                </c:pt>
                <c:pt idx="36">
                  <c:v>74.084833373857037</c:v>
                </c:pt>
                <c:pt idx="37">
                  <c:v>73.422365094047322</c:v>
                </c:pt>
                <c:pt idx="38">
                  <c:v>72.53813169956041</c:v>
                </c:pt>
                <c:pt idx="39">
                  <c:v>71.251667835131187</c:v>
                </c:pt>
                <c:pt idx="40">
                  <c:v>72.545976301626666</c:v>
                </c:pt>
                <c:pt idx="41">
                  <c:v>71.351200530718671</c:v>
                </c:pt>
                <c:pt idx="42">
                  <c:v>73.092775740632845</c:v>
                </c:pt>
                <c:pt idx="43">
                  <c:v>61.960361467546349</c:v>
                </c:pt>
                <c:pt idx="44">
                  <c:v>61.772598666244235</c:v>
                </c:pt>
                <c:pt idx="45">
                  <c:v>60.516298187851568</c:v>
                </c:pt>
                <c:pt idx="46">
                  <c:v>59.450888319996992</c:v>
                </c:pt>
                <c:pt idx="47">
                  <c:v>58.296443425081719</c:v>
                </c:pt>
                <c:pt idx="48">
                  <c:v>57.180172304291204</c:v>
                </c:pt>
                <c:pt idx="49">
                  <c:v>57.352027806280105</c:v>
                </c:pt>
                <c:pt idx="50">
                  <c:v>56.767208299554213</c:v>
                </c:pt>
                <c:pt idx="51">
                  <c:v>78.648588573422259</c:v>
                </c:pt>
                <c:pt idx="52">
                  <c:v>78.642020409578208</c:v>
                </c:pt>
                <c:pt idx="53">
                  <c:v>80.487657713527653</c:v>
                </c:pt>
                <c:pt idx="54">
                  <c:v>78.643766298402426</c:v>
                </c:pt>
                <c:pt idx="55">
                  <c:v>77.650934869903935</c:v>
                </c:pt>
                <c:pt idx="56">
                  <c:v>77.877022341629498</c:v>
                </c:pt>
                <c:pt idx="57">
                  <c:v>78.030724124546182</c:v>
                </c:pt>
                <c:pt idx="58">
                  <c:v>77.240203776292333</c:v>
                </c:pt>
                <c:pt idx="59">
                  <c:v>77.086604362934182</c:v>
                </c:pt>
                <c:pt idx="60">
                  <c:v>76.920439458330847</c:v>
                </c:pt>
                <c:pt idx="61">
                  <c:v>79.064503025461576</c:v>
                </c:pt>
                <c:pt idx="62">
                  <c:v>76.795420473837794</c:v>
                </c:pt>
                <c:pt idx="63">
                  <c:v>76.995096746897815</c:v>
                </c:pt>
                <c:pt idx="64">
                  <c:v>75.034660448804431</c:v>
                </c:pt>
                <c:pt idx="65">
                  <c:v>73.132961400757196</c:v>
                </c:pt>
                <c:pt idx="66">
                  <c:v>73.087947135716405</c:v>
                </c:pt>
                <c:pt idx="67">
                  <c:v>72.837379162649256</c:v>
                </c:pt>
                <c:pt idx="68">
                  <c:v>72.339860552967764</c:v>
                </c:pt>
                <c:pt idx="69">
                  <c:v>70.406605654984787</c:v>
                </c:pt>
                <c:pt idx="70">
                  <c:v>72.543526489894958</c:v>
                </c:pt>
                <c:pt idx="71">
                  <c:v>70.842956268558183</c:v>
                </c:pt>
                <c:pt idx="72">
                  <c:v>70.805021889954475</c:v>
                </c:pt>
                <c:pt idx="73">
                  <c:v>69.240271254490409</c:v>
                </c:pt>
                <c:pt idx="74">
                  <c:v>70.464208411974667</c:v>
                </c:pt>
                <c:pt idx="75">
                  <c:v>70.293139684654406</c:v>
                </c:pt>
                <c:pt idx="76">
                  <c:v>70.19982650036313</c:v>
                </c:pt>
                <c:pt idx="77">
                  <c:v>70.49282430976389</c:v>
                </c:pt>
                <c:pt idx="78">
                  <c:v>70.569479088862593</c:v>
                </c:pt>
                <c:pt idx="79">
                  <c:v>89.135050397204893</c:v>
                </c:pt>
                <c:pt idx="80">
                  <c:v>88.462075809252781</c:v>
                </c:pt>
                <c:pt idx="81">
                  <c:v>88.244547077238238</c:v>
                </c:pt>
                <c:pt idx="82">
                  <c:v>87.529948071843776</c:v>
                </c:pt>
                <c:pt idx="83">
                  <c:v>86.280480051559465</c:v>
                </c:pt>
                <c:pt idx="84">
                  <c:v>85.096303755591634</c:v>
                </c:pt>
                <c:pt idx="85">
                  <c:v>85.590632876564314</c:v>
                </c:pt>
                <c:pt idx="86">
                  <c:v>81.864437512339919</c:v>
                </c:pt>
                <c:pt idx="87">
                  <c:v>85.402704196000087</c:v>
                </c:pt>
                <c:pt idx="88">
                  <c:v>82.746845619439824</c:v>
                </c:pt>
                <c:pt idx="89">
                  <c:v>81.324619199871734</c:v>
                </c:pt>
                <c:pt idx="90">
                  <c:v>82.636017164095577</c:v>
                </c:pt>
                <c:pt idx="91">
                  <c:v>82.097818226073429</c:v>
                </c:pt>
                <c:pt idx="92">
                  <c:v>83.768733807675986</c:v>
                </c:pt>
                <c:pt idx="93">
                  <c:v>82.358612757398717</c:v>
                </c:pt>
                <c:pt idx="94">
                  <c:v>78.234243174500534</c:v>
                </c:pt>
                <c:pt idx="95">
                  <c:v>82.748721372661763</c:v>
                </c:pt>
                <c:pt idx="96">
                  <c:v>80.995334957653156</c:v>
                </c:pt>
                <c:pt idx="97">
                  <c:v>80.913623141674378</c:v>
                </c:pt>
                <c:pt idx="98">
                  <c:v>80.997443610878847</c:v>
                </c:pt>
                <c:pt idx="99">
                  <c:v>80.112612912301174</c:v>
                </c:pt>
                <c:pt idx="100">
                  <c:v>80.889494852017791</c:v>
                </c:pt>
                <c:pt idx="101">
                  <c:v>75.946362065943916</c:v>
                </c:pt>
                <c:pt idx="102">
                  <c:v>78.539454502569924</c:v>
                </c:pt>
                <c:pt idx="103">
                  <c:v>77.95350549141547</c:v>
                </c:pt>
                <c:pt idx="104">
                  <c:v>75.592777365880551</c:v>
                </c:pt>
                <c:pt idx="105">
                  <c:v>79.824340459320709</c:v>
                </c:pt>
                <c:pt idx="106">
                  <c:v>76.316722704187725</c:v>
                </c:pt>
                <c:pt idx="107">
                  <c:v>76.015107729691238</c:v>
                </c:pt>
                <c:pt idx="108">
                  <c:v>73.251341091468063</c:v>
                </c:pt>
                <c:pt idx="109">
                  <c:v>71.138713648393363</c:v>
                </c:pt>
                <c:pt idx="110">
                  <c:v>72.500258474552695</c:v>
                </c:pt>
                <c:pt idx="111">
                  <c:v>72.183736730480391</c:v>
                </c:pt>
                <c:pt idx="112">
                  <c:v>74.293502578678201</c:v>
                </c:pt>
                <c:pt idx="113">
                  <c:v>71.672298130521966</c:v>
                </c:pt>
                <c:pt idx="114">
                  <c:v>71.527488597717962</c:v>
                </c:pt>
                <c:pt idx="115">
                  <c:v>73.47541650571857</c:v>
                </c:pt>
                <c:pt idx="116">
                  <c:v>69.560005254457963</c:v>
                </c:pt>
                <c:pt idx="117">
                  <c:v>70.411010792284401</c:v>
                </c:pt>
                <c:pt idx="118">
                  <c:v>70.447768324413175</c:v>
                </c:pt>
                <c:pt idx="119">
                  <c:v>69.916679038801206</c:v>
                </c:pt>
                <c:pt idx="120">
                  <c:v>69.199861886918754</c:v>
                </c:pt>
                <c:pt idx="121">
                  <c:v>67.361494457394471</c:v>
                </c:pt>
                <c:pt idx="122">
                  <c:v>67.07146729121061</c:v>
                </c:pt>
                <c:pt idx="123">
                  <c:v>66.985145049866233</c:v>
                </c:pt>
                <c:pt idx="124">
                  <c:v>68.21006943635598</c:v>
                </c:pt>
                <c:pt idx="125">
                  <c:v>65.591682633988185</c:v>
                </c:pt>
                <c:pt idx="126">
                  <c:v>64.961599021740781</c:v>
                </c:pt>
                <c:pt idx="127">
                  <c:v>64.899818245409236</c:v>
                </c:pt>
                <c:pt idx="128">
                  <c:v>65.416260199914404</c:v>
                </c:pt>
                <c:pt idx="129">
                  <c:v>65.189395092438417</c:v>
                </c:pt>
                <c:pt idx="130">
                  <c:v>64.691270308388482</c:v>
                </c:pt>
                <c:pt idx="131">
                  <c:v>64.849754314425525</c:v>
                </c:pt>
                <c:pt idx="132">
                  <c:v>63.670675057973824</c:v>
                </c:pt>
                <c:pt idx="133">
                  <c:v>75.286424249742623</c:v>
                </c:pt>
                <c:pt idx="134">
                  <c:v>78.207081872918479</c:v>
                </c:pt>
                <c:pt idx="135">
                  <c:v>72.668602005745583</c:v>
                </c:pt>
                <c:pt idx="136">
                  <c:v>73.962201694514192</c:v>
                </c:pt>
                <c:pt idx="137">
                  <c:v>73.862674657235658</c:v>
                </c:pt>
                <c:pt idx="138">
                  <c:v>73.908547294801167</c:v>
                </c:pt>
                <c:pt idx="139">
                  <c:v>73.536540365579086</c:v>
                </c:pt>
                <c:pt idx="140">
                  <c:v>72.497666152018994</c:v>
                </c:pt>
                <c:pt idx="141">
                  <c:v>72.504960244220172</c:v>
                </c:pt>
                <c:pt idx="142">
                  <c:v>72.053729891188112</c:v>
                </c:pt>
                <c:pt idx="143">
                  <c:v>71.680600960271306</c:v>
                </c:pt>
                <c:pt idx="144">
                  <c:v>69.859479689865026</c:v>
                </c:pt>
                <c:pt idx="145">
                  <c:v>70.790551380885589</c:v>
                </c:pt>
                <c:pt idx="146">
                  <c:v>70.662210205907684</c:v>
                </c:pt>
                <c:pt idx="147">
                  <c:v>70.853028311410043</c:v>
                </c:pt>
                <c:pt idx="148">
                  <c:v>81.464204337212934</c:v>
                </c:pt>
                <c:pt idx="149">
                  <c:v>78.433261007092568</c:v>
                </c:pt>
                <c:pt idx="150">
                  <c:v>78.358670494532007</c:v>
                </c:pt>
                <c:pt idx="151">
                  <c:v>79.42102412326858</c:v>
                </c:pt>
                <c:pt idx="152">
                  <c:v>77.895657026659151</c:v>
                </c:pt>
                <c:pt idx="153">
                  <c:v>77.740523790259402</c:v>
                </c:pt>
                <c:pt idx="154">
                  <c:v>81.402090688711596</c:v>
                </c:pt>
                <c:pt idx="155">
                  <c:v>76.477144739172871</c:v>
                </c:pt>
                <c:pt idx="156">
                  <c:v>78.631793296255267</c:v>
                </c:pt>
                <c:pt idx="157">
                  <c:v>78.292744840117621</c:v>
                </c:pt>
                <c:pt idx="158">
                  <c:v>83.127490250224241</c:v>
                </c:pt>
                <c:pt idx="159">
                  <c:v>80.600010886344776</c:v>
                </c:pt>
                <c:pt idx="160">
                  <c:v>80.928499012667501</c:v>
                </c:pt>
                <c:pt idx="161">
                  <c:v>83.297166091666483</c:v>
                </c:pt>
                <c:pt idx="162">
                  <c:v>81.585380533455549</c:v>
                </c:pt>
                <c:pt idx="163">
                  <c:v>70.345704648992168</c:v>
                </c:pt>
                <c:pt idx="164">
                  <c:v>74.592637259796277</c:v>
                </c:pt>
                <c:pt idx="165">
                  <c:v>71.330094673221339</c:v>
                </c:pt>
                <c:pt idx="166">
                  <c:v>71.010891897806616</c:v>
                </c:pt>
                <c:pt idx="167">
                  <c:v>71.16297214969849</c:v>
                </c:pt>
                <c:pt idx="168">
                  <c:v>71.400385599879343</c:v>
                </c:pt>
                <c:pt idx="169">
                  <c:v>71.28509671563009</c:v>
                </c:pt>
                <c:pt idx="170">
                  <c:v>71.056901886686816</c:v>
                </c:pt>
                <c:pt idx="171">
                  <c:v>70.623641556897681</c:v>
                </c:pt>
                <c:pt idx="172">
                  <c:v>70.837683456495199</c:v>
                </c:pt>
                <c:pt idx="173">
                  <c:v>70.411647829799605</c:v>
                </c:pt>
                <c:pt idx="174">
                  <c:v>72.728259432021474</c:v>
                </c:pt>
                <c:pt idx="175">
                  <c:v>69.874743825314042</c:v>
                </c:pt>
                <c:pt idx="176">
                  <c:v>72.764532768930181</c:v>
                </c:pt>
                <c:pt idx="177">
                  <c:v>68.401674614566389</c:v>
                </c:pt>
                <c:pt idx="178">
                  <c:v>64.303044134504518</c:v>
                </c:pt>
                <c:pt idx="179">
                  <c:v>63.789243127499653</c:v>
                </c:pt>
                <c:pt idx="180">
                  <c:v>62.251081998068031</c:v>
                </c:pt>
                <c:pt idx="181">
                  <c:v>63.093273622293744</c:v>
                </c:pt>
                <c:pt idx="182">
                  <c:v>62.692150681843799</c:v>
                </c:pt>
                <c:pt idx="183">
                  <c:v>61.731165192065411</c:v>
                </c:pt>
                <c:pt idx="184">
                  <c:v>61.522571065252897</c:v>
                </c:pt>
                <c:pt idx="185">
                  <c:v>61.229665984709825</c:v>
                </c:pt>
                <c:pt idx="186">
                  <c:v>60.898788052468696</c:v>
                </c:pt>
                <c:pt idx="187">
                  <c:v>59.345618860754222</c:v>
                </c:pt>
                <c:pt idx="188">
                  <c:v>59.462652916617678</c:v>
                </c:pt>
                <c:pt idx="189">
                  <c:v>59.57607228614841</c:v>
                </c:pt>
                <c:pt idx="190">
                  <c:v>59.47376665244861</c:v>
                </c:pt>
                <c:pt idx="191">
                  <c:v>68.040353052262205</c:v>
                </c:pt>
                <c:pt idx="192">
                  <c:v>67.809722283227856</c:v>
                </c:pt>
                <c:pt idx="193">
                  <c:v>67.444987879520269</c:v>
                </c:pt>
                <c:pt idx="194">
                  <c:v>67.047411563137629</c:v>
                </c:pt>
                <c:pt idx="195">
                  <c:v>60.336003665490722</c:v>
                </c:pt>
                <c:pt idx="196">
                  <c:v>60.449508780419279</c:v>
                </c:pt>
                <c:pt idx="197">
                  <c:v>60.219860532240368</c:v>
                </c:pt>
                <c:pt idx="198">
                  <c:v>59.707096538506647</c:v>
                </c:pt>
                <c:pt idx="199">
                  <c:v>59.036618022293261</c:v>
                </c:pt>
                <c:pt idx="200">
                  <c:v>58.450719678639828</c:v>
                </c:pt>
                <c:pt idx="201">
                  <c:v>57.038598602188877</c:v>
                </c:pt>
                <c:pt idx="202">
                  <c:v>57.338703620639635</c:v>
                </c:pt>
                <c:pt idx="203">
                  <c:v>57.012328736148596</c:v>
                </c:pt>
                <c:pt idx="204">
                  <c:v>60.681617043962696</c:v>
                </c:pt>
                <c:pt idx="205">
                  <c:v>55.811662197152501</c:v>
                </c:pt>
                <c:pt idx="206">
                  <c:v>75.486709412624165</c:v>
                </c:pt>
                <c:pt idx="207">
                  <c:v>76.488054142665405</c:v>
                </c:pt>
                <c:pt idx="208">
                  <c:v>75.071890024656199</c:v>
                </c:pt>
                <c:pt idx="209">
                  <c:v>74.08262656921886</c:v>
                </c:pt>
                <c:pt idx="210">
                  <c:v>73.671801785146272</c:v>
                </c:pt>
                <c:pt idx="211">
                  <c:v>72.882018140882252</c:v>
                </c:pt>
                <c:pt idx="212">
                  <c:v>73.621418756262358</c:v>
                </c:pt>
                <c:pt idx="213">
                  <c:v>74.743046547302697</c:v>
                </c:pt>
                <c:pt idx="214">
                  <c:v>75.092487909267433</c:v>
                </c:pt>
                <c:pt idx="215">
                  <c:v>66.076173891468528</c:v>
                </c:pt>
                <c:pt idx="216">
                  <c:v>66.071430513913299</c:v>
                </c:pt>
                <c:pt idx="217">
                  <c:v>68.944127606320293</c:v>
                </c:pt>
                <c:pt idx="218">
                  <c:v>68.03006861974859</c:v>
                </c:pt>
                <c:pt idx="219">
                  <c:v>71.900556507384564</c:v>
                </c:pt>
                <c:pt idx="220">
                  <c:v>65.713003072525851</c:v>
                </c:pt>
                <c:pt idx="221">
                  <c:v>64.7321087894464</c:v>
                </c:pt>
                <c:pt idx="222">
                  <c:v>62.630765807369279</c:v>
                </c:pt>
                <c:pt idx="223">
                  <c:v>60.034293154751317</c:v>
                </c:pt>
                <c:pt idx="224">
                  <c:v>59.349972507914281</c:v>
                </c:pt>
                <c:pt idx="225">
                  <c:v>57.404953062800246</c:v>
                </c:pt>
                <c:pt idx="226">
                  <c:v>53.559777618621695</c:v>
                </c:pt>
                <c:pt idx="227">
                  <c:v>48.832038164437478</c:v>
                </c:pt>
                <c:pt idx="228">
                  <c:v>46.710904783330008</c:v>
                </c:pt>
                <c:pt idx="229">
                  <c:v>44.353241703652202</c:v>
                </c:pt>
                <c:pt idx="230">
                  <c:v>42.678705693959884</c:v>
                </c:pt>
                <c:pt idx="231">
                  <c:v>43.164314660505681</c:v>
                </c:pt>
                <c:pt idx="232">
                  <c:v>75.699648912159105</c:v>
                </c:pt>
                <c:pt idx="233">
                  <c:v>75.170319356348216</c:v>
                </c:pt>
                <c:pt idx="234">
                  <c:v>75.115631818640651</c:v>
                </c:pt>
                <c:pt idx="235">
                  <c:v>74.839097307552365</c:v>
                </c:pt>
                <c:pt idx="236">
                  <c:v>74.47446072224291</c:v>
                </c:pt>
                <c:pt idx="237">
                  <c:v>74.22517627489762</c:v>
                </c:pt>
                <c:pt idx="238">
                  <c:v>72.325296367796</c:v>
                </c:pt>
                <c:pt idx="239">
                  <c:v>73.861212986234079</c:v>
                </c:pt>
                <c:pt idx="240">
                  <c:v>73.865171062139794</c:v>
                </c:pt>
                <c:pt idx="241">
                  <c:v>73.695811167955213</c:v>
                </c:pt>
                <c:pt idx="242">
                  <c:v>76.388970644878995</c:v>
                </c:pt>
                <c:pt idx="243">
                  <c:v>74.463266272897357</c:v>
                </c:pt>
                <c:pt idx="244">
                  <c:v>74.392705010276472</c:v>
                </c:pt>
                <c:pt idx="245">
                  <c:v>74.088976927288272</c:v>
                </c:pt>
                <c:pt idx="246">
                  <c:v>73.739853696162115</c:v>
                </c:pt>
                <c:pt idx="247">
                  <c:v>75.334475793213585</c:v>
                </c:pt>
                <c:pt idx="248">
                  <c:v>77.107616598194596</c:v>
                </c:pt>
                <c:pt idx="249">
                  <c:v>75.117480696702742</c:v>
                </c:pt>
                <c:pt idx="250">
                  <c:v>74.892167515970399</c:v>
                </c:pt>
                <c:pt idx="251">
                  <c:v>74.271007612999014</c:v>
                </c:pt>
                <c:pt idx="252">
                  <c:v>74.136658133939093</c:v>
                </c:pt>
                <c:pt idx="253">
                  <c:v>73.825028179973629</c:v>
                </c:pt>
                <c:pt idx="254">
                  <c:v>71.785102245753492</c:v>
                </c:pt>
                <c:pt idx="255">
                  <c:v>71.651849845121063</c:v>
                </c:pt>
                <c:pt idx="256">
                  <c:v>75.909113970270425</c:v>
                </c:pt>
                <c:pt idx="257">
                  <c:v>73.188023745858004</c:v>
                </c:pt>
                <c:pt idx="258">
                  <c:v>72.548371202508775</c:v>
                </c:pt>
                <c:pt idx="259">
                  <c:v>72.476575960071841</c:v>
                </c:pt>
                <c:pt idx="260">
                  <c:v>74.700883598671425</c:v>
                </c:pt>
                <c:pt idx="261">
                  <c:v>72.128480528654805</c:v>
                </c:pt>
                <c:pt idx="262">
                  <c:v>60.442904251276012</c:v>
                </c:pt>
                <c:pt idx="263">
                  <c:v>63.91657550460971</c:v>
                </c:pt>
                <c:pt idx="264">
                  <c:v>57.884371604687686</c:v>
                </c:pt>
                <c:pt idx="265">
                  <c:v>57.902384347695566</c:v>
                </c:pt>
                <c:pt idx="266">
                  <c:v>57.318056306842209</c:v>
                </c:pt>
                <c:pt idx="267">
                  <c:v>56.841626063840444</c:v>
                </c:pt>
                <c:pt idx="268">
                  <c:v>56.315520900283936</c:v>
                </c:pt>
                <c:pt idx="269">
                  <c:v>55.404343569821492</c:v>
                </c:pt>
                <c:pt idx="270">
                  <c:v>59.354304835481038</c:v>
                </c:pt>
                <c:pt idx="271">
                  <c:v>63.416998846931619</c:v>
                </c:pt>
                <c:pt idx="272">
                  <c:v>67.64912307997804</c:v>
                </c:pt>
                <c:pt idx="273">
                  <c:v>62.522610959958563</c:v>
                </c:pt>
                <c:pt idx="274">
                  <c:v>61.565901554337913</c:v>
                </c:pt>
                <c:pt idx="275">
                  <c:v>65.513027816041046</c:v>
                </c:pt>
                <c:pt idx="276">
                  <c:v>59.10655765712886</c:v>
                </c:pt>
                <c:pt idx="277">
                  <c:v>63.1173592984875</c:v>
                </c:pt>
                <c:pt idx="278">
                  <c:v>56.336493851142251</c:v>
                </c:pt>
                <c:pt idx="279">
                  <c:v>55.427428442465313</c:v>
                </c:pt>
                <c:pt idx="280">
                  <c:v>54.398836800937502</c:v>
                </c:pt>
                <c:pt idx="281">
                  <c:v>53.214940520280933</c:v>
                </c:pt>
                <c:pt idx="282">
                  <c:v>71.261256692671623</c:v>
                </c:pt>
                <c:pt idx="283">
                  <c:v>73.89111489422514</c:v>
                </c:pt>
                <c:pt idx="284">
                  <c:v>71.443580591990411</c:v>
                </c:pt>
                <c:pt idx="285">
                  <c:v>69.56507290789429</c:v>
                </c:pt>
                <c:pt idx="286">
                  <c:v>70.755906533912224</c:v>
                </c:pt>
                <c:pt idx="287">
                  <c:v>70.371959818782457</c:v>
                </c:pt>
                <c:pt idx="288">
                  <c:v>70.109189205591591</c:v>
                </c:pt>
                <c:pt idx="289">
                  <c:v>69.502421892181772</c:v>
                </c:pt>
                <c:pt idx="290">
                  <c:v>69.285163265165039</c:v>
                </c:pt>
                <c:pt idx="291">
                  <c:v>68.280403802709628</c:v>
                </c:pt>
                <c:pt idx="292">
                  <c:v>70.259237783517563</c:v>
                </c:pt>
                <c:pt idx="293">
                  <c:v>68.203997897705932</c:v>
                </c:pt>
                <c:pt idx="294">
                  <c:v>68.447963521098799</c:v>
                </c:pt>
                <c:pt idx="295">
                  <c:v>67.332002044820101</c:v>
                </c:pt>
                <c:pt idx="296">
                  <c:v>66.738035039300399</c:v>
                </c:pt>
                <c:pt idx="297">
                  <c:v>66.676508853578071</c:v>
                </c:pt>
                <c:pt idx="298">
                  <c:v>69.334927034849002</c:v>
                </c:pt>
                <c:pt idx="299">
                  <c:v>66.138830018146876</c:v>
                </c:pt>
                <c:pt idx="300">
                  <c:v>66.078355082197419</c:v>
                </c:pt>
                <c:pt idx="301">
                  <c:v>65.748010094313472</c:v>
                </c:pt>
                <c:pt idx="302">
                  <c:v>67.8583682702684</c:v>
                </c:pt>
                <c:pt idx="303">
                  <c:v>63.062700414581599</c:v>
                </c:pt>
                <c:pt idx="304">
                  <c:v>61.405282868164043</c:v>
                </c:pt>
                <c:pt idx="305">
                  <c:v>61.210489175469327</c:v>
                </c:pt>
                <c:pt idx="306">
                  <c:v>60.724410314593079</c:v>
                </c:pt>
                <c:pt idx="307">
                  <c:v>58.978079544041556</c:v>
                </c:pt>
                <c:pt idx="308">
                  <c:v>64.697177960119788</c:v>
                </c:pt>
                <c:pt idx="309">
                  <c:v>57.304873130918267</c:v>
                </c:pt>
                <c:pt idx="310">
                  <c:v>57.276040183166245</c:v>
                </c:pt>
                <c:pt idx="311">
                  <c:v>55.971375958088437</c:v>
                </c:pt>
                <c:pt idx="312">
                  <c:v>55.967529532075041</c:v>
                </c:pt>
                <c:pt idx="313">
                  <c:v>61.416144542242627</c:v>
                </c:pt>
                <c:pt idx="314">
                  <c:v>78.714715455059235</c:v>
                </c:pt>
                <c:pt idx="315">
                  <c:v>83.001603730281104</c:v>
                </c:pt>
                <c:pt idx="316">
                  <c:v>83.369370198759015</c:v>
                </c:pt>
                <c:pt idx="317">
                  <c:v>79.13473100464283</c:v>
                </c:pt>
                <c:pt idx="318">
                  <c:v>84.092328241320743</c:v>
                </c:pt>
                <c:pt idx="319">
                  <c:v>79.537459367928506</c:v>
                </c:pt>
                <c:pt idx="320">
                  <c:v>82.13380118081615</c:v>
                </c:pt>
                <c:pt idx="321">
                  <c:v>82.035413543983168</c:v>
                </c:pt>
                <c:pt idx="322">
                  <c:v>79.414028114607476</c:v>
                </c:pt>
                <c:pt idx="323">
                  <c:v>81.820837397260135</c:v>
                </c:pt>
                <c:pt idx="324">
                  <c:v>79.520223135340729</c:v>
                </c:pt>
                <c:pt idx="325">
                  <c:v>79.05975877334329</c:v>
                </c:pt>
                <c:pt idx="326">
                  <c:v>54.788883058895927</c:v>
                </c:pt>
                <c:pt idx="327">
                  <c:v>54.096432578843988</c:v>
                </c:pt>
                <c:pt idx="328">
                  <c:v>54.614793181963925</c:v>
                </c:pt>
                <c:pt idx="329">
                  <c:v>53.157630252875975</c:v>
                </c:pt>
                <c:pt idx="330">
                  <c:v>52.549403052311519</c:v>
                </c:pt>
                <c:pt idx="331">
                  <c:v>52.335995810323055</c:v>
                </c:pt>
                <c:pt idx="332">
                  <c:v>56.013333415618291</c:v>
                </c:pt>
                <c:pt idx="333">
                  <c:v>55.829753490840929</c:v>
                </c:pt>
                <c:pt idx="334">
                  <c:v>55.142697854547407</c:v>
                </c:pt>
                <c:pt idx="335">
                  <c:v>54.211283405071342</c:v>
                </c:pt>
                <c:pt idx="336">
                  <c:v>54.360722286014671</c:v>
                </c:pt>
                <c:pt idx="337">
                  <c:v>58.994569813160645</c:v>
                </c:pt>
                <c:pt idx="338">
                  <c:v>52.231414196872024</c:v>
                </c:pt>
                <c:pt idx="339">
                  <c:v>79.334042122153576</c:v>
                </c:pt>
                <c:pt idx="340">
                  <c:v>78.446863874993596</c:v>
                </c:pt>
                <c:pt idx="341">
                  <c:v>77.042654074295257</c:v>
                </c:pt>
                <c:pt idx="342">
                  <c:v>77.224787578563081</c:v>
                </c:pt>
                <c:pt idx="343">
                  <c:v>75.035615894424296</c:v>
                </c:pt>
                <c:pt idx="344">
                  <c:v>76.966890544062508</c:v>
                </c:pt>
                <c:pt idx="345">
                  <c:v>76.815842395341505</c:v>
                </c:pt>
                <c:pt idx="346">
                  <c:v>77.679638626805783</c:v>
                </c:pt>
                <c:pt idx="347">
                  <c:v>76.801914080018832</c:v>
                </c:pt>
                <c:pt idx="348">
                  <c:v>74.816036432855341</c:v>
                </c:pt>
                <c:pt idx="349">
                  <c:v>73.502162833440977</c:v>
                </c:pt>
                <c:pt idx="350">
                  <c:v>73.668048661359549</c:v>
                </c:pt>
                <c:pt idx="351">
                  <c:v>74.824185835722005</c:v>
                </c:pt>
                <c:pt idx="352">
                  <c:v>74.3340347238411</c:v>
                </c:pt>
                <c:pt idx="353">
                  <c:v>74.170088986603332</c:v>
                </c:pt>
                <c:pt idx="354">
                  <c:v>73.219494241802181</c:v>
                </c:pt>
                <c:pt idx="355">
                  <c:v>72.930145162447019</c:v>
                </c:pt>
                <c:pt idx="356">
                  <c:v>72.463737717266497</c:v>
                </c:pt>
                <c:pt idx="357">
                  <c:v>71.821471371966865</c:v>
                </c:pt>
                <c:pt idx="358">
                  <c:v>73.363142244649495</c:v>
                </c:pt>
                <c:pt idx="359">
                  <c:v>73.070367051538057</c:v>
                </c:pt>
                <c:pt idx="360">
                  <c:v>72.994754685424823</c:v>
                </c:pt>
                <c:pt idx="361">
                  <c:v>72.198803653071877</c:v>
                </c:pt>
                <c:pt idx="362">
                  <c:v>69.673043582690966</c:v>
                </c:pt>
                <c:pt idx="363">
                  <c:v>72.91458303236854</c:v>
                </c:pt>
                <c:pt idx="364">
                  <c:v>73.148262560540218</c:v>
                </c:pt>
                <c:pt idx="365">
                  <c:v>73.686061461134727</c:v>
                </c:pt>
                <c:pt idx="366">
                  <c:v>72.832658311371489</c:v>
                </c:pt>
                <c:pt idx="367">
                  <c:v>74.635537467781489</c:v>
                </c:pt>
                <c:pt idx="368">
                  <c:v>74.752777513787592</c:v>
                </c:pt>
                <c:pt idx="369">
                  <c:v>72.286777339223349</c:v>
                </c:pt>
                <c:pt idx="370">
                  <c:v>71.739116254608405</c:v>
                </c:pt>
                <c:pt idx="371">
                  <c:v>71.021886651704165</c:v>
                </c:pt>
                <c:pt idx="372">
                  <c:v>69.204098677435127</c:v>
                </c:pt>
                <c:pt idx="373">
                  <c:v>70.490689912460439</c:v>
                </c:pt>
                <c:pt idx="374">
                  <c:v>73.246399879818128</c:v>
                </c:pt>
                <c:pt idx="375">
                  <c:v>70.431116369770947</c:v>
                </c:pt>
                <c:pt idx="376">
                  <c:v>69.584831279432606</c:v>
                </c:pt>
                <c:pt idx="377">
                  <c:v>70.134864694549037</c:v>
                </c:pt>
                <c:pt idx="378">
                  <c:v>69.543495831122826</c:v>
                </c:pt>
                <c:pt idx="379">
                  <c:v>65.69652653804954</c:v>
                </c:pt>
                <c:pt idx="380">
                  <c:v>65.582893692543891</c:v>
                </c:pt>
                <c:pt idx="381">
                  <c:v>65.428517218383817</c:v>
                </c:pt>
                <c:pt idx="382">
                  <c:v>65.115228925683553</c:v>
                </c:pt>
                <c:pt idx="383">
                  <c:v>64.662444307945847</c:v>
                </c:pt>
                <c:pt idx="384">
                  <c:v>63.92299434399439</c:v>
                </c:pt>
                <c:pt idx="385">
                  <c:v>63.477979890500706</c:v>
                </c:pt>
                <c:pt idx="386">
                  <c:v>63.740156125928699</c:v>
                </c:pt>
                <c:pt idx="387">
                  <c:v>63.256512753590791</c:v>
                </c:pt>
                <c:pt idx="388">
                  <c:v>58.813615424845807</c:v>
                </c:pt>
                <c:pt idx="389">
                  <c:v>57.271822159748758</c:v>
                </c:pt>
                <c:pt idx="390">
                  <c:v>75.518961664317757</c:v>
                </c:pt>
                <c:pt idx="391">
                  <c:v>75.340200370442716</c:v>
                </c:pt>
                <c:pt idx="392">
                  <c:v>75.395972568543769</c:v>
                </c:pt>
                <c:pt idx="393">
                  <c:v>75.585400318682531</c:v>
                </c:pt>
                <c:pt idx="394">
                  <c:v>76.867069478658237</c:v>
                </c:pt>
                <c:pt idx="395">
                  <c:v>73.579983623174087</c:v>
                </c:pt>
                <c:pt idx="396">
                  <c:v>73.493423149787404</c:v>
                </c:pt>
                <c:pt idx="397">
                  <c:v>73.768335078815554</c:v>
                </c:pt>
                <c:pt idx="398">
                  <c:v>75.211908150423071</c:v>
                </c:pt>
                <c:pt idx="399">
                  <c:v>72.482214103208108</c:v>
                </c:pt>
                <c:pt idx="400">
                  <c:v>72.926189418322636</c:v>
                </c:pt>
                <c:pt idx="401">
                  <c:v>74.776566277370279</c:v>
                </c:pt>
                <c:pt idx="402">
                  <c:v>72.531820274250435</c:v>
                </c:pt>
                <c:pt idx="403">
                  <c:v>74.608753917922556</c:v>
                </c:pt>
                <c:pt idx="404">
                  <c:v>71.275556713720007</c:v>
                </c:pt>
                <c:pt idx="405">
                  <c:v>77.380376522070605</c:v>
                </c:pt>
                <c:pt idx="406">
                  <c:v>77.167727031719963</c:v>
                </c:pt>
                <c:pt idx="407">
                  <c:v>78.278971848979708</c:v>
                </c:pt>
                <c:pt idx="408">
                  <c:v>78.112819714702283</c:v>
                </c:pt>
                <c:pt idx="409">
                  <c:v>75.162376816314691</c:v>
                </c:pt>
                <c:pt idx="410">
                  <c:v>75.974630291027637</c:v>
                </c:pt>
                <c:pt idx="411">
                  <c:v>76.272044598093046</c:v>
                </c:pt>
                <c:pt idx="412">
                  <c:v>75.991082885244211</c:v>
                </c:pt>
                <c:pt idx="413">
                  <c:v>77.30157928100023</c:v>
                </c:pt>
                <c:pt idx="414">
                  <c:v>76.607390363693327</c:v>
                </c:pt>
                <c:pt idx="415">
                  <c:v>77.571278730883137</c:v>
                </c:pt>
                <c:pt idx="416">
                  <c:v>77.663701689344791</c:v>
                </c:pt>
                <c:pt idx="417">
                  <c:v>77.10751662703619</c:v>
                </c:pt>
                <c:pt idx="418">
                  <c:v>77.521050208890003</c:v>
                </c:pt>
                <c:pt idx="419">
                  <c:v>76.031856878801676</c:v>
                </c:pt>
                <c:pt idx="420">
                  <c:v>76.771725178143527</c:v>
                </c:pt>
                <c:pt idx="421">
                  <c:v>76.41328353287949</c:v>
                </c:pt>
                <c:pt idx="422">
                  <c:v>76.420726850461349</c:v>
                </c:pt>
                <c:pt idx="423">
                  <c:v>76.192597371964752</c:v>
                </c:pt>
                <c:pt idx="424">
                  <c:v>75.053360708583924</c:v>
                </c:pt>
                <c:pt idx="425">
                  <c:v>74.912056076950918</c:v>
                </c:pt>
                <c:pt idx="426">
                  <c:v>74.17693365883639</c:v>
                </c:pt>
                <c:pt idx="427">
                  <c:v>75.809059036220461</c:v>
                </c:pt>
                <c:pt idx="428">
                  <c:v>60.490810355843912</c:v>
                </c:pt>
                <c:pt idx="429">
                  <c:v>61.062468068814496</c:v>
                </c:pt>
                <c:pt idx="430">
                  <c:v>60.924465103980531</c:v>
                </c:pt>
                <c:pt idx="431">
                  <c:v>60.032757791553635</c:v>
                </c:pt>
                <c:pt idx="432">
                  <c:v>59.405688892260159</c:v>
                </c:pt>
                <c:pt idx="433">
                  <c:v>58.989879555349859</c:v>
                </c:pt>
                <c:pt idx="434">
                  <c:v>58.423853157542403</c:v>
                </c:pt>
                <c:pt idx="435">
                  <c:v>56.946177609162518</c:v>
                </c:pt>
                <c:pt idx="436">
                  <c:v>72.362190954979496</c:v>
                </c:pt>
                <c:pt idx="437">
                  <c:v>72.680056264818617</c:v>
                </c:pt>
                <c:pt idx="438">
                  <c:v>72.25490716116731</c:v>
                </c:pt>
                <c:pt idx="439">
                  <c:v>74.973888378657321</c:v>
                </c:pt>
                <c:pt idx="440">
                  <c:v>71.6859903783851</c:v>
                </c:pt>
                <c:pt idx="441">
                  <c:v>71.932283516959941</c:v>
                </c:pt>
                <c:pt idx="442">
                  <c:v>70.943839818319333</c:v>
                </c:pt>
                <c:pt idx="443">
                  <c:v>69.224600460163003</c:v>
                </c:pt>
                <c:pt idx="444">
                  <c:v>70.433803394599735</c:v>
                </c:pt>
                <c:pt idx="445">
                  <c:v>72.687286249600305</c:v>
                </c:pt>
                <c:pt idx="446">
                  <c:v>69.090654426380226</c:v>
                </c:pt>
                <c:pt idx="447">
                  <c:v>72.197670621291763</c:v>
                </c:pt>
                <c:pt idx="448">
                  <c:v>69.228105814518401</c:v>
                </c:pt>
                <c:pt idx="449">
                  <c:v>69.03807601231847</c:v>
                </c:pt>
                <c:pt idx="450">
                  <c:v>68.992296293966589</c:v>
                </c:pt>
                <c:pt idx="451">
                  <c:v>74.555427957662758</c:v>
                </c:pt>
                <c:pt idx="452">
                  <c:v>73.631149122620073</c:v>
                </c:pt>
                <c:pt idx="453">
                  <c:v>73.326117042622712</c:v>
                </c:pt>
                <c:pt idx="454">
                  <c:v>73.221732485180624</c:v>
                </c:pt>
                <c:pt idx="455">
                  <c:v>72.004482180651479</c:v>
                </c:pt>
                <c:pt idx="456">
                  <c:v>71.46119683031695</c:v>
                </c:pt>
                <c:pt idx="457">
                  <c:v>72.735886086627985</c:v>
                </c:pt>
                <c:pt idx="458">
                  <c:v>74.585358592918851</c:v>
                </c:pt>
                <c:pt idx="459">
                  <c:v>72.263396367033124</c:v>
                </c:pt>
                <c:pt idx="460">
                  <c:v>72.00446227298491</c:v>
                </c:pt>
                <c:pt idx="461">
                  <c:v>71.251144935174494</c:v>
                </c:pt>
                <c:pt idx="462">
                  <c:v>71.710066527100324</c:v>
                </c:pt>
                <c:pt idx="463">
                  <c:v>71.375638247805057</c:v>
                </c:pt>
                <c:pt idx="464">
                  <c:v>70.535622734034433</c:v>
                </c:pt>
                <c:pt idx="465">
                  <c:v>71.086126691067591</c:v>
                </c:pt>
                <c:pt idx="466">
                  <c:v>72.446021183718926</c:v>
                </c:pt>
                <c:pt idx="467">
                  <c:v>72.348920118752119</c:v>
                </c:pt>
                <c:pt idx="468">
                  <c:v>72.242979817634051</c:v>
                </c:pt>
                <c:pt idx="469">
                  <c:v>71.050122618241957</c:v>
                </c:pt>
                <c:pt idx="470">
                  <c:v>71.602019290814184</c:v>
                </c:pt>
                <c:pt idx="471">
                  <c:v>74.323114900954408</c:v>
                </c:pt>
                <c:pt idx="472">
                  <c:v>71.718461794073988</c:v>
                </c:pt>
                <c:pt idx="473">
                  <c:v>72.635968518719693</c:v>
                </c:pt>
                <c:pt idx="474">
                  <c:v>69.500561896789193</c:v>
                </c:pt>
                <c:pt idx="475">
                  <c:v>70.803313704431019</c:v>
                </c:pt>
                <c:pt idx="476">
                  <c:v>69.008866329086459</c:v>
                </c:pt>
                <c:pt idx="477">
                  <c:v>73.032490077942612</c:v>
                </c:pt>
                <c:pt idx="478">
                  <c:v>72.456300214140185</c:v>
                </c:pt>
                <c:pt idx="479">
                  <c:v>69.454539579999164</c:v>
                </c:pt>
                <c:pt idx="480">
                  <c:v>69.032429662115931</c:v>
                </c:pt>
                <c:pt idx="481">
                  <c:v>65.425127731176318</c:v>
                </c:pt>
                <c:pt idx="482">
                  <c:v>58.410606954093055</c:v>
                </c:pt>
                <c:pt idx="483">
                  <c:v>56.626487696115092</c:v>
                </c:pt>
                <c:pt idx="484">
                  <c:v>57.781043819375867</c:v>
                </c:pt>
                <c:pt idx="485">
                  <c:v>57.644064579051999</c:v>
                </c:pt>
                <c:pt idx="486">
                  <c:v>57.374078943138727</c:v>
                </c:pt>
                <c:pt idx="487">
                  <c:v>57.352531670954285</c:v>
                </c:pt>
                <c:pt idx="488">
                  <c:v>58.450134502432576</c:v>
                </c:pt>
                <c:pt idx="489">
                  <c:v>52.869891017179079</c:v>
                </c:pt>
                <c:pt idx="490">
                  <c:v>52.423190609619716</c:v>
                </c:pt>
                <c:pt idx="491">
                  <c:v>50.971994443195804</c:v>
                </c:pt>
                <c:pt idx="492">
                  <c:v>79.345362264941613</c:v>
                </c:pt>
                <c:pt idx="493">
                  <c:v>78.06816837335144</c:v>
                </c:pt>
                <c:pt idx="494">
                  <c:v>78.812541140891</c:v>
                </c:pt>
                <c:pt idx="495">
                  <c:v>78.426342300982455</c:v>
                </c:pt>
                <c:pt idx="496">
                  <c:v>77.27854233542979</c:v>
                </c:pt>
                <c:pt idx="497">
                  <c:v>76.917887529427148</c:v>
                </c:pt>
                <c:pt idx="498">
                  <c:v>75.836959114150915</c:v>
                </c:pt>
                <c:pt idx="499">
                  <c:v>76.062184602244585</c:v>
                </c:pt>
                <c:pt idx="500">
                  <c:v>75.37385681019218</c:v>
                </c:pt>
                <c:pt idx="501">
                  <c:v>74.966814162014416</c:v>
                </c:pt>
                <c:pt idx="502">
                  <c:v>75.042173813040336</c:v>
                </c:pt>
                <c:pt idx="503">
                  <c:v>61.616130501145918</c:v>
                </c:pt>
                <c:pt idx="504">
                  <c:v>60.545712517168965</c:v>
                </c:pt>
                <c:pt idx="505">
                  <c:v>60.107760681942793</c:v>
                </c:pt>
                <c:pt idx="506">
                  <c:v>59.557634117311238</c:v>
                </c:pt>
                <c:pt idx="507">
                  <c:v>59.116591742819644</c:v>
                </c:pt>
                <c:pt idx="508">
                  <c:v>58.146639250323773</c:v>
                </c:pt>
                <c:pt idx="509">
                  <c:v>56.79087202990592</c:v>
                </c:pt>
                <c:pt idx="510">
                  <c:v>58.891431469294808</c:v>
                </c:pt>
                <c:pt idx="511">
                  <c:v>77.290764603584975</c:v>
                </c:pt>
                <c:pt idx="512">
                  <c:v>74.282328272672274</c:v>
                </c:pt>
                <c:pt idx="513">
                  <c:v>72.233678478067503</c:v>
                </c:pt>
                <c:pt idx="514">
                  <c:v>73.782302909473771</c:v>
                </c:pt>
                <c:pt idx="515">
                  <c:v>76.642212518377718</c:v>
                </c:pt>
                <c:pt idx="516">
                  <c:v>76.150767558146171</c:v>
                </c:pt>
                <c:pt idx="517">
                  <c:v>75.854420863986334</c:v>
                </c:pt>
                <c:pt idx="518">
                  <c:v>75.583941808097407</c:v>
                </c:pt>
                <c:pt idx="519">
                  <c:v>72.330565299907406</c:v>
                </c:pt>
                <c:pt idx="520">
                  <c:v>72.156327298396036</c:v>
                </c:pt>
                <c:pt idx="521">
                  <c:v>71.521319195607092</c:v>
                </c:pt>
                <c:pt idx="522">
                  <c:v>74.710530059496179</c:v>
                </c:pt>
                <c:pt idx="523">
                  <c:v>74.614637114471378</c:v>
                </c:pt>
                <c:pt idx="524">
                  <c:v>70.93255092782907</c:v>
                </c:pt>
                <c:pt idx="525">
                  <c:v>68.141609611063799</c:v>
                </c:pt>
                <c:pt idx="526">
                  <c:v>82.088198703677676</c:v>
                </c:pt>
                <c:pt idx="527">
                  <c:v>82.108054210182743</c:v>
                </c:pt>
                <c:pt idx="528">
                  <c:v>79.150404045284162</c:v>
                </c:pt>
                <c:pt idx="529">
                  <c:v>77.09126684437696</c:v>
                </c:pt>
                <c:pt idx="530">
                  <c:v>76.79298922377842</c:v>
                </c:pt>
                <c:pt idx="531">
                  <c:v>81.607319835676734</c:v>
                </c:pt>
                <c:pt idx="532">
                  <c:v>81.179511314841406</c:v>
                </c:pt>
                <c:pt idx="533">
                  <c:v>77.87852148165527</c:v>
                </c:pt>
                <c:pt idx="534">
                  <c:v>80.319196899863599</c:v>
                </c:pt>
                <c:pt idx="535">
                  <c:v>79.564186297579511</c:v>
                </c:pt>
                <c:pt idx="536">
                  <c:v>79.376899989603402</c:v>
                </c:pt>
                <c:pt idx="537">
                  <c:v>78.782032975914973</c:v>
                </c:pt>
                <c:pt idx="538">
                  <c:v>79.914765853662828</c:v>
                </c:pt>
                <c:pt idx="539">
                  <c:v>80.486252337161346</c:v>
                </c:pt>
                <c:pt idx="540">
                  <c:v>80.455774544228007</c:v>
                </c:pt>
                <c:pt idx="541">
                  <c:v>67.953864160231404</c:v>
                </c:pt>
                <c:pt idx="542">
                  <c:v>67.107181968436791</c:v>
                </c:pt>
                <c:pt idx="543">
                  <c:v>65.808485078097107</c:v>
                </c:pt>
                <c:pt idx="544">
                  <c:v>65.100813122797788</c:v>
                </c:pt>
                <c:pt idx="545">
                  <c:v>64.515149778963632</c:v>
                </c:pt>
                <c:pt idx="546">
                  <c:v>68.304304757720885</c:v>
                </c:pt>
                <c:pt idx="547">
                  <c:v>63.388719895552171</c:v>
                </c:pt>
                <c:pt idx="548">
                  <c:v>63.264772696946366</c:v>
                </c:pt>
                <c:pt idx="549">
                  <c:v>62.098381649713417</c:v>
                </c:pt>
                <c:pt idx="550">
                  <c:v>65.598273108352274</c:v>
                </c:pt>
                <c:pt idx="551">
                  <c:v>74.040081647550863</c:v>
                </c:pt>
                <c:pt idx="552">
                  <c:v>73.884708515685787</c:v>
                </c:pt>
                <c:pt idx="553">
                  <c:v>75.719124947757734</c:v>
                </c:pt>
                <c:pt idx="554">
                  <c:v>73.66731689294167</c:v>
                </c:pt>
                <c:pt idx="555">
                  <c:v>72.863001793880485</c:v>
                </c:pt>
                <c:pt idx="556">
                  <c:v>72.457981725234873</c:v>
                </c:pt>
                <c:pt idx="557">
                  <c:v>71.169929597099085</c:v>
                </c:pt>
                <c:pt idx="558">
                  <c:v>74.460707149502269</c:v>
                </c:pt>
                <c:pt idx="559">
                  <c:v>72.583185826850354</c:v>
                </c:pt>
                <c:pt idx="560">
                  <c:v>71.98234591166046</c:v>
                </c:pt>
                <c:pt idx="561">
                  <c:v>71.493893822829548</c:v>
                </c:pt>
                <c:pt idx="562">
                  <c:v>71.380803183218518</c:v>
                </c:pt>
                <c:pt idx="563">
                  <c:v>71.497832907389878</c:v>
                </c:pt>
                <c:pt idx="564">
                  <c:v>71.568448552946577</c:v>
                </c:pt>
                <c:pt idx="565">
                  <c:v>63.319010250701588</c:v>
                </c:pt>
                <c:pt idx="566">
                  <c:v>80.358094664228986</c:v>
                </c:pt>
                <c:pt idx="567">
                  <c:v>80.172410669252741</c:v>
                </c:pt>
                <c:pt idx="568">
                  <c:v>77.557776971272389</c:v>
                </c:pt>
                <c:pt idx="569">
                  <c:v>77.359320058550765</c:v>
                </c:pt>
                <c:pt idx="570">
                  <c:v>82.780342523516538</c:v>
                </c:pt>
                <c:pt idx="571">
                  <c:v>82.767289688401007</c:v>
                </c:pt>
                <c:pt idx="572">
                  <c:v>83.32710914914523</c:v>
                </c:pt>
                <c:pt idx="573">
                  <c:v>81.787607853294006</c:v>
                </c:pt>
                <c:pt idx="574">
                  <c:v>80.968771508459241</c:v>
                </c:pt>
                <c:pt idx="575">
                  <c:v>81.074424923475362</c:v>
                </c:pt>
                <c:pt idx="576">
                  <c:v>80.503418039874987</c:v>
                </c:pt>
                <c:pt idx="577">
                  <c:v>79.580415833468436</c:v>
                </c:pt>
                <c:pt idx="578">
                  <c:v>77.508294512329698</c:v>
                </c:pt>
                <c:pt idx="579">
                  <c:v>78.932907651356615</c:v>
                </c:pt>
                <c:pt idx="580">
                  <c:v>77.741568957615542</c:v>
                </c:pt>
                <c:pt idx="581">
                  <c:v>66.726524619535823</c:v>
                </c:pt>
                <c:pt idx="582">
                  <c:v>65.687973582158449</c:v>
                </c:pt>
                <c:pt idx="583">
                  <c:v>66.09002308477865</c:v>
                </c:pt>
                <c:pt idx="584">
                  <c:v>65.310534701718169</c:v>
                </c:pt>
                <c:pt idx="585">
                  <c:v>64.542551147022706</c:v>
                </c:pt>
                <c:pt idx="586">
                  <c:v>64.151666608548567</c:v>
                </c:pt>
                <c:pt idx="587">
                  <c:v>63.30217557925841</c:v>
                </c:pt>
                <c:pt idx="588">
                  <c:v>66.558352238208514</c:v>
                </c:pt>
                <c:pt idx="589">
                  <c:v>61.286219671075706</c:v>
                </c:pt>
                <c:pt idx="590">
                  <c:v>60.394782817100022</c:v>
                </c:pt>
                <c:pt idx="591">
                  <c:v>63.561208960196218</c:v>
                </c:pt>
                <c:pt idx="592">
                  <c:v>62.791741119074103</c:v>
                </c:pt>
                <c:pt idx="593">
                  <c:v>62.943684372371145</c:v>
                </c:pt>
                <c:pt idx="594">
                  <c:v>80.821113705580885</c:v>
                </c:pt>
                <c:pt idx="595">
                  <c:v>80.716260937566886</c:v>
                </c:pt>
                <c:pt idx="596">
                  <c:v>80.477776946886365</c:v>
                </c:pt>
                <c:pt idx="597">
                  <c:v>80.758838530319963</c:v>
                </c:pt>
                <c:pt idx="598">
                  <c:v>80.369909363280527</c:v>
                </c:pt>
                <c:pt idx="599">
                  <c:v>78.776314321087128</c:v>
                </c:pt>
                <c:pt idx="600">
                  <c:v>80.094563830782846</c:v>
                </c:pt>
                <c:pt idx="601">
                  <c:v>81.599015479560023</c:v>
                </c:pt>
                <c:pt idx="602">
                  <c:v>78.582326686678357</c:v>
                </c:pt>
                <c:pt idx="603">
                  <c:v>77.100310260402097</c:v>
                </c:pt>
                <c:pt idx="604">
                  <c:v>77.501621776940596</c:v>
                </c:pt>
                <c:pt idx="605">
                  <c:v>77.968829890655869</c:v>
                </c:pt>
                <c:pt idx="606">
                  <c:v>76.471835482363588</c:v>
                </c:pt>
                <c:pt idx="607">
                  <c:v>76.333442968279343</c:v>
                </c:pt>
                <c:pt idx="608">
                  <c:v>75.414843974549967</c:v>
                </c:pt>
                <c:pt idx="609">
                  <c:v>68.831653530212932</c:v>
                </c:pt>
                <c:pt idx="610">
                  <c:v>69.070331464394471</c:v>
                </c:pt>
                <c:pt idx="611">
                  <c:v>69.151720780768528</c:v>
                </c:pt>
                <c:pt idx="612">
                  <c:v>68.68357315675992</c:v>
                </c:pt>
                <c:pt idx="613">
                  <c:v>68.756906454536491</c:v>
                </c:pt>
                <c:pt idx="614">
                  <c:v>68.459306095821461</c:v>
                </c:pt>
                <c:pt idx="615">
                  <c:v>71.543169840567288</c:v>
                </c:pt>
                <c:pt idx="616">
                  <c:v>67.949456634375323</c:v>
                </c:pt>
                <c:pt idx="617">
                  <c:v>69.932005174774829</c:v>
                </c:pt>
                <c:pt idx="618">
                  <c:v>69.943421713498026</c:v>
                </c:pt>
                <c:pt idx="619">
                  <c:v>60.823518821625925</c:v>
                </c:pt>
                <c:pt idx="620">
                  <c:v>60.909436664228565</c:v>
                </c:pt>
                <c:pt idx="621">
                  <c:v>60.328008981383483</c:v>
                </c:pt>
                <c:pt idx="622">
                  <c:v>64.335595635047824</c:v>
                </c:pt>
                <c:pt idx="623">
                  <c:v>59.063421682016561</c:v>
                </c:pt>
                <c:pt idx="624">
                  <c:v>57.973687617001609</c:v>
                </c:pt>
                <c:pt idx="625">
                  <c:v>62.433483429043207</c:v>
                </c:pt>
                <c:pt idx="626">
                  <c:v>62.759379630178351</c:v>
                </c:pt>
                <c:pt idx="627">
                  <c:v>61.52806238857751</c:v>
                </c:pt>
                <c:pt idx="628">
                  <c:v>60.957447143866069</c:v>
                </c:pt>
                <c:pt idx="629">
                  <c:v>60.462894573203847</c:v>
                </c:pt>
                <c:pt idx="630">
                  <c:v>59.737320032725421</c:v>
                </c:pt>
                <c:pt idx="631">
                  <c:v>59.586504167583385</c:v>
                </c:pt>
                <c:pt idx="632">
                  <c:v>58.803311902560615</c:v>
                </c:pt>
                <c:pt idx="633">
                  <c:v>67.556440847682609</c:v>
                </c:pt>
                <c:pt idx="634">
                  <c:v>67.66365915077553</c:v>
                </c:pt>
                <c:pt idx="635">
                  <c:v>71.331929153292222</c:v>
                </c:pt>
                <c:pt idx="636">
                  <c:v>67.401790908295169</c:v>
                </c:pt>
                <c:pt idx="637">
                  <c:v>67.154868122767951</c:v>
                </c:pt>
                <c:pt idx="638">
                  <c:v>67.773262018828305</c:v>
                </c:pt>
                <c:pt idx="639">
                  <c:v>66.547250257545073</c:v>
                </c:pt>
                <c:pt idx="640">
                  <c:v>66.151314272435826</c:v>
                </c:pt>
                <c:pt idx="641">
                  <c:v>71.420899155136951</c:v>
                </c:pt>
                <c:pt idx="642">
                  <c:v>67.188356146222844</c:v>
                </c:pt>
                <c:pt idx="643">
                  <c:v>66.825699169645304</c:v>
                </c:pt>
                <c:pt idx="644">
                  <c:v>65.919771003603486</c:v>
                </c:pt>
                <c:pt idx="645">
                  <c:v>66.300868723595556</c:v>
                </c:pt>
                <c:pt idx="646">
                  <c:v>65.728378868020158</c:v>
                </c:pt>
                <c:pt idx="647">
                  <c:v>64.533892342912139</c:v>
                </c:pt>
                <c:pt idx="648">
                  <c:v>64.327744506972181</c:v>
                </c:pt>
                <c:pt idx="649">
                  <c:v>69.080286468596853</c:v>
                </c:pt>
                <c:pt idx="650">
                  <c:v>73.007694097385979</c:v>
                </c:pt>
                <c:pt idx="651">
                  <c:v>70.756491896843741</c:v>
                </c:pt>
                <c:pt idx="652">
                  <c:v>70.43090235234672</c:v>
                </c:pt>
                <c:pt idx="653">
                  <c:v>70.238351500778435</c:v>
                </c:pt>
                <c:pt idx="654">
                  <c:v>69.972485344624474</c:v>
                </c:pt>
                <c:pt idx="655">
                  <c:v>69.502259488737934</c:v>
                </c:pt>
                <c:pt idx="656">
                  <c:v>71.598640023893552</c:v>
                </c:pt>
                <c:pt idx="657">
                  <c:v>68.888427747348544</c:v>
                </c:pt>
                <c:pt idx="658">
                  <c:v>68.626356595121777</c:v>
                </c:pt>
                <c:pt idx="659">
                  <c:v>68.067309304590836</c:v>
                </c:pt>
                <c:pt idx="660">
                  <c:v>67.891725097371477</c:v>
                </c:pt>
                <c:pt idx="661">
                  <c:v>66.280862049762106</c:v>
                </c:pt>
                <c:pt idx="662">
                  <c:v>67.056598490633576</c:v>
                </c:pt>
                <c:pt idx="663">
                  <c:v>66.673044433084925</c:v>
                </c:pt>
                <c:pt idx="664">
                  <c:v>70.430831208955453</c:v>
                </c:pt>
                <c:pt idx="665">
                  <c:v>68.877077425830862</c:v>
                </c:pt>
                <c:pt idx="666">
                  <c:v>73.291105046146001</c:v>
                </c:pt>
                <c:pt idx="667">
                  <c:v>62.777627348708975</c:v>
                </c:pt>
                <c:pt idx="668">
                  <c:v>64.634761490382431</c:v>
                </c:pt>
                <c:pt idx="669">
                  <c:v>69.850066954532025</c:v>
                </c:pt>
                <c:pt idx="670">
                  <c:v>61.26083247558843</c:v>
                </c:pt>
                <c:pt idx="671">
                  <c:v>63.357999840429315</c:v>
                </c:pt>
                <c:pt idx="672">
                  <c:v>65.210239552965163</c:v>
                </c:pt>
                <c:pt idx="673">
                  <c:v>61.954715625386434</c:v>
                </c:pt>
                <c:pt idx="674">
                  <c:v>63.74436957341608</c:v>
                </c:pt>
                <c:pt idx="675">
                  <c:v>70.922356054409576</c:v>
                </c:pt>
                <c:pt idx="676">
                  <c:v>71.616010973097076</c:v>
                </c:pt>
                <c:pt idx="677">
                  <c:v>71.133246325513099</c:v>
                </c:pt>
                <c:pt idx="678">
                  <c:v>70.733092592851463</c:v>
                </c:pt>
                <c:pt idx="679">
                  <c:v>70.245627995094907</c:v>
                </c:pt>
                <c:pt idx="680">
                  <c:v>69.785999539011385</c:v>
                </c:pt>
                <c:pt idx="681">
                  <c:v>69.62471459344944</c:v>
                </c:pt>
                <c:pt idx="682">
                  <c:v>71.17313544071726</c:v>
                </c:pt>
                <c:pt idx="683">
                  <c:v>68.937803233397176</c:v>
                </c:pt>
                <c:pt idx="684">
                  <c:v>71.838954889151793</c:v>
                </c:pt>
                <c:pt idx="685">
                  <c:v>66.62948987337893</c:v>
                </c:pt>
                <c:pt idx="686">
                  <c:v>67.323399143858808</c:v>
                </c:pt>
                <c:pt idx="687">
                  <c:v>66.056470610494799</c:v>
                </c:pt>
                <c:pt idx="688">
                  <c:v>67.607549198087696</c:v>
                </c:pt>
                <c:pt idx="689">
                  <c:v>67.386057146311842</c:v>
                </c:pt>
                <c:pt idx="690">
                  <c:v>68.670174436845471</c:v>
                </c:pt>
                <c:pt idx="691">
                  <c:v>71.722429816188637</c:v>
                </c:pt>
                <c:pt idx="692">
                  <c:v>69.638603454742579</c:v>
                </c:pt>
                <c:pt idx="693">
                  <c:v>69.363074776083423</c:v>
                </c:pt>
                <c:pt idx="694">
                  <c:v>69.628881567842171</c:v>
                </c:pt>
                <c:pt idx="695">
                  <c:v>69.407499660222669</c:v>
                </c:pt>
                <c:pt idx="696">
                  <c:v>69.122496901062945</c:v>
                </c:pt>
                <c:pt idx="697">
                  <c:v>67.800848894096418</c:v>
                </c:pt>
                <c:pt idx="698">
                  <c:v>67.17980600328103</c:v>
                </c:pt>
                <c:pt idx="699">
                  <c:v>71.003909237291666</c:v>
                </c:pt>
                <c:pt idx="700">
                  <c:v>70.688712002644479</c:v>
                </c:pt>
                <c:pt idx="701">
                  <c:v>81.462221155946381</c:v>
                </c:pt>
                <c:pt idx="702">
                  <c:v>81.35887350216484</c:v>
                </c:pt>
                <c:pt idx="703">
                  <c:v>82.115182011383666</c:v>
                </c:pt>
                <c:pt idx="704">
                  <c:v>85.013700017496959</c:v>
                </c:pt>
                <c:pt idx="705">
                  <c:v>83.201397960607352</c:v>
                </c:pt>
                <c:pt idx="706">
                  <c:v>82.315240967051196</c:v>
                </c:pt>
                <c:pt idx="707">
                  <c:v>81.228017209039123</c:v>
                </c:pt>
                <c:pt idx="708">
                  <c:v>81.837604225371265</c:v>
                </c:pt>
                <c:pt idx="709">
                  <c:v>80.7240653460277</c:v>
                </c:pt>
                <c:pt idx="710">
                  <c:v>78.90880790535239</c:v>
                </c:pt>
                <c:pt idx="711">
                  <c:v>79.154595889459216</c:v>
                </c:pt>
                <c:pt idx="712">
                  <c:v>79.238176243126418</c:v>
                </c:pt>
                <c:pt idx="713">
                  <c:v>78.487087215682735</c:v>
                </c:pt>
                <c:pt idx="714">
                  <c:v>78.508231823466915</c:v>
                </c:pt>
                <c:pt idx="715">
                  <c:v>76.742423653332395</c:v>
                </c:pt>
                <c:pt idx="716">
                  <c:v>77.69152267883436</c:v>
                </c:pt>
                <c:pt idx="717">
                  <c:v>79.426225860172607</c:v>
                </c:pt>
                <c:pt idx="718">
                  <c:v>77.422646483896315</c:v>
                </c:pt>
                <c:pt idx="719">
                  <c:v>77.52260060291313</c:v>
                </c:pt>
                <c:pt idx="720">
                  <c:v>77.572535725135211</c:v>
                </c:pt>
                <c:pt idx="721">
                  <c:v>81.553847420569653</c:v>
                </c:pt>
                <c:pt idx="722">
                  <c:v>79.625703093078442</c:v>
                </c:pt>
                <c:pt idx="723">
                  <c:v>82.61699740971531</c:v>
                </c:pt>
                <c:pt idx="724">
                  <c:v>82.641001915867704</c:v>
                </c:pt>
                <c:pt idx="725">
                  <c:v>82.53247650273309</c:v>
                </c:pt>
                <c:pt idx="726">
                  <c:v>79.724764432404157</c:v>
                </c:pt>
                <c:pt idx="727">
                  <c:v>78.906093791678614</c:v>
                </c:pt>
                <c:pt idx="728">
                  <c:v>81.114901170455781</c:v>
                </c:pt>
                <c:pt idx="729">
                  <c:v>78.620190664554386</c:v>
                </c:pt>
                <c:pt idx="730">
                  <c:v>80.245658114301818</c:v>
                </c:pt>
                <c:pt idx="731">
                  <c:v>79.776891287573079</c:v>
                </c:pt>
                <c:pt idx="732">
                  <c:v>79.03230521719577</c:v>
                </c:pt>
                <c:pt idx="733">
                  <c:v>78.44962596763466</c:v>
                </c:pt>
                <c:pt idx="734">
                  <c:v>76.685951619915372</c:v>
                </c:pt>
                <c:pt idx="735">
                  <c:v>76.489461326895494</c:v>
                </c:pt>
                <c:pt idx="736">
                  <c:v>72.900401314165137</c:v>
                </c:pt>
                <c:pt idx="737">
                  <c:v>72.553381327122693</c:v>
                </c:pt>
                <c:pt idx="738">
                  <c:v>72.631203614811454</c:v>
                </c:pt>
                <c:pt idx="739">
                  <c:v>72.420010119232899</c:v>
                </c:pt>
                <c:pt idx="740">
                  <c:v>71.083178231597032</c:v>
                </c:pt>
                <c:pt idx="741">
                  <c:v>70.971707656635971</c:v>
                </c:pt>
                <c:pt idx="742">
                  <c:v>72.103289755999072</c:v>
                </c:pt>
                <c:pt idx="743">
                  <c:v>71.663666879991268</c:v>
                </c:pt>
                <c:pt idx="744">
                  <c:v>73.689355730874951</c:v>
                </c:pt>
                <c:pt idx="745">
                  <c:v>70.866109002956719</c:v>
                </c:pt>
                <c:pt idx="746">
                  <c:v>69.369290194696049</c:v>
                </c:pt>
                <c:pt idx="747">
                  <c:v>70.380851146735196</c:v>
                </c:pt>
                <c:pt idx="748">
                  <c:v>74.339092305469435</c:v>
                </c:pt>
                <c:pt idx="749">
                  <c:v>74.502881458605003</c:v>
                </c:pt>
                <c:pt idx="750">
                  <c:v>74.095295211931102</c:v>
                </c:pt>
                <c:pt idx="751">
                  <c:v>74.278555531976082</c:v>
                </c:pt>
                <c:pt idx="752">
                  <c:v>74.643545842295865</c:v>
                </c:pt>
                <c:pt idx="753">
                  <c:v>73.232099637969881</c:v>
                </c:pt>
                <c:pt idx="754">
                  <c:v>73.036766829540895</c:v>
                </c:pt>
                <c:pt idx="755">
                  <c:v>76.501583412256693</c:v>
                </c:pt>
                <c:pt idx="756">
                  <c:v>74.705992024596512</c:v>
                </c:pt>
                <c:pt idx="757">
                  <c:v>74.454779503150064</c:v>
                </c:pt>
                <c:pt idx="758">
                  <c:v>74.182102281471984</c:v>
                </c:pt>
                <c:pt idx="759">
                  <c:v>73.898942605426697</c:v>
                </c:pt>
                <c:pt idx="760">
                  <c:v>73.633536653869115</c:v>
                </c:pt>
                <c:pt idx="761">
                  <c:v>73.326654355275565</c:v>
                </c:pt>
                <c:pt idx="762">
                  <c:v>72.975960313986405</c:v>
                </c:pt>
                <c:pt idx="763">
                  <c:v>77.110885444566307</c:v>
                </c:pt>
                <c:pt idx="764">
                  <c:v>76.884466398798622</c:v>
                </c:pt>
                <c:pt idx="765">
                  <c:v>72.130735432138692</c:v>
                </c:pt>
                <c:pt idx="766">
                  <c:v>73.1956899737377</c:v>
                </c:pt>
                <c:pt idx="767">
                  <c:v>72.691251091045075</c:v>
                </c:pt>
                <c:pt idx="768">
                  <c:v>73.114067829926398</c:v>
                </c:pt>
                <c:pt idx="769">
                  <c:v>72.632671199910291</c:v>
                </c:pt>
                <c:pt idx="770">
                  <c:v>71.915339045287311</c:v>
                </c:pt>
                <c:pt idx="771">
                  <c:v>71.349846984187522</c:v>
                </c:pt>
                <c:pt idx="772">
                  <c:v>70.94308957908234</c:v>
                </c:pt>
                <c:pt idx="773">
                  <c:v>70.260006394790821</c:v>
                </c:pt>
                <c:pt idx="774">
                  <c:v>70.071062605162666</c:v>
                </c:pt>
                <c:pt idx="775">
                  <c:v>69.679282586048302</c:v>
                </c:pt>
                <c:pt idx="776">
                  <c:v>68.88680420326034</c:v>
                </c:pt>
                <c:pt idx="777">
                  <c:v>68.670779380030496</c:v>
                </c:pt>
                <c:pt idx="778">
                  <c:v>64.822845577099969</c:v>
                </c:pt>
                <c:pt idx="779">
                  <c:v>63.887989079341004</c:v>
                </c:pt>
                <c:pt idx="780">
                  <c:v>63.698022245003123</c:v>
                </c:pt>
                <c:pt idx="781">
                  <c:v>63.722017186700114</c:v>
                </c:pt>
                <c:pt idx="782">
                  <c:v>61.318322001985351</c:v>
                </c:pt>
                <c:pt idx="783">
                  <c:v>61.407828897909177</c:v>
                </c:pt>
                <c:pt idx="784">
                  <c:v>59.946341278942697</c:v>
                </c:pt>
                <c:pt idx="785">
                  <c:v>57.828813623843232</c:v>
                </c:pt>
                <c:pt idx="786">
                  <c:v>55.513563323798152</c:v>
                </c:pt>
                <c:pt idx="787">
                  <c:v>54.306280089221609</c:v>
                </c:pt>
                <c:pt idx="788">
                  <c:v>52.91297057617674</c:v>
                </c:pt>
                <c:pt idx="789">
                  <c:v>51.511726121491385</c:v>
                </c:pt>
                <c:pt idx="790">
                  <c:v>51.367530489732026</c:v>
                </c:pt>
                <c:pt idx="791">
                  <c:v>73.533634834341441</c:v>
                </c:pt>
                <c:pt idx="792">
                  <c:v>73.384673420993664</c:v>
                </c:pt>
                <c:pt idx="793">
                  <c:v>73.276527457766477</c:v>
                </c:pt>
                <c:pt idx="794">
                  <c:v>73.285727777346125</c:v>
                </c:pt>
                <c:pt idx="795">
                  <c:v>73.152793057707186</c:v>
                </c:pt>
                <c:pt idx="796">
                  <c:v>73.810375428345324</c:v>
                </c:pt>
                <c:pt idx="797">
                  <c:v>73.496172764166303</c:v>
                </c:pt>
                <c:pt idx="798">
                  <c:v>70.817428868496023</c:v>
                </c:pt>
                <c:pt idx="799">
                  <c:v>69.931251304511235</c:v>
                </c:pt>
                <c:pt idx="800">
                  <c:v>64.602026656030731</c:v>
                </c:pt>
                <c:pt idx="801">
                  <c:v>63.981169833943071</c:v>
                </c:pt>
                <c:pt idx="802">
                  <c:v>61.121214617628105</c:v>
                </c:pt>
                <c:pt idx="803">
                  <c:v>64.328705199431937</c:v>
                </c:pt>
                <c:pt idx="804">
                  <c:v>63.122576791760309</c:v>
                </c:pt>
                <c:pt idx="805">
                  <c:v>61.321935694405866</c:v>
                </c:pt>
                <c:pt idx="806">
                  <c:v>75.622583983001221</c:v>
                </c:pt>
                <c:pt idx="807">
                  <c:v>73.648645573657234</c:v>
                </c:pt>
                <c:pt idx="808">
                  <c:v>76.53957068036587</c:v>
                </c:pt>
                <c:pt idx="809">
                  <c:v>75.583279653933005</c:v>
                </c:pt>
                <c:pt idx="810">
                  <c:v>78.932077983672912</c:v>
                </c:pt>
                <c:pt idx="811">
                  <c:v>76.605397202164497</c:v>
                </c:pt>
                <c:pt idx="812">
                  <c:v>75.818693749904227</c:v>
                </c:pt>
                <c:pt idx="813">
                  <c:v>75.093578394449452</c:v>
                </c:pt>
                <c:pt idx="814">
                  <c:v>75.434552052415981</c:v>
                </c:pt>
                <c:pt idx="815">
                  <c:v>74.838222563967847</c:v>
                </c:pt>
                <c:pt idx="816">
                  <c:v>77.587601593255044</c:v>
                </c:pt>
                <c:pt idx="817">
                  <c:v>77.228679350061228</c:v>
                </c:pt>
                <c:pt idx="818">
                  <c:v>73.494556664205163</c:v>
                </c:pt>
                <c:pt idx="819">
                  <c:v>72.633311668233119</c:v>
                </c:pt>
                <c:pt idx="820">
                  <c:v>72.161812071178915</c:v>
                </c:pt>
                <c:pt idx="821">
                  <c:v>74.568290789866438</c:v>
                </c:pt>
                <c:pt idx="822">
                  <c:v>74.477790352305675</c:v>
                </c:pt>
                <c:pt idx="823">
                  <c:v>74.691357751060039</c:v>
                </c:pt>
                <c:pt idx="824">
                  <c:v>74.809922494060061</c:v>
                </c:pt>
                <c:pt idx="825">
                  <c:v>74.799555128662433</c:v>
                </c:pt>
                <c:pt idx="826">
                  <c:v>74.214157076445844</c:v>
                </c:pt>
                <c:pt idx="827">
                  <c:v>74.133653378139641</c:v>
                </c:pt>
                <c:pt idx="828">
                  <c:v>73.197786619099517</c:v>
                </c:pt>
                <c:pt idx="829">
                  <c:v>75.967445528320127</c:v>
                </c:pt>
                <c:pt idx="830">
                  <c:v>67.187557420763952</c:v>
                </c:pt>
                <c:pt idx="831">
                  <c:v>67.585951201320469</c:v>
                </c:pt>
                <c:pt idx="832">
                  <c:v>69.848315940547877</c:v>
                </c:pt>
                <c:pt idx="833">
                  <c:v>69.414344558580709</c:v>
                </c:pt>
                <c:pt idx="834">
                  <c:v>68.358701866725568</c:v>
                </c:pt>
                <c:pt idx="835">
                  <c:v>67.73889861275309</c:v>
                </c:pt>
                <c:pt idx="836">
                  <c:v>56.43632657996104</c:v>
                </c:pt>
                <c:pt idx="837">
                  <c:v>57.36933698509926</c:v>
                </c:pt>
                <c:pt idx="838">
                  <c:v>57.279431000257084</c:v>
                </c:pt>
                <c:pt idx="839">
                  <c:v>64.223782494156822</c:v>
                </c:pt>
                <c:pt idx="840">
                  <c:v>54.761251915724642</c:v>
                </c:pt>
                <c:pt idx="841">
                  <c:v>52.350188117690436</c:v>
                </c:pt>
                <c:pt idx="842">
                  <c:v>47.701765168193624</c:v>
                </c:pt>
                <c:pt idx="843">
                  <c:v>45.918917968847893</c:v>
                </c:pt>
                <c:pt idx="844">
                  <c:v>43.366464881360962</c:v>
                </c:pt>
                <c:pt idx="845">
                  <c:v>42.606255245476483</c:v>
                </c:pt>
                <c:pt idx="846">
                  <c:v>42.160481527230239</c:v>
                </c:pt>
                <c:pt idx="847">
                  <c:v>42.429577037385215</c:v>
                </c:pt>
                <c:pt idx="848">
                  <c:v>61.254477353000169</c:v>
                </c:pt>
                <c:pt idx="849">
                  <c:v>63.720890343241372</c:v>
                </c:pt>
                <c:pt idx="850">
                  <c:v>61.55569755879025</c:v>
                </c:pt>
                <c:pt idx="851">
                  <c:v>62.879163786124892</c:v>
                </c:pt>
                <c:pt idx="852">
                  <c:v>61.747151398161847</c:v>
                </c:pt>
                <c:pt idx="853">
                  <c:v>62.922513900839895</c:v>
                </c:pt>
                <c:pt idx="854">
                  <c:v>62.329836696113105</c:v>
                </c:pt>
                <c:pt idx="855">
                  <c:v>77.35211234540624</c:v>
                </c:pt>
                <c:pt idx="856">
                  <c:v>76.939198855708113</c:v>
                </c:pt>
                <c:pt idx="857">
                  <c:v>75.117041726684178</c:v>
                </c:pt>
                <c:pt idx="858">
                  <c:v>78.003600956088775</c:v>
                </c:pt>
                <c:pt idx="859">
                  <c:v>75.165917675074127</c:v>
                </c:pt>
                <c:pt idx="860">
                  <c:v>76.789650879899057</c:v>
                </c:pt>
                <c:pt idx="861">
                  <c:v>76.135654133519623</c:v>
                </c:pt>
                <c:pt idx="862">
                  <c:v>79.120326095874901</c:v>
                </c:pt>
                <c:pt idx="863">
                  <c:v>74.90931517399504</c:v>
                </c:pt>
                <c:pt idx="864">
                  <c:v>75.127666433599529</c:v>
                </c:pt>
                <c:pt idx="865">
                  <c:v>77.421415321200655</c:v>
                </c:pt>
                <c:pt idx="866">
                  <c:v>77.624065301569757</c:v>
                </c:pt>
                <c:pt idx="867">
                  <c:v>77.381142367234844</c:v>
                </c:pt>
                <c:pt idx="868">
                  <c:v>76.512308936184354</c:v>
                </c:pt>
                <c:pt idx="869">
                  <c:v>76.21121978139999</c:v>
                </c:pt>
                <c:pt idx="870">
                  <c:v>82.700400214156033</c:v>
                </c:pt>
                <c:pt idx="871">
                  <c:v>82.301496847708918</c:v>
                </c:pt>
                <c:pt idx="872">
                  <c:v>76.968273265127166</c:v>
                </c:pt>
                <c:pt idx="873">
                  <c:v>84.595076158560289</c:v>
                </c:pt>
                <c:pt idx="874">
                  <c:v>77.362192529183773</c:v>
                </c:pt>
                <c:pt idx="875">
                  <c:v>77.081315721505774</c:v>
                </c:pt>
                <c:pt idx="876">
                  <c:v>85.929651247791114</c:v>
                </c:pt>
                <c:pt idx="877">
                  <c:v>75.92955447297858</c:v>
                </c:pt>
                <c:pt idx="878">
                  <c:v>82.850834380155746</c:v>
                </c:pt>
                <c:pt idx="879">
                  <c:v>77.66748693634031</c:v>
                </c:pt>
                <c:pt idx="880">
                  <c:v>81.268110022596488</c:v>
                </c:pt>
                <c:pt idx="881">
                  <c:v>80.24774031669412</c:v>
                </c:pt>
                <c:pt idx="882">
                  <c:v>75.778604648675014</c:v>
                </c:pt>
                <c:pt idx="883">
                  <c:v>78.796143079952017</c:v>
                </c:pt>
                <c:pt idx="884">
                  <c:v>78.961479637466354</c:v>
                </c:pt>
                <c:pt idx="885">
                  <c:v>64.499283757891135</c:v>
                </c:pt>
                <c:pt idx="886">
                  <c:v>68.402615299634448</c:v>
                </c:pt>
                <c:pt idx="887">
                  <c:v>63.976885669834076</c:v>
                </c:pt>
                <c:pt idx="888">
                  <c:v>64.517753730984666</c:v>
                </c:pt>
                <c:pt idx="889">
                  <c:v>63.235809991514181</c:v>
                </c:pt>
                <c:pt idx="890">
                  <c:v>63.747805678487204</c:v>
                </c:pt>
                <c:pt idx="891">
                  <c:v>63.204233943611221</c:v>
                </c:pt>
                <c:pt idx="892">
                  <c:v>62.886692759778505</c:v>
                </c:pt>
                <c:pt idx="893">
                  <c:v>62.620915491494387</c:v>
                </c:pt>
                <c:pt idx="894">
                  <c:v>61.797668579204476</c:v>
                </c:pt>
                <c:pt idx="895">
                  <c:v>61.588372721588577</c:v>
                </c:pt>
                <c:pt idx="896">
                  <c:v>60.850701486513152</c:v>
                </c:pt>
                <c:pt idx="897">
                  <c:v>60.992488923959215</c:v>
                </c:pt>
                <c:pt idx="898">
                  <c:v>61.046807054547337</c:v>
                </c:pt>
                <c:pt idx="899">
                  <c:v>59.427787118330222</c:v>
                </c:pt>
                <c:pt idx="900">
                  <c:v>65.312188924151485</c:v>
                </c:pt>
                <c:pt idx="901">
                  <c:v>56.757980199507386</c:v>
                </c:pt>
                <c:pt idx="902">
                  <c:v>52.858898693652208</c:v>
                </c:pt>
                <c:pt idx="903">
                  <c:v>52.410402180281217</c:v>
                </c:pt>
                <c:pt idx="904">
                  <c:v>50.419258811647516</c:v>
                </c:pt>
                <c:pt idx="905">
                  <c:v>49.282346985821064</c:v>
                </c:pt>
                <c:pt idx="906">
                  <c:v>47.930849491370303</c:v>
                </c:pt>
                <c:pt idx="907">
                  <c:v>56.05125832543947</c:v>
                </c:pt>
                <c:pt idx="908">
                  <c:v>46.359207060536008</c:v>
                </c:pt>
                <c:pt idx="909">
                  <c:v>45.925862047484607</c:v>
                </c:pt>
                <c:pt idx="910">
                  <c:v>54.842406250962135</c:v>
                </c:pt>
                <c:pt idx="911">
                  <c:v>73.540787901592751</c:v>
                </c:pt>
                <c:pt idx="912">
                  <c:v>72.881632944888622</c:v>
                </c:pt>
                <c:pt idx="913">
                  <c:v>72.759653910576262</c:v>
                </c:pt>
                <c:pt idx="914">
                  <c:v>74.639058195786006</c:v>
                </c:pt>
                <c:pt idx="915">
                  <c:v>72.381847233493687</c:v>
                </c:pt>
                <c:pt idx="916">
                  <c:v>72.351021512707902</c:v>
                </c:pt>
                <c:pt idx="917">
                  <c:v>72.089572831947223</c:v>
                </c:pt>
                <c:pt idx="918">
                  <c:v>71.720720745252038</c:v>
                </c:pt>
                <c:pt idx="919">
                  <c:v>71.912349581956335</c:v>
                </c:pt>
                <c:pt idx="920">
                  <c:v>71.088523093675107</c:v>
                </c:pt>
                <c:pt idx="921">
                  <c:v>71.717004579397837</c:v>
                </c:pt>
                <c:pt idx="922">
                  <c:v>71.111404537098792</c:v>
                </c:pt>
                <c:pt idx="923">
                  <c:v>73.035477182607096</c:v>
                </c:pt>
                <c:pt idx="924">
                  <c:v>70.692491450620537</c:v>
                </c:pt>
                <c:pt idx="925">
                  <c:v>70.089359277026745</c:v>
                </c:pt>
                <c:pt idx="926">
                  <c:v>73.835278884161397</c:v>
                </c:pt>
                <c:pt idx="927">
                  <c:v>73.023030502659878</c:v>
                </c:pt>
                <c:pt idx="928">
                  <c:v>72.318685557658398</c:v>
                </c:pt>
                <c:pt idx="929">
                  <c:v>71.557944969232324</c:v>
                </c:pt>
                <c:pt idx="930">
                  <c:v>70.681460299415534</c:v>
                </c:pt>
                <c:pt idx="931">
                  <c:v>70.917497763280551</c:v>
                </c:pt>
                <c:pt idx="932">
                  <c:v>70.51745466693562</c:v>
                </c:pt>
                <c:pt idx="933">
                  <c:v>70.372282939556655</c:v>
                </c:pt>
                <c:pt idx="934">
                  <c:v>70.602594257275072</c:v>
                </c:pt>
                <c:pt idx="935">
                  <c:v>70.751450954979703</c:v>
                </c:pt>
                <c:pt idx="936">
                  <c:v>71.70956958870714</c:v>
                </c:pt>
                <c:pt idx="937">
                  <c:v>69.533545731557183</c:v>
                </c:pt>
                <c:pt idx="938">
                  <c:v>69.191695141019466</c:v>
                </c:pt>
                <c:pt idx="939">
                  <c:v>68.828214277937079</c:v>
                </c:pt>
                <c:pt idx="940">
                  <c:v>68.430730311139271</c:v>
                </c:pt>
                <c:pt idx="941">
                  <c:v>60.393742170459149</c:v>
                </c:pt>
                <c:pt idx="942">
                  <c:v>59.480797259055038</c:v>
                </c:pt>
                <c:pt idx="943">
                  <c:v>63.685283585778691</c:v>
                </c:pt>
                <c:pt idx="944">
                  <c:v>59.222148400169289</c:v>
                </c:pt>
                <c:pt idx="945">
                  <c:v>58.256592279059547</c:v>
                </c:pt>
                <c:pt idx="946">
                  <c:v>57.868753851963682</c:v>
                </c:pt>
                <c:pt idx="947">
                  <c:v>56.936626813370218</c:v>
                </c:pt>
                <c:pt idx="948">
                  <c:v>57.333063229493881</c:v>
                </c:pt>
                <c:pt idx="949">
                  <c:v>57.124745996104622</c:v>
                </c:pt>
                <c:pt idx="950">
                  <c:v>60.369136863920424</c:v>
                </c:pt>
                <c:pt idx="951">
                  <c:v>55.349195419370105</c:v>
                </c:pt>
                <c:pt idx="952">
                  <c:v>54.979345566718408</c:v>
                </c:pt>
                <c:pt idx="953">
                  <c:v>78.117108308987625</c:v>
                </c:pt>
                <c:pt idx="954">
                  <c:v>77.315870007273077</c:v>
                </c:pt>
                <c:pt idx="955">
                  <c:v>77.174277260029356</c:v>
                </c:pt>
                <c:pt idx="956">
                  <c:v>79.331937345311673</c:v>
                </c:pt>
                <c:pt idx="957">
                  <c:v>76.919719448248912</c:v>
                </c:pt>
                <c:pt idx="958">
                  <c:v>76.602411941957854</c:v>
                </c:pt>
                <c:pt idx="959">
                  <c:v>77.844943145633394</c:v>
                </c:pt>
                <c:pt idx="960">
                  <c:v>77.604583962199001</c:v>
                </c:pt>
                <c:pt idx="961">
                  <c:v>77.980603528633694</c:v>
                </c:pt>
                <c:pt idx="962">
                  <c:v>78.158795833385938</c:v>
                </c:pt>
                <c:pt idx="963">
                  <c:v>76.414411617472908</c:v>
                </c:pt>
                <c:pt idx="964">
                  <c:v>76.756369659020237</c:v>
                </c:pt>
                <c:pt idx="965">
                  <c:v>66.20514385839121</c:v>
                </c:pt>
                <c:pt idx="966">
                  <c:v>65.291279048224624</c:v>
                </c:pt>
                <c:pt idx="967">
                  <c:v>64.764717558012705</c:v>
                </c:pt>
                <c:pt idx="968">
                  <c:v>62.574596226536855</c:v>
                </c:pt>
                <c:pt idx="969">
                  <c:v>62.108194952105201</c:v>
                </c:pt>
                <c:pt idx="970">
                  <c:v>61.678088033418604</c:v>
                </c:pt>
                <c:pt idx="971">
                  <c:v>61.799401282370212</c:v>
                </c:pt>
                <c:pt idx="972">
                  <c:v>61.926754486632831</c:v>
                </c:pt>
                <c:pt idx="973">
                  <c:v>61.472247646585544</c:v>
                </c:pt>
                <c:pt idx="974">
                  <c:v>61.644477411258791</c:v>
                </c:pt>
                <c:pt idx="975">
                  <c:v>73.953757671242428</c:v>
                </c:pt>
                <c:pt idx="976">
                  <c:v>74.33861956707706</c:v>
                </c:pt>
                <c:pt idx="977">
                  <c:v>73.752600877048437</c:v>
                </c:pt>
                <c:pt idx="978">
                  <c:v>73.280706544478676</c:v>
                </c:pt>
                <c:pt idx="979">
                  <c:v>71.609554814354979</c:v>
                </c:pt>
                <c:pt idx="980">
                  <c:v>71.662317863919895</c:v>
                </c:pt>
                <c:pt idx="981">
                  <c:v>71.970211016069669</c:v>
                </c:pt>
                <c:pt idx="982">
                  <c:v>72.059593404659282</c:v>
                </c:pt>
                <c:pt idx="983">
                  <c:v>71.769805437273135</c:v>
                </c:pt>
                <c:pt idx="984">
                  <c:v>71.224698129690296</c:v>
                </c:pt>
                <c:pt idx="985">
                  <c:v>70.951387967372199</c:v>
                </c:pt>
                <c:pt idx="986">
                  <c:v>70.527577757777777</c:v>
                </c:pt>
                <c:pt idx="987">
                  <c:v>70.086889649941526</c:v>
                </c:pt>
                <c:pt idx="988">
                  <c:v>69.648556552748801</c:v>
                </c:pt>
                <c:pt idx="989">
                  <c:v>69.486986629111684</c:v>
                </c:pt>
                <c:pt idx="990">
                  <c:v>74.235426910011626</c:v>
                </c:pt>
                <c:pt idx="991">
                  <c:v>75.738644516816038</c:v>
                </c:pt>
                <c:pt idx="992">
                  <c:v>73.957864342981267</c:v>
                </c:pt>
                <c:pt idx="993">
                  <c:v>72.487775326578685</c:v>
                </c:pt>
                <c:pt idx="994">
                  <c:v>72.152740412511449</c:v>
                </c:pt>
                <c:pt idx="995">
                  <c:v>75.80711310784281</c:v>
                </c:pt>
                <c:pt idx="996">
                  <c:v>73.436977210678805</c:v>
                </c:pt>
                <c:pt idx="997">
                  <c:v>73.160190717989707</c:v>
                </c:pt>
                <c:pt idx="998">
                  <c:v>73.502972977918191</c:v>
                </c:pt>
                <c:pt idx="999">
                  <c:v>73.505902488547733</c:v>
                </c:pt>
                <c:pt idx="1000">
                  <c:v>73.288987167405594</c:v>
                </c:pt>
                <c:pt idx="1001">
                  <c:v>72.912206960314521</c:v>
                </c:pt>
                <c:pt idx="1002">
                  <c:v>72.211938265438846</c:v>
                </c:pt>
                <c:pt idx="1003">
                  <c:v>72.138497209141576</c:v>
                </c:pt>
                <c:pt idx="1004">
                  <c:v>71.777964475284151</c:v>
                </c:pt>
                <c:pt idx="1005">
                  <c:v>73.396717121853129</c:v>
                </c:pt>
                <c:pt idx="1006">
                  <c:v>71.573923425183395</c:v>
                </c:pt>
                <c:pt idx="1007">
                  <c:v>72.844755391414694</c:v>
                </c:pt>
                <c:pt idx="1008">
                  <c:v>72.552710162835339</c:v>
                </c:pt>
                <c:pt idx="1009">
                  <c:v>75.239928174807432</c:v>
                </c:pt>
                <c:pt idx="1010">
                  <c:v>71.304329770446586</c:v>
                </c:pt>
                <c:pt idx="1011">
                  <c:v>71.132003609483505</c:v>
                </c:pt>
                <c:pt idx="1012">
                  <c:v>73.992212666727056</c:v>
                </c:pt>
                <c:pt idx="1013">
                  <c:v>69.461158844506656</c:v>
                </c:pt>
                <c:pt idx="1014">
                  <c:v>68.570072967397849</c:v>
                </c:pt>
                <c:pt idx="1015">
                  <c:v>67.739359184821637</c:v>
                </c:pt>
                <c:pt idx="1016">
                  <c:v>65.99558936701267</c:v>
                </c:pt>
                <c:pt idx="1017">
                  <c:v>66.761806874484165</c:v>
                </c:pt>
                <c:pt idx="1018">
                  <c:v>65.705874791739873</c:v>
                </c:pt>
                <c:pt idx="1019">
                  <c:v>65.084022034015902</c:v>
                </c:pt>
                <c:pt idx="1020">
                  <c:v>78.467282354391969</c:v>
                </c:pt>
                <c:pt idx="1021">
                  <c:v>77.058336006292862</c:v>
                </c:pt>
                <c:pt idx="1022">
                  <c:v>77.19103210005207</c:v>
                </c:pt>
                <c:pt idx="1023">
                  <c:v>76.405574430147553</c:v>
                </c:pt>
                <c:pt idx="1024">
                  <c:v>76.618953921018829</c:v>
                </c:pt>
                <c:pt idx="1025">
                  <c:v>75.644320277492852</c:v>
                </c:pt>
                <c:pt idx="1026">
                  <c:v>75.195382329124811</c:v>
                </c:pt>
                <c:pt idx="1027">
                  <c:v>74.942801037111423</c:v>
                </c:pt>
                <c:pt idx="1028">
                  <c:v>74.53997438863324</c:v>
                </c:pt>
                <c:pt idx="1029">
                  <c:v>72.50322568249868</c:v>
                </c:pt>
                <c:pt idx="1030">
                  <c:v>72.365751963661268</c:v>
                </c:pt>
                <c:pt idx="1031">
                  <c:v>71.682362385144884</c:v>
                </c:pt>
                <c:pt idx="1032">
                  <c:v>72.613225216470383</c:v>
                </c:pt>
                <c:pt idx="1033">
                  <c:v>72.241423531813183</c:v>
                </c:pt>
                <c:pt idx="1034">
                  <c:v>70.154779196781519</c:v>
                </c:pt>
                <c:pt idx="1035">
                  <c:v>69.75640353367578</c:v>
                </c:pt>
                <c:pt idx="1036">
                  <c:v>67.629802326309573</c:v>
                </c:pt>
                <c:pt idx="1037">
                  <c:v>69.093129611226459</c:v>
                </c:pt>
                <c:pt idx="1038">
                  <c:v>68.686061722169114</c:v>
                </c:pt>
                <c:pt idx="1039">
                  <c:v>68.284484417198968</c:v>
                </c:pt>
                <c:pt idx="1040">
                  <c:v>68.130979547505632</c:v>
                </c:pt>
                <c:pt idx="1041">
                  <c:v>69.431668158883951</c:v>
                </c:pt>
                <c:pt idx="1042">
                  <c:v>66.72635825439167</c:v>
                </c:pt>
                <c:pt idx="1043">
                  <c:v>68.611331304888211</c:v>
                </c:pt>
                <c:pt idx="1044">
                  <c:v>59.372606572596908</c:v>
                </c:pt>
                <c:pt idx="1045">
                  <c:v>64.129240771341486</c:v>
                </c:pt>
                <c:pt idx="1046">
                  <c:v>63.259427212529594</c:v>
                </c:pt>
                <c:pt idx="1047">
                  <c:v>61.672854182947177</c:v>
                </c:pt>
                <c:pt idx="1048">
                  <c:v>60.767067524266963</c:v>
                </c:pt>
                <c:pt idx="1049">
                  <c:v>61.009443841357609</c:v>
                </c:pt>
                <c:pt idx="1050">
                  <c:v>59.775015580036317</c:v>
                </c:pt>
                <c:pt idx="1051">
                  <c:v>52.029054474579631</c:v>
                </c:pt>
                <c:pt idx="1052">
                  <c:v>50.710718772867892</c:v>
                </c:pt>
                <c:pt idx="1053">
                  <c:v>48.910928157462052</c:v>
                </c:pt>
                <c:pt idx="1054">
                  <c:v>49.721185147316426</c:v>
                </c:pt>
                <c:pt idx="1055">
                  <c:v>49.507367838202462</c:v>
                </c:pt>
                <c:pt idx="1056">
                  <c:v>49.549191002064461</c:v>
                </c:pt>
                <c:pt idx="1057">
                  <c:v>55.830876413375044</c:v>
                </c:pt>
                <c:pt idx="1058">
                  <c:v>67.873030889055471</c:v>
                </c:pt>
                <c:pt idx="1059">
                  <c:v>67.420740997347849</c:v>
                </c:pt>
                <c:pt idx="1060">
                  <c:v>67.550804918617644</c:v>
                </c:pt>
                <c:pt idx="1061">
                  <c:v>66.555884949618275</c:v>
                </c:pt>
                <c:pt idx="1062">
                  <c:v>65.078532835823509</c:v>
                </c:pt>
                <c:pt idx="1063">
                  <c:v>61.609482314119774</c:v>
                </c:pt>
                <c:pt idx="1064">
                  <c:v>60.16302319447324</c:v>
                </c:pt>
                <c:pt idx="1065">
                  <c:v>62.442711797285853</c:v>
                </c:pt>
                <c:pt idx="1066">
                  <c:v>65.456151989904228</c:v>
                </c:pt>
                <c:pt idx="1067">
                  <c:v>61.867344904838212</c:v>
                </c:pt>
                <c:pt idx="1068">
                  <c:v>61.89734679035918</c:v>
                </c:pt>
                <c:pt idx="1069">
                  <c:v>61.755757669932478</c:v>
                </c:pt>
                <c:pt idx="1070">
                  <c:v>67.88143473235526</c:v>
                </c:pt>
                <c:pt idx="1071">
                  <c:v>67.789582392118291</c:v>
                </c:pt>
                <c:pt idx="1072">
                  <c:v>66.907292218904118</c:v>
                </c:pt>
                <c:pt idx="1073">
                  <c:v>64.967468021404216</c:v>
                </c:pt>
                <c:pt idx="1074">
                  <c:v>64.356847435333464</c:v>
                </c:pt>
                <c:pt idx="1075">
                  <c:v>68.623607616642417</c:v>
                </c:pt>
                <c:pt idx="1076">
                  <c:v>68.358560420283183</c:v>
                </c:pt>
                <c:pt idx="1077">
                  <c:v>66.757751753130108</c:v>
                </c:pt>
                <c:pt idx="1078">
                  <c:v>67.807830024652219</c:v>
                </c:pt>
                <c:pt idx="1079">
                  <c:v>66.469944196088846</c:v>
                </c:pt>
                <c:pt idx="1080">
                  <c:v>65.850909581928008</c:v>
                </c:pt>
                <c:pt idx="1081">
                  <c:v>65.100455372914752</c:v>
                </c:pt>
                <c:pt idx="1082">
                  <c:v>64.767243317204802</c:v>
                </c:pt>
                <c:pt idx="1083">
                  <c:v>67.420339641697026</c:v>
                </c:pt>
                <c:pt idx="1084">
                  <c:v>66.824567285332535</c:v>
                </c:pt>
                <c:pt idx="1085">
                  <c:v>61.938485312853842</c:v>
                </c:pt>
                <c:pt idx="1086">
                  <c:v>66.817333473021137</c:v>
                </c:pt>
                <c:pt idx="1087">
                  <c:v>82.310245953505202</c:v>
                </c:pt>
                <c:pt idx="1088">
                  <c:v>83.659196097726166</c:v>
                </c:pt>
                <c:pt idx="1089">
                  <c:v>80.972625860378344</c:v>
                </c:pt>
                <c:pt idx="1090">
                  <c:v>80.453690423557191</c:v>
                </c:pt>
                <c:pt idx="1091">
                  <c:v>71.23160659128429</c:v>
                </c:pt>
                <c:pt idx="1092">
                  <c:v>70.781304962787942</c:v>
                </c:pt>
                <c:pt idx="1093">
                  <c:v>70.694613286162124</c:v>
                </c:pt>
                <c:pt idx="1094">
                  <c:v>69.215344591593862</c:v>
                </c:pt>
                <c:pt idx="1095">
                  <c:v>68.92849362682523</c:v>
                </c:pt>
                <c:pt idx="1096">
                  <c:v>70.131284242868077</c:v>
                </c:pt>
                <c:pt idx="1097">
                  <c:v>69.739209931682481</c:v>
                </c:pt>
                <c:pt idx="1098">
                  <c:v>69.331746409162619</c:v>
                </c:pt>
                <c:pt idx="1099">
                  <c:v>71.630241647678645</c:v>
                </c:pt>
                <c:pt idx="1100">
                  <c:v>68.610510846876423</c:v>
                </c:pt>
                <c:pt idx="1101">
                  <c:v>67.861975406631771</c:v>
                </c:pt>
                <c:pt idx="1102">
                  <c:v>68.317793542398803</c:v>
                </c:pt>
                <c:pt idx="1103">
                  <c:v>67.899472909974989</c:v>
                </c:pt>
                <c:pt idx="1104">
                  <c:v>67.636895155379406</c:v>
                </c:pt>
                <c:pt idx="1105">
                  <c:v>67.223181491707251</c:v>
                </c:pt>
                <c:pt idx="1106">
                  <c:v>57.353007471375285</c:v>
                </c:pt>
                <c:pt idx="1107">
                  <c:v>57.106356205665826</c:v>
                </c:pt>
                <c:pt idx="1108">
                  <c:v>57.245712542162401</c:v>
                </c:pt>
                <c:pt idx="1109">
                  <c:v>56.162425709347758</c:v>
                </c:pt>
                <c:pt idx="1110">
                  <c:v>55.264205351635603</c:v>
                </c:pt>
                <c:pt idx="1111">
                  <c:v>54.964489819786067</c:v>
                </c:pt>
                <c:pt idx="1112">
                  <c:v>53.285416551256745</c:v>
                </c:pt>
                <c:pt idx="1113">
                  <c:v>52.208197123501193</c:v>
                </c:pt>
                <c:pt idx="1114">
                  <c:v>51.455012242984061</c:v>
                </c:pt>
                <c:pt idx="1115">
                  <c:v>50.912266756618003</c:v>
                </c:pt>
                <c:pt idx="1116">
                  <c:v>49.970635618972693</c:v>
                </c:pt>
                <c:pt idx="1117">
                  <c:v>49.414905384595535</c:v>
                </c:pt>
                <c:pt idx="1118">
                  <c:v>48.194618990146601</c:v>
                </c:pt>
                <c:pt idx="1119">
                  <c:v>47.091595135927761</c:v>
                </c:pt>
                <c:pt idx="1120">
                  <c:v>46.184126372170802</c:v>
                </c:pt>
                <c:pt idx="1121">
                  <c:v>51.772531015986331</c:v>
                </c:pt>
                <c:pt idx="1122">
                  <c:v>66.11813412966255</c:v>
                </c:pt>
                <c:pt idx="1123">
                  <c:v>66.79903914726448</c:v>
                </c:pt>
                <c:pt idx="1124">
                  <c:v>66.51865584477207</c:v>
                </c:pt>
                <c:pt idx="1125">
                  <c:v>66.555558746843417</c:v>
                </c:pt>
                <c:pt idx="1126">
                  <c:v>66.562099929190481</c:v>
                </c:pt>
                <c:pt idx="1127">
                  <c:v>65.496861294022338</c:v>
                </c:pt>
                <c:pt idx="1128">
                  <c:v>63.66500983605102</c:v>
                </c:pt>
                <c:pt idx="1129">
                  <c:v>63.553457568758205</c:v>
                </c:pt>
                <c:pt idx="1130">
                  <c:v>63.648790197466354</c:v>
                </c:pt>
                <c:pt idx="1131">
                  <c:v>66.337620951945681</c:v>
                </c:pt>
                <c:pt idx="1132">
                  <c:v>61.923023267137459</c:v>
                </c:pt>
                <c:pt idx="1133">
                  <c:v>61.674175664464883</c:v>
                </c:pt>
                <c:pt idx="1134">
                  <c:v>73.435040256527685</c:v>
                </c:pt>
                <c:pt idx="1135">
                  <c:v>73.804324834261578</c:v>
                </c:pt>
                <c:pt idx="1136">
                  <c:v>75.291508398513244</c:v>
                </c:pt>
                <c:pt idx="1137">
                  <c:v>73.479003669867339</c:v>
                </c:pt>
                <c:pt idx="1138">
                  <c:v>73.933958124040416</c:v>
                </c:pt>
                <c:pt idx="1139">
                  <c:v>73.536656616086759</c:v>
                </c:pt>
                <c:pt idx="1140">
                  <c:v>73.360700630741974</c:v>
                </c:pt>
                <c:pt idx="1141">
                  <c:v>72.913287357021886</c:v>
                </c:pt>
                <c:pt idx="1142">
                  <c:v>73.412628293426437</c:v>
                </c:pt>
                <c:pt idx="1143">
                  <c:v>71.881436124820596</c:v>
                </c:pt>
                <c:pt idx="1144">
                  <c:v>73.263286626215432</c:v>
                </c:pt>
                <c:pt idx="1145">
                  <c:v>72.94790090901833</c:v>
                </c:pt>
                <c:pt idx="1146">
                  <c:v>72.793500639575342</c:v>
                </c:pt>
                <c:pt idx="1147">
                  <c:v>72.548974948616149</c:v>
                </c:pt>
                <c:pt idx="1148">
                  <c:v>65.2314984356221</c:v>
                </c:pt>
                <c:pt idx="1149">
                  <c:v>64.64377907179977</c:v>
                </c:pt>
                <c:pt idx="1150">
                  <c:v>64.859033001849639</c:v>
                </c:pt>
                <c:pt idx="1151">
                  <c:v>64.613183902083122</c:v>
                </c:pt>
                <c:pt idx="1152">
                  <c:v>64.073394972366813</c:v>
                </c:pt>
                <c:pt idx="1153">
                  <c:v>63.771525324537592</c:v>
                </c:pt>
                <c:pt idx="1154">
                  <c:v>67.612164920672669</c:v>
                </c:pt>
                <c:pt idx="1155">
                  <c:v>62.762765369396412</c:v>
                </c:pt>
                <c:pt idx="1156">
                  <c:v>62.261925475504171</c:v>
                </c:pt>
                <c:pt idx="1157">
                  <c:v>66.209483722653857</c:v>
                </c:pt>
                <c:pt idx="1158">
                  <c:v>60.356363795249116</c:v>
                </c:pt>
                <c:pt idx="1159">
                  <c:v>60.731948556000688</c:v>
                </c:pt>
                <c:pt idx="1160">
                  <c:v>60.408551770010426</c:v>
                </c:pt>
                <c:pt idx="1161">
                  <c:v>59.667705402802696</c:v>
                </c:pt>
                <c:pt idx="1162">
                  <c:v>59.078626477975369</c:v>
                </c:pt>
                <c:pt idx="1163">
                  <c:v>72.354853166863393</c:v>
                </c:pt>
                <c:pt idx="1164">
                  <c:v>70.695116749322239</c:v>
                </c:pt>
                <c:pt idx="1165">
                  <c:v>71.213912922793114</c:v>
                </c:pt>
                <c:pt idx="1166">
                  <c:v>74.053755492921695</c:v>
                </c:pt>
                <c:pt idx="1167">
                  <c:v>71.637257642753113</c:v>
                </c:pt>
                <c:pt idx="1168">
                  <c:v>71.100483517941655</c:v>
                </c:pt>
                <c:pt idx="1169">
                  <c:v>70.591984652498397</c:v>
                </c:pt>
                <c:pt idx="1170">
                  <c:v>70.807326225621196</c:v>
                </c:pt>
                <c:pt idx="1171">
                  <c:v>70.674181898212993</c:v>
                </c:pt>
                <c:pt idx="1172">
                  <c:v>70.704874616903112</c:v>
                </c:pt>
                <c:pt idx="1173">
                  <c:v>70.714539570697298</c:v>
                </c:pt>
                <c:pt idx="1174">
                  <c:v>70.856956457376072</c:v>
                </c:pt>
                <c:pt idx="1175">
                  <c:v>74.211814938910592</c:v>
                </c:pt>
                <c:pt idx="1176">
                  <c:v>73.704076278844596</c:v>
                </c:pt>
                <c:pt idx="1177">
                  <c:v>73.876776679282912</c:v>
                </c:pt>
                <c:pt idx="1178">
                  <c:v>73.495672664246626</c:v>
                </c:pt>
                <c:pt idx="1179">
                  <c:v>75.088061265475687</c:v>
                </c:pt>
                <c:pt idx="1180">
                  <c:v>75.191023142730046</c:v>
                </c:pt>
                <c:pt idx="1181">
                  <c:v>71.144292801969101</c:v>
                </c:pt>
                <c:pt idx="1182">
                  <c:v>71.31832112865888</c:v>
                </c:pt>
                <c:pt idx="1183">
                  <c:v>72.608810063142315</c:v>
                </c:pt>
                <c:pt idx="1184">
                  <c:v>71.89960848446502</c:v>
                </c:pt>
                <c:pt idx="1185">
                  <c:v>71.744956274950781</c:v>
                </c:pt>
                <c:pt idx="1186">
                  <c:v>72.390756142568492</c:v>
                </c:pt>
                <c:pt idx="1187">
                  <c:v>68.00124717157577</c:v>
                </c:pt>
                <c:pt idx="1188">
                  <c:v>68.543089039311738</c:v>
                </c:pt>
                <c:pt idx="1189">
                  <c:v>68.419540937614784</c:v>
                </c:pt>
                <c:pt idx="1190">
                  <c:v>68.326584159196926</c:v>
                </c:pt>
                <c:pt idx="1191">
                  <c:v>67.931228106378086</c:v>
                </c:pt>
                <c:pt idx="1192">
                  <c:v>68.345554370565665</c:v>
                </c:pt>
                <c:pt idx="1193">
                  <c:v>68.188428714702042</c:v>
                </c:pt>
                <c:pt idx="1194">
                  <c:v>67.940191900981134</c:v>
                </c:pt>
                <c:pt idx="1195">
                  <c:v>67.370247926987972</c:v>
                </c:pt>
                <c:pt idx="1196">
                  <c:v>66.858593267264666</c:v>
                </c:pt>
                <c:pt idx="1197">
                  <c:v>67.870223581998786</c:v>
                </c:pt>
                <c:pt idx="1198">
                  <c:v>67.751322900521743</c:v>
                </c:pt>
                <c:pt idx="1199">
                  <c:v>67.305742220211144</c:v>
                </c:pt>
                <c:pt idx="1200">
                  <c:v>67.230147165932493</c:v>
                </c:pt>
                <c:pt idx="1201">
                  <c:v>67.394975626181889</c:v>
                </c:pt>
                <c:pt idx="1202">
                  <c:v>79.582411715188755</c:v>
                </c:pt>
                <c:pt idx="1203">
                  <c:v>76.468288677641667</c:v>
                </c:pt>
                <c:pt idx="1204">
                  <c:v>76.513231039690027</c:v>
                </c:pt>
                <c:pt idx="1205">
                  <c:v>76.49669578254229</c:v>
                </c:pt>
                <c:pt idx="1206">
                  <c:v>78.085958636416592</c:v>
                </c:pt>
                <c:pt idx="1207">
                  <c:v>76.278549813450852</c:v>
                </c:pt>
                <c:pt idx="1208">
                  <c:v>77.458869535067109</c:v>
                </c:pt>
                <c:pt idx="1209">
                  <c:v>75.230702369861959</c:v>
                </c:pt>
                <c:pt idx="1210">
                  <c:v>75.135993559852423</c:v>
                </c:pt>
                <c:pt idx="1211">
                  <c:v>74.968310039070602</c:v>
                </c:pt>
                <c:pt idx="1212">
                  <c:v>75.923777117239268</c:v>
                </c:pt>
                <c:pt idx="1213">
                  <c:v>75.776837994168361</c:v>
                </c:pt>
                <c:pt idx="1214">
                  <c:v>75.426089812966183</c:v>
                </c:pt>
                <c:pt idx="1215">
                  <c:v>74.975993833086022</c:v>
                </c:pt>
                <c:pt idx="1216">
                  <c:v>74.521983564298296</c:v>
                </c:pt>
                <c:pt idx="1217">
                  <c:v>77.084337000187844</c:v>
                </c:pt>
                <c:pt idx="1218">
                  <c:v>77.687138168851746</c:v>
                </c:pt>
                <c:pt idx="1219">
                  <c:v>78.160533537455379</c:v>
                </c:pt>
                <c:pt idx="1220">
                  <c:v>78.602171617712813</c:v>
                </c:pt>
                <c:pt idx="1221">
                  <c:v>78.264317093852185</c:v>
                </c:pt>
                <c:pt idx="1222">
                  <c:v>78.190635717099426</c:v>
                </c:pt>
                <c:pt idx="1223">
                  <c:v>78.775752244744581</c:v>
                </c:pt>
                <c:pt idx="1224">
                  <c:v>76.687497160087801</c:v>
                </c:pt>
                <c:pt idx="1225">
                  <c:v>77.776122281348492</c:v>
                </c:pt>
                <c:pt idx="1226">
                  <c:v>78.980589760819427</c:v>
                </c:pt>
                <c:pt idx="1227">
                  <c:v>76.759348475376882</c:v>
                </c:pt>
                <c:pt idx="1228">
                  <c:v>78.984992408522018</c:v>
                </c:pt>
                <c:pt idx="1229">
                  <c:v>79.053427298356226</c:v>
                </c:pt>
                <c:pt idx="1230">
                  <c:v>77.665282483856572</c:v>
                </c:pt>
                <c:pt idx="1231">
                  <c:v>76.426334873967022</c:v>
                </c:pt>
                <c:pt idx="1232">
                  <c:v>75.593120569239048</c:v>
                </c:pt>
                <c:pt idx="1233">
                  <c:v>75.453057673750251</c:v>
                </c:pt>
                <c:pt idx="1234">
                  <c:v>75.872505360380686</c:v>
                </c:pt>
                <c:pt idx="1235">
                  <c:v>75.671271171781356</c:v>
                </c:pt>
                <c:pt idx="1236">
                  <c:v>76.124698703718863</c:v>
                </c:pt>
                <c:pt idx="1237">
                  <c:v>75.047335290440856</c:v>
                </c:pt>
                <c:pt idx="1238">
                  <c:v>74.183964692318682</c:v>
                </c:pt>
                <c:pt idx="1239">
                  <c:v>74.122734147235732</c:v>
                </c:pt>
                <c:pt idx="1240">
                  <c:v>73.531173908089812</c:v>
                </c:pt>
                <c:pt idx="1241">
                  <c:v>73.038462216432592</c:v>
                </c:pt>
                <c:pt idx="1242">
                  <c:v>72.333911360674634</c:v>
                </c:pt>
                <c:pt idx="1243">
                  <c:v>71.720390341528912</c:v>
                </c:pt>
                <c:pt idx="1244">
                  <c:v>70.83074199080275</c:v>
                </c:pt>
                <c:pt idx="1245">
                  <c:v>70.520835277076614</c:v>
                </c:pt>
                <c:pt idx="1246">
                  <c:v>70.28999430089064</c:v>
                </c:pt>
                <c:pt idx="1247">
                  <c:v>74.683599121183292</c:v>
                </c:pt>
                <c:pt idx="1248">
                  <c:v>74.472284854995976</c:v>
                </c:pt>
                <c:pt idx="1249">
                  <c:v>73.318600785372595</c:v>
                </c:pt>
                <c:pt idx="1250">
                  <c:v>72.781341214981765</c:v>
                </c:pt>
                <c:pt idx="1251">
                  <c:v>72.034323725857661</c:v>
                </c:pt>
                <c:pt idx="1252">
                  <c:v>72.246383638089853</c:v>
                </c:pt>
                <c:pt idx="1253">
                  <c:v>71.881923612098916</c:v>
                </c:pt>
                <c:pt idx="1254">
                  <c:v>71.281955539757348</c:v>
                </c:pt>
                <c:pt idx="1255">
                  <c:v>75.925249868355337</c:v>
                </c:pt>
                <c:pt idx="1256">
                  <c:v>70.609555070748144</c:v>
                </c:pt>
                <c:pt idx="1257">
                  <c:v>70.349377420975017</c:v>
                </c:pt>
                <c:pt idx="1258">
                  <c:v>69.940644246783677</c:v>
                </c:pt>
                <c:pt idx="1259">
                  <c:v>69.80321411399774</c:v>
                </c:pt>
                <c:pt idx="1260">
                  <c:v>74.162255737832496</c:v>
                </c:pt>
                <c:pt idx="1261">
                  <c:v>68.968155825409212</c:v>
                </c:pt>
                <c:pt idx="1262">
                  <c:v>65.278136255088384</c:v>
                </c:pt>
                <c:pt idx="1263">
                  <c:v>65.318914358731803</c:v>
                </c:pt>
                <c:pt idx="1264">
                  <c:v>63.97713818677034</c:v>
                </c:pt>
                <c:pt idx="1265">
                  <c:v>67.003481449644397</c:v>
                </c:pt>
                <c:pt idx="1266">
                  <c:v>62.354493138180182</c:v>
                </c:pt>
                <c:pt idx="1267">
                  <c:v>62.102464271495663</c:v>
                </c:pt>
                <c:pt idx="1268">
                  <c:v>60.988222379874486</c:v>
                </c:pt>
                <c:pt idx="1269">
                  <c:v>58.352208423237762</c:v>
                </c:pt>
                <c:pt idx="1270">
                  <c:v>62.511328249307653</c:v>
                </c:pt>
                <c:pt idx="1271">
                  <c:v>55.218817786322866</c:v>
                </c:pt>
                <c:pt idx="1272">
                  <c:v>60.396597025217069</c:v>
                </c:pt>
                <c:pt idx="1273">
                  <c:v>53.200633508659251</c:v>
                </c:pt>
                <c:pt idx="1274">
                  <c:v>73.706122372018697</c:v>
                </c:pt>
                <c:pt idx="1275">
                  <c:v>73.987128984804627</c:v>
                </c:pt>
                <c:pt idx="1276">
                  <c:v>73.288476310859707</c:v>
                </c:pt>
                <c:pt idx="1277">
                  <c:v>72.733688340079738</c:v>
                </c:pt>
                <c:pt idx="1278">
                  <c:v>72.855079512109157</c:v>
                </c:pt>
                <c:pt idx="1279">
                  <c:v>71.958408946073817</c:v>
                </c:pt>
                <c:pt idx="1280">
                  <c:v>72.139057645739612</c:v>
                </c:pt>
                <c:pt idx="1281">
                  <c:v>70.126205345072819</c:v>
                </c:pt>
                <c:pt idx="1282">
                  <c:v>69.548966533961107</c:v>
                </c:pt>
                <c:pt idx="1283">
                  <c:v>74.159768581738192</c:v>
                </c:pt>
                <c:pt idx="1284">
                  <c:v>71.223787287491149</c:v>
                </c:pt>
                <c:pt idx="1285">
                  <c:v>71.46835176837439</c:v>
                </c:pt>
                <c:pt idx="1286">
                  <c:v>71.339832975645848</c:v>
                </c:pt>
                <c:pt idx="1287">
                  <c:v>71.072923030198069</c:v>
                </c:pt>
                <c:pt idx="1288">
                  <c:v>73.911854406137039</c:v>
                </c:pt>
                <c:pt idx="1289">
                  <c:v>67.374316305049476</c:v>
                </c:pt>
                <c:pt idx="1290">
                  <c:v>68.245368996346201</c:v>
                </c:pt>
                <c:pt idx="1291">
                  <c:v>67.604273598209929</c:v>
                </c:pt>
                <c:pt idx="1292">
                  <c:v>66.693452727889664</c:v>
                </c:pt>
                <c:pt idx="1293">
                  <c:v>69.617913825740871</c:v>
                </c:pt>
                <c:pt idx="1294">
                  <c:v>69.096977505553411</c:v>
                </c:pt>
                <c:pt idx="1295">
                  <c:v>65.975280628820741</c:v>
                </c:pt>
                <c:pt idx="1296">
                  <c:v>65.823769091706325</c:v>
                </c:pt>
                <c:pt idx="1297">
                  <c:v>68.952260176134075</c:v>
                </c:pt>
                <c:pt idx="1298">
                  <c:v>64.478934708318121</c:v>
                </c:pt>
                <c:pt idx="1299">
                  <c:v>65.347468270383899</c:v>
                </c:pt>
                <c:pt idx="1300">
                  <c:v>64.97405192323437</c:v>
                </c:pt>
                <c:pt idx="1301">
                  <c:v>64.553345402814699</c:v>
                </c:pt>
                <c:pt idx="1302">
                  <c:v>64.092665567841294</c:v>
                </c:pt>
                <c:pt idx="1303">
                  <c:v>66.770758236212231</c:v>
                </c:pt>
                <c:pt idx="1304">
                  <c:v>66.285543864238448</c:v>
                </c:pt>
                <c:pt idx="1305">
                  <c:v>62.781288366409107</c:v>
                </c:pt>
                <c:pt idx="1306">
                  <c:v>62.340970407322779</c:v>
                </c:pt>
                <c:pt idx="1307">
                  <c:v>61.219879400243592</c:v>
                </c:pt>
                <c:pt idx="1308">
                  <c:v>64.05470808170142</c:v>
                </c:pt>
                <c:pt idx="1309">
                  <c:v>60.303570266629819</c:v>
                </c:pt>
                <c:pt idx="1310">
                  <c:v>59.743667101891468</c:v>
                </c:pt>
                <c:pt idx="1311">
                  <c:v>59.595813793088716</c:v>
                </c:pt>
                <c:pt idx="1312">
                  <c:v>74.354168471492741</c:v>
                </c:pt>
                <c:pt idx="1313">
                  <c:v>74.583711130186103</c:v>
                </c:pt>
                <c:pt idx="1314">
                  <c:v>74.925813587296972</c:v>
                </c:pt>
                <c:pt idx="1315">
                  <c:v>74.462480254501173</c:v>
                </c:pt>
                <c:pt idx="1316">
                  <c:v>73.74916338655224</c:v>
                </c:pt>
                <c:pt idx="1317">
                  <c:v>74.405433816487104</c:v>
                </c:pt>
                <c:pt idx="1318">
                  <c:v>73.212303807886457</c:v>
                </c:pt>
                <c:pt idx="1319">
                  <c:v>73.370017529240059</c:v>
                </c:pt>
                <c:pt idx="1320">
                  <c:v>73.79243082809667</c:v>
                </c:pt>
                <c:pt idx="1321">
                  <c:v>73.622932090198233</c:v>
                </c:pt>
                <c:pt idx="1322">
                  <c:v>73.198323319323492</c:v>
                </c:pt>
                <c:pt idx="1323">
                  <c:v>74.920197749082263</c:v>
                </c:pt>
                <c:pt idx="1324">
                  <c:v>73.205722141785259</c:v>
                </c:pt>
                <c:pt idx="1325">
                  <c:v>72.630006114079833</c:v>
                </c:pt>
                <c:pt idx="1326">
                  <c:v>72.004258432374144</c:v>
                </c:pt>
                <c:pt idx="1327">
                  <c:v>74.140827920352336</c:v>
                </c:pt>
                <c:pt idx="1328">
                  <c:v>71.367086930635764</c:v>
                </c:pt>
                <c:pt idx="1329">
                  <c:v>71.608689073789563</c:v>
                </c:pt>
                <c:pt idx="1330">
                  <c:v>71.475655645977909</c:v>
                </c:pt>
                <c:pt idx="1331">
                  <c:v>70.080751825020783</c:v>
                </c:pt>
                <c:pt idx="1332">
                  <c:v>69.018970768978562</c:v>
                </c:pt>
                <c:pt idx="1333">
                  <c:v>70.093927518894262</c:v>
                </c:pt>
                <c:pt idx="1334">
                  <c:v>70.372609427306656</c:v>
                </c:pt>
                <c:pt idx="1335">
                  <c:v>69.974401224012468</c:v>
                </c:pt>
                <c:pt idx="1336">
                  <c:v>70.278886023931634</c:v>
                </c:pt>
                <c:pt idx="1337">
                  <c:v>63.259827922529034</c:v>
                </c:pt>
                <c:pt idx="1338">
                  <c:v>60.303794862651472</c:v>
                </c:pt>
                <c:pt idx="1339">
                  <c:v>66.972708355293122</c:v>
                </c:pt>
                <c:pt idx="1340">
                  <c:v>60.478893651205681</c:v>
                </c:pt>
                <c:pt idx="1341">
                  <c:v>59.571922746798037</c:v>
                </c:pt>
                <c:pt idx="1342">
                  <c:v>58.084330561354058</c:v>
                </c:pt>
                <c:pt idx="1343">
                  <c:v>58.473288084686892</c:v>
                </c:pt>
                <c:pt idx="1344">
                  <c:v>56.236588118902695</c:v>
                </c:pt>
                <c:pt idx="1345">
                  <c:v>62.317624399133031</c:v>
                </c:pt>
                <c:pt idx="1346">
                  <c:v>67.154402797264822</c:v>
                </c:pt>
                <c:pt idx="1347">
                  <c:v>67.122611683958951</c:v>
                </c:pt>
                <c:pt idx="1348">
                  <c:v>67.090272451813249</c:v>
                </c:pt>
                <c:pt idx="1349">
                  <c:v>66.910131495999252</c:v>
                </c:pt>
                <c:pt idx="1350">
                  <c:v>65.927670859244657</c:v>
                </c:pt>
                <c:pt idx="1351">
                  <c:v>66.721382039611029</c:v>
                </c:pt>
                <c:pt idx="1352">
                  <c:v>66.23485113595197</c:v>
                </c:pt>
                <c:pt idx="1353">
                  <c:v>68.52631091175769</c:v>
                </c:pt>
                <c:pt idx="1354">
                  <c:v>68.790462399579638</c:v>
                </c:pt>
                <c:pt idx="1355">
                  <c:v>67.497017900133898</c:v>
                </c:pt>
                <c:pt idx="1356">
                  <c:v>66.522638776379438</c:v>
                </c:pt>
                <c:pt idx="1357">
                  <c:v>63.009877310728875</c:v>
                </c:pt>
                <c:pt idx="1358">
                  <c:v>66.778325007471494</c:v>
                </c:pt>
                <c:pt idx="1359">
                  <c:v>62.801882763263663</c:v>
                </c:pt>
                <c:pt idx="1360">
                  <c:v>63.052304673474211</c:v>
                </c:pt>
                <c:pt idx="1361">
                  <c:v>66.17260068234863</c:v>
                </c:pt>
                <c:pt idx="1362">
                  <c:v>66.505714363285506</c:v>
                </c:pt>
                <c:pt idx="1363">
                  <c:v>69.874280364867786</c:v>
                </c:pt>
                <c:pt idx="1364">
                  <c:v>62.587406859463854</c:v>
                </c:pt>
                <c:pt idx="1365">
                  <c:v>61.253934731257218</c:v>
                </c:pt>
                <c:pt idx="1366">
                  <c:v>56.930481852177294</c:v>
                </c:pt>
                <c:pt idx="1367">
                  <c:v>54.970371137842761</c:v>
                </c:pt>
                <c:pt idx="1368">
                  <c:v>52.71090074452033</c:v>
                </c:pt>
                <c:pt idx="1369">
                  <c:v>51.825146378179625</c:v>
                </c:pt>
                <c:pt idx="1370">
                  <c:v>50.904233263807036</c:v>
                </c:pt>
                <c:pt idx="1371">
                  <c:v>50.82891296718833</c:v>
                </c:pt>
                <c:pt idx="1372">
                  <c:v>50.770486629821818</c:v>
                </c:pt>
                <c:pt idx="1373">
                  <c:v>51.382445338153666</c:v>
                </c:pt>
                <c:pt idx="1374">
                  <c:v>53.306075071280205</c:v>
                </c:pt>
                <c:pt idx="1375">
                  <c:v>55.024130681176246</c:v>
                </c:pt>
                <c:pt idx="1376">
                  <c:v>80.912826506353028</c:v>
                </c:pt>
                <c:pt idx="1377">
                  <c:v>81.231572369370681</c:v>
                </c:pt>
                <c:pt idx="1378">
                  <c:v>81.813803006114128</c:v>
                </c:pt>
                <c:pt idx="1379">
                  <c:v>81.667900500040588</c:v>
                </c:pt>
                <c:pt idx="1380">
                  <c:v>79.140088243390323</c:v>
                </c:pt>
                <c:pt idx="1381">
                  <c:v>81.126833100361651</c:v>
                </c:pt>
                <c:pt idx="1382">
                  <c:v>82.112855579865965</c:v>
                </c:pt>
                <c:pt idx="1383">
                  <c:v>78.395069105087813</c:v>
                </c:pt>
                <c:pt idx="1384">
                  <c:v>80.017479460170648</c:v>
                </c:pt>
                <c:pt idx="1385">
                  <c:v>76.028077109205967</c:v>
                </c:pt>
                <c:pt idx="1386">
                  <c:v>79.171491741437137</c:v>
                </c:pt>
                <c:pt idx="1387">
                  <c:v>78.884436866300547</c:v>
                </c:pt>
                <c:pt idx="1388">
                  <c:v>77.45855546640891</c:v>
                </c:pt>
                <c:pt idx="1389">
                  <c:v>78.366746155889118</c:v>
                </c:pt>
                <c:pt idx="1390">
                  <c:v>78.157444219114907</c:v>
                </c:pt>
                <c:pt idx="1391">
                  <c:v>72.354223253739448</c:v>
                </c:pt>
                <c:pt idx="1392">
                  <c:v>72.099962075641386</c:v>
                </c:pt>
                <c:pt idx="1393">
                  <c:v>71.805169093982698</c:v>
                </c:pt>
                <c:pt idx="1394">
                  <c:v>71.053487321894949</c:v>
                </c:pt>
                <c:pt idx="1395">
                  <c:v>71.677074131128194</c:v>
                </c:pt>
                <c:pt idx="1396">
                  <c:v>70.731621097403121</c:v>
                </c:pt>
                <c:pt idx="1397">
                  <c:v>70.787547509405428</c:v>
                </c:pt>
                <c:pt idx="1398">
                  <c:v>71.059989407386155</c:v>
                </c:pt>
                <c:pt idx="1399">
                  <c:v>70.976641733798445</c:v>
                </c:pt>
                <c:pt idx="1400">
                  <c:v>70.845108743439653</c:v>
                </c:pt>
                <c:pt idx="1401">
                  <c:v>69.622821633101836</c:v>
                </c:pt>
                <c:pt idx="1402">
                  <c:v>70.762904041100171</c:v>
                </c:pt>
                <c:pt idx="1403">
                  <c:v>72.155734438579202</c:v>
                </c:pt>
                <c:pt idx="1404">
                  <c:v>72.136068805805934</c:v>
                </c:pt>
                <c:pt idx="1405">
                  <c:v>71.879053321195812</c:v>
                </c:pt>
                <c:pt idx="1406">
                  <c:v>71.715551261781954</c:v>
                </c:pt>
                <c:pt idx="1407">
                  <c:v>73.933057337045113</c:v>
                </c:pt>
                <c:pt idx="1408">
                  <c:v>70.861943815202977</c:v>
                </c:pt>
                <c:pt idx="1409">
                  <c:v>70.293406379686402</c:v>
                </c:pt>
                <c:pt idx="1410">
                  <c:v>73.065105434612576</c:v>
                </c:pt>
                <c:pt idx="1411">
                  <c:v>69.63325874571612</c:v>
                </c:pt>
                <c:pt idx="1412">
                  <c:v>72.525195459026691</c:v>
                </c:pt>
                <c:pt idx="1413">
                  <c:v>62.375027906569599</c:v>
                </c:pt>
                <c:pt idx="1414">
                  <c:v>61.121250604168928</c:v>
                </c:pt>
                <c:pt idx="1415">
                  <c:v>58.534890215652041</c:v>
                </c:pt>
                <c:pt idx="1416">
                  <c:v>55.983494587541827</c:v>
                </c:pt>
                <c:pt idx="1417">
                  <c:v>53.341505688857545</c:v>
                </c:pt>
                <c:pt idx="1418">
                  <c:v>54.850031384026828</c:v>
                </c:pt>
                <c:pt idx="1419">
                  <c:v>45.054189688178752</c:v>
                </c:pt>
                <c:pt idx="1420">
                  <c:v>51.093763266928264</c:v>
                </c:pt>
                <c:pt idx="1421">
                  <c:v>40.620807621889931</c:v>
                </c:pt>
                <c:pt idx="1422">
                  <c:v>46.406064570479721</c:v>
                </c:pt>
                <c:pt idx="1423">
                  <c:v>45.21707806144088</c:v>
                </c:pt>
                <c:pt idx="1424">
                  <c:v>46.245222343365597</c:v>
                </c:pt>
                <c:pt idx="1425">
                  <c:v>36.470134768746007</c:v>
                </c:pt>
                <c:pt idx="1426">
                  <c:v>37.296573529398366</c:v>
                </c:pt>
                <c:pt idx="1427">
                  <c:v>38.999194305547618</c:v>
                </c:pt>
                <c:pt idx="1428">
                  <c:v>79.872018593154436</c:v>
                </c:pt>
                <c:pt idx="1429">
                  <c:v>79.821060143241681</c:v>
                </c:pt>
                <c:pt idx="1430">
                  <c:v>84.230576095873658</c:v>
                </c:pt>
                <c:pt idx="1431">
                  <c:v>84.644245196608949</c:v>
                </c:pt>
                <c:pt idx="1432">
                  <c:v>69.578127404303274</c:v>
                </c:pt>
                <c:pt idx="1433">
                  <c:v>69.316987124569096</c:v>
                </c:pt>
                <c:pt idx="1434">
                  <c:v>68.868605269738453</c:v>
                </c:pt>
                <c:pt idx="1435">
                  <c:v>69.33136231584281</c:v>
                </c:pt>
                <c:pt idx="1436">
                  <c:v>68.910671529104107</c:v>
                </c:pt>
                <c:pt idx="1437">
                  <c:v>69.178641734915928</c:v>
                </c:pt>
                <c:pt idx="1438">
                  <c:v>69.026638903897847</c:v>
                </c:pt>
                <c:pt idx="1439">
                  <c:v>68.4677298097901</c:v>
                </c:pt>
                <c:pt idx="1440">
                  <c:v>69.909094924467624</c:v>
                </c:pt>
                <c:pt idx="1441">
                  <c:v>69.730698683398558</c:v>
                </c:pt>
                <c:pt idx="1442">
                  <c:v>69.474758762747797</c:v>
                </c:pt>
                <c:pt idx="1443">
                  <c:v>69.326340971185473</c:v>
                </c:pt>
                <c:pt idx="1444">
                  <c:v>69.152548350110735</c:v>
                </c:pt>
                <c:pt idx="1445">
                  <c:v>68.998200672827835</c:v>
                </c:pt>
                <c:pt idx="1446">
                  <c:v>68.360852421942525</c:v>
                </c:pt>
                <c:pt idx="1447">
                  <c:v>68.288992764226961</c:v>
                </c:pt>
                <c:pt idx="1448">
                  <c:v>67.880771823652111</c:v>
                </c:pt>
                <c:pt idx="1449">
                  <c:v>67.616813053714822</c:v>
                </c:pt>
                <c:pt idx="1450">
                  <c:v>67.75910424330047</c:v>
                </c:pt>
                <c:pt idx="1451">
                  <c:v>67.136674602941895</c:v>
                </c:pt>
                <c:pt idx="1452">
                  <c:v>66.718229638034501</c:v>
                </c:pt>
                <c:pt idx="1453">
                  <c:v>72.480140665992877</c:v>
                </c:pt>
                <c:pt idx="1454">
                  <c:v>72.483225327865654</c:v>
                </c:pt>
                <c:pt idx="1455">
                  <c:v>71.440650468923181</c:v>
                </c:pt>
                <c:pt idx="1456">
                  <c:v>71.957204022317029</c:v>
                </c:pt>
                <c:pt idx="1457">
                  <c:v>71.192284265787592</c:v>
                </c:pt>
                <c:pt idx="1458">
                  <c:v>73.637194448451524</c:v>
                </c:pt>
                <c:pt idx="1459">
                  <c:v>70.946026408276509</c:v>
                </c:pt>
                <c:pt idx="1460">
                  <c:v>70.070184331599663</c:v>
                </c:pt>
                <c:pt idx="1461">
                  <c:v>69.994679092620601</c:v>
                </c:pt>
                <c:pt idx="1462">
                  <c:v>69.399398607379823</c:v>
                </c:pt>
                <c:pt idx="1463">
                  <c:v>69.006938198078913</c:v>
                </c:pt>
                <c:pt idx="1464">
                  <c:v>68.062487685562033</c:v>
                </c:pt>
                <c:pt idx="1465">
                  <c:v>67.460002424188332</c:v>
                </c:pt>
                <c:pt idx="1466">
                  <c:v>67.668427501288463</c:v>
                </c:pt>
                <c:pt idx="1467">
                  <c:v>67.308598817683091</c:v>
                </c:pt>
                <c:pt idx="1468">
                  <c:v>69.05887526548041</c:v>
                </c:pt>
                <c:pt idx="1469">
                  <c:v>69.041121490142771</c:v>
                </c:pt>
                <c:pt idx="1470">
                  <c:v>69.011276103932261</c:v>
                </c:pt>
                <c:pt idx="1471">
                  <c:v>68.420320953628391</c:v>
                </c:pt>
                <c:pt idx="1472">
                  <c:v>68.359318973556711</c:v>
                </c:pt>
                <c:pt idx="1473">
                  <c:v>68.110778152571129</c:v>
                </c:pt>
                <c:pt idx="1474">
                  <c:v>67.398320314374502</c:v>
                </c:pt>
                <c:pt idx="1475">
                  <c:v>65.297093214698876</c:v>
                </c:pt>
                <c:pt idx="1476">
                  <c:v>65.040354704217791</c:v>
                </c:pt>
                <c:pt idx="1477">
                  <c:v>64.671202129195137</c:v>
                </c:pt>
                <c:pt idx="1478">
                  <c:v>68.075098252539888</c:v>
                </c:pt>
                <c:pt idx="1479">
                  <c:v>62.11529456576185</c:v>
                </c:pt>
                <c:pt idx="1480">
                  <c:v>60.581585475903054</c:v>
                </c:pt>
                <c:pt idx="1481">
                  <c:v>59.463712818017328</c:v>
                </c:pt>
                <c:pt idx="1482">
                  <c:v>74.449065822231759</c:v>
                </c:pt>
                <c:pt idx="1483">
                  <c:v>75.077779724593597</c:v>
                </c:pt>
                <c:pt idx="1484">
                  <c:v>74.751855839611352</c:v>
                </c:pt>
                <c:pt idx="1485">
                  <c:v>76.797396297345671</c:v>
                </c:pt>
                <c:pt idx="1486">
                  <c:v>74.768890624885415</c:v>
                </c:pt>
                <c:pt idx="1487">
                  <c:v>74.536311362901188</c:v>
                </c:pt>
                <c:pt idx="1488">
                  <c:v>74.840656338022882</c:v>
                </c:pt>
                <c:pt idx="1489">
                  <c:v>72.684319203999792</c:v>
                </c:pt>
                <c:pt idx="1490">
                  <c:v>72.668691939491183</c:v>
                </c:pt>
                <c:pt idx="1491">
                  <c:v>76.530252846727578</c:v>
                </c:pt>
                <c:pt idx="1492">
                  <c:v>73.885767241988432</c:v>
                </c:pt>
                <c:pt idx="1493">
                  <c:v>72.423822399157032</c:v>
                </c:pt>
                <c:pt idx="1494">
                  <c:v>73.253435826676437</c:v>
                </c:pt>
                <c:pt idx="1495">
                  <c:v>73.027047011856553</c:v>
                </c:pt>
                <c:pt idx="1496">
                  <c:v>73.265475141298865</c:v>
                </c:pt>
                <c:pt idx="1497">
                  <c:v>72.748687714412682</c:v>
                </c:pt>
                <c:pt idx="1498">
                  <c:v>71.892432627028001</c:v>
                </c:pt>
                <c:pt idx="1499">
                  <c:v>72.37463251689644</c:v>
                </c:pt>
                <c:pt idx="1500">
                  <c:v>70.842998641877628</c:v>
                </c:pt>
                <c:pt idx="1501">
                  <c:v>71.296311746550458</c:v>
                </c:pt>
                <c:pt idx="1502">
                  <c:v>70.060668089013774</c:v>
                </c:pt>
                <c:pt idx="1503">
                  <c:v>70.0178100910952</c:v>
                </c:pt>
                <c:pt idx="1504">
                  <c:v>70.057578256456338</c:v>
                </c:pt>
                <c:pt idx="1505">
                  <c:v>70.516450994526423</c:v>
                </c:pt>
                <c:pt idx="1506">
                  <c:v>71.144836945350349</c:v>
                </c:pt>
                <c:pt idx="1507">
                  <c:v>72.968994465702494</c:v>
                </c:pt>
                <c:pt idx="1508">
                  <c:v>70.013714786793628</c:v>
                </c:pt>
                <c:pt idx="1509">
                  <c:v>69.654378291259306</c:v>
                </c:pt>
                <c:pt idx="1510">
                  <c:v>75.333122480500521</c:v>
                </c:pt>
                <c:pt idx="1511">
                  <c:v>77.102623538534218</c:v>
                </c:pt>
                <c:pt idx="1512">
                  <c:v>76.923275414229309</c:v>
                </c:pt>
                <c:pt idx="1513">
                  <c:v>76.806771970372694</c:v>
                </c:pt>
                <c:pt idx="1514">
                  <c:v>76.355276825594487</c:v>
                </c:pt>
                <c:pt idx="1515">
                  <c:v>76.515411438990583</c:v>
                </c:pt>
                <c:pt idx="1516">
                  <c:v>76.054730176769937</c:v>
                </c:pt>
                <c:pt idx="1517">
                  <c:v>76.093340671391061</c:v>
                </c:pt>
                <c:pt idx="1518">
                  <c:v>75.899398356820583</c:v>
                </c:pt>
                <c:pt idx="1519">
                  <c:v>75.483270255264813</c:v>
                </c:pt>
                <c:pt idx="1520">
                  <c:v>75.06568208351878</c:v>
                </c:pt>
                <c:pt idx="1521">
                  <c:v>73.368237275423652</c:v>
                </c:pt>
                <c:pt idx="1522">
                  <c:v>74.504555536883686</c:v>
                </c:pt>
                <c:pt idx="1523">
                  <c:v>74.395636738201205</c:v>
                </c:pt>
                <c:pt idx="1524">
                  <c:v>72.298291548710822</c:v>
                </c:pt>
                <c:pt idx="1525">
                  <c:v>77.388760046405395</c:v>
                </c:pt>
                <c:pt idx="1526">
                  <c:v>77.150382920203384</c:v>
                </c:pt>
                <c:pt idx="1527">
                  <c:v>75.27295122238597</c:v>
                </c:pt>
                <c:pt idx="1528">
                  <c:v>75.338726943164104</c:v>
                </c:pt>
                <c:pt idx="1529">
                  <c:v>73.689166704522933</c:v>
                </c:pt>
                <c:pt idx="1530">
                  <c:v>73.279077879404198</c:v>
                </c:pt>
                <c:pt idx="1531">
                  <c:v>71.406495464234752</c:v>
                </c:pt>
                <c:pt idx="1532">
                  <c:v>72.791838228227761</c:v>
                </c:pt>
                <c:pt idx="1533">
                  <c:v>70.390094150272759</c:v>
                </c:pt>
                <c:pt idx="1534">
                  <c:v>70.563444199648657</c:v>
                </c:pt>
                <c:pt idx="1535">
                  <c:v>71.86890040818011</c:v>
                </c:pt>
                <c:pt idx="1536">
                  <c:v>71.469838797492358</c:v>
                </c:pt>
                <c:pt idx="1537">
                  <c:v>70.96130219404148</c:v>
                </c:pt>
                <c:pt idx="1538">
                  <c:v>72.685726156644108</c:v>
                </c:pt>
                <c:pt idx="1539">
                  <c:v>70.193420599563936</c:v>
                </c:pt>
                <c:pt idx="1540">
                  <c:v>69.3228042214607</c:v>
                </c:pt>
                <c:pt idx="1541">
                  <c:v>68.577110294537832</c:v>
                </c:pt>
                <c:pt idx="1542">
                  <c:v>72.230041368392023</c:v>
                </c:pt>
                <c:pt idx="1543">
                  <c:v>68.71572940512678</c:v>
                </c:pt>
                <c:pt idx="1544">
                  <c:v>62.189041206680017</c:v>
                </c:pt>
                <c:pt idx="1545">
                  <c:v>61.727152800311941</c:v>
                </c:pt>
                <c:pt idx="1546">
                  <c:v>61.359582584333715</c:v>
                </c:pt>
                <c:pt idx="1547">
                  <c:v>61.172628528023047</c:v>
                </c:pt>
                <c:pt idx="1548">
                  <c:v>61.174086955327155</c:v>
                </c:pt>
                <c:pt idx="1549">
                  <c:v>59.821043170769009</c:v>
                </c:pt>
                <c:pt idx="1550">
                  <c:v>60.099180824375459</c:v>
                </c:pt>
                <c:pt idx="1551">
                  <c:v>60.99359743914826</c:v>
                </c:pt>
                <c:pt idx="1552">
                  <c:v>61.360368379743576</c:v>
                </c:pt>
                <c:pt idx="1553">
                  <c:v>66.461729571706911</c:v>
                </c:pt>
                <c:pt idx="1554">
                  <c:v>61.035136393727747</c:v>
                </c:pt>
                <c:pt idx="1555">
                  <c:v>60.354321799002825</c:v>
                </c:pt>
                <c:pt idx="1556">
                  <c:v>59.429826515266576</c:v>
                </c:pt>
                <c:pt idx="1557">
                  <c:v>58.139671530407192</c:v>
                </c:pt>
                <c:pt idx="1558">
                  <c:v>57.964979384290956</c:v>
                </c:pt>
                <c:pt idx="1559">
                  <c:v>62.976241858932369</c:v>
                </c:pt>
                <c:pt idx="1560">
                  <c:v>61.94070396805273</c:v>
                </c:pt>
                <c:pt idx="1561">
                  <c:v>62.276616281523445</c:v>
                </c:pt>
                <c:pt idx="1562">
                  <c:v>55.416769868840326</c:v>
                </c:pt>
                <c:pt idx="1563">
                  <c:v>55.011085023013436</c:v>
                </c:pt>
                <c:pt idx="1564">
                  <c:v>61.408066396010895</c:v>
                </c:pt>
                <c:pt idx="1565">
                  <c:v>52.212317778224467</c:v>
                </c:pt>
                <c:pt idx="1566">
                  <c:v>74.25308062661891</c:v>
                </c:pt>
                <c:pt idx="1567">
                  <c:v>72.173112401453679</c:v>
                </c:pt>
                <c:pt idx="1568">
                  <c:v>76.91603192362625</c:v>
                </c:pt>
                <c:pt idx="1569">
                  <c:v>75.698648673912516</c:v>
                </c:pt>
                <c:pt idx="1570">
                  <c:v>72.985464061918165</c:v>
                </c:pt>
                <c:pt idx="1571">
                  <c:v>72.920110151345995</c:v>
                </c:pt>
                <c:pt idx="1572">
                  <c:v>71.188551355478168</c:v>
                </c:pt>
                <c:pt idx="1573">
                  <c:v>71.904341315709132</c:v>
                </c:pt>
                <c:pt idx="1574">
                  <c:v>71.523064355183109</c:v>
                </c:pt>
                <c:pt idx="1575">
                  <c:v>71.426392708234332</c:v>
                </c:pt>
                <c:pt idx="1576">
                  <c:v>71.689458911624627</c:v>
                </c:pt>
                <c:pt idx="1577">
                  <c:v>71.720485223833748</c:v>
                </c:pt>
                <c:pt idx="1578">
                  <c:v>71.383709681199491</c:v>
                </c:pt>
                <c:pt idx="1579">
                  <c:v>70.802506407657773</c:v>
                </c:pt>
                <c:pt idx="1580">
                  <c:v>70.888370022544024</c:v>
                </c:pt>
                <c:pt idx="1581">
                  <c:v>77.027809637827573</c:v>
                </c:pt>
                <c:pt idx="1582">
                  <c:v>76.995917483850349</c:v>
                </c:pt>
                <c:pt idx="1583">
                  <c:v>76.670785549840758</c:v>
                </c:pt>
                <c:pt idx="1584">
                  <c:v>76.839936953957732</c:v>
                </c:pt>
                <c:pt idx="1585">
                  <c:v>77.445241884800083</c:v>
                </c:pt>
                <c:pt idx="1586">
                  <c:v>75.280704760896214</c:v>
                </c:pt>
                <c:pt idx="1587">
                  <c:v>74.590317204678684</c:v>
                </c:pt>
                <c:pt idx="1588">
                  <c:v>75.836610935121229</c:v>
                </c:pt>
                <c:pt idx="1589">
                  <c:v>76.781980454136786</c:v>
                </c:pt>
                <c:pt idx="1590">
                  <c:v>76.25691902480267</c:v>
                </c:pt>
                <c:pt idx="1591">
                  <c:v>76.597939620737108</c:v>
                </c:pt>
                <c:pt idx="1592">
                  <c:v>75.409102898514092</c:v>
                </c:pt>
                <c:pt idx="1593">
                  <c:v>75.025593021834268</c:v>
                </c:pt>
                <c:pt idx="1594">
                  <c:v>74.761726771066023</c:v>
                </c:pt>
                <c:pt idx="1595">
                  <c:v>73.270994952697436</c:v>
                </c:pt>
                <c:pt idx="1596">
                  <c:v>71.16641043254694</c:v>
                </c:pt>
                <c:pt idx="1597">
                  <c:v>71.01415078416774</c:v>
                </c:pt>
                <c:pt idx="1598">
                  <c:v>70.890531490557152</c:v>
                </c:pt>
                <c:pt idx="1599">
                  <c:v>70.657133015424435</c:v>
                </c:pt>
                <c:pt idx="1600">
                  <c:v>69.2237479489348</c:v>
                </c:pt>
                <c:pt idx="1601">
                  <c:v>69.142345129392041</c:v>
                </c:pt>
                <c:pt idx="1602">
                  <c:v>70.273490048279612</c:v>
                </c:pt>
                <c:pt idx="1603">
                  <c:v>69.886053124124913</c:v>
                </c:pt>
                <c:pt idx="1604">
                  <c:v>69.764493390524322</c:v>
                </c:pt>
                <c:pt idx="1605">
                  <c:v>69.5897346769423</c:v>
                </c:pt>
                <c:pt idx="1606">
                  <c:v>69.508881922325926</c:v>
                </c:pt>
                <c:pt idx="1607">
                  <c:v>69.173437827764403</c:v>
                </c:pt>
                <c:pt idx="1608">
                  <c:v>69.109338308497001</c:v>
                </c:pt>
                <c:pt idx="1609">
                  <c:v>69.733710386112747</c:v>
                </c:pt>
                <c:pt idx="1610">
                  <c:v>69.494720104278258</c:v>
                </c:pt>
                <c:pt idx="1611">
                  <c:v>67.891268620478186</c:v>
                </c:pt>
                <c:pt idx="1612">
                  <c:v>69.307276526552329</c:v>
                </c:pt>
                <c:pt idx="1613">
                  <c:v>69.28280494128947</c:v>
                </c:pt>
                <c:pt idx="1614">
                  <c:v>68.990311815044421</c:v>
                </c:pt>
                <c:pt idx="1615">
                  <c:v>68.803803803696312</c:v>
                </c:pt>
                <c:pt idx="1616">
                  <c:v>68.998596743056794</c:v>
                </c:pt>
                <c:pt idx="1617">
                  <c:v>68.343769193151118</c:v>
                </c:pt>
                <c:pt idx="1618">
                  <c:v>62.752043823087746</c:v>
                </c:pt>
                <c:pt idx="1619">
                  <c:v>62.767785032879992</c:v>
                </c:pt>
                <c:pt idx="1620">
                  <c:v>62.246603763688483</c:v>
                </c:pt>
                <c:pt idx="1621">
                  <c:v>61.107688330595039</c:v>
                </c:pt>
                <c:pt idx="1622">
                  <c:v>60.938565341212126</c:v>
                </c:pt>
                <c:pt idx="1623">
                  <c:v>64.372606898501928</c:v>
                </c:pt>
                <c:pt idx="1624">
                  <c:v>64.661682276088598</c:v>
                </c:pt>
                <c:pt idx="1625">
                  <c:v>63.850990687816903</c:v>
                </c:pt>
                <c:pt idx="1626">
                  <c:v>62.286867673988297</c:v>
                </c:pt>
                <c:pt idx="1627">
                  <c:v>61.686903812096396</c:v>
                </c:pt>
                <c:pt idx="1628">
                  <c:v>60.075357204159531</c:v>
                </c:pt>
                <c:pt idx="1629">
                  <c:v>59.401255064924321</c:v>
                </c:pt>
                <c:pt idx="1630">
                  <c:v>63.164100161588401</c:v>
                </c:pt>
                <c:pt idx="1631">
                  <c:v>54.219797772514042</c:v>
                </c:pt>
                <c:pt idx="1632">
                  <c:v>53.069022600677776</c:v>
                </c:pt>
                <c:pt idx="1633">
                  <c:v>51.877265660082159</c:v>
                </c:pt>
                <c:pt idx="1634">
                  <c:v>60.336082015219802</c:v>
                </c:pt>
                <c:pt idx="1635">
                  <c:v>58.850999884208264</c:v>
                </c:pt>
                <c:pt idx="1636">
                  <c:v>56.579111842966718</c:v>
                </c:pt>
                <c:pt idx="1637">
                  <c:v>54.935791146937646</c:v>
                </c:pt>
                <c:pt idx="1638">
                  <c:v>52.766171099805412</c:v>
                </c:pt>
                <c:pt idx="1639">
                  <c:v>49.837266571510021</c:v>
                </c:pt>
                <c:pt idx="1640">
                  <c:v>47.792038849137384</c:v>
                </c:pt>
                <c:pt idx="1641">
                  <c:v>55.570421869220723</c:v>
                </c:pt>
                <c:pt idx="1642">
                  <c:v>54.086355308506882</c:v>
                </c:pt>
                <c:pt idx="1643">
                  <c:v>41.475126117071696</c:v>
                </c:pt>
                <c:pt idx="1644">
                  <c:v>39.747749790070927</c:v>
                </c:pt>
                <c:pt idx="1645">
                  <c:v>38.70291978706986</c:v>
                </c:pt>
                <c:pt idx="1646">
                  <c:v>49.374482890869309</c:v>
                </c:pt>
                <c:pt idx="1647">
                  <c:v>38.049656146615135</c:v>
                </c:pt>
                <c:pt idx="1648">
                  <c:v>37.295304158635055</c:v>
                </c:pt>
              </c:numCache>
            </c:numRef>
          </c:xVal>
          <c:yVal>
            <c:numRef>
              <c:f>Regression!ActualY</c:f>
              <c:numCache>
                <c:formatCode>General</c:formatCode>
                <c:ptCount val="1649"/>
                <c:pt idx="0">
                  <c:v>65</c:v>
                </c:pt>
                <c:pt idx="1">
                  <c:v>59.9</c:v>
                </c:pt>
                <c:pt idx="2">
                  <c:v>59.9</c:v>
                </c:pt>
                <c:pt idx="3">
                  <c:v>59.5</c:v>
                </c:pt>
                <c:pt idx="4">
                  <c:v>59.2</c:v>
                </c:pt>
                <c:pt idx="5">
                  <c:v>58.8</c:v>
                </c:pt>
                <c:pt idx="6">
                  <c:v>58.6</c:v>
                </c:pt>
                <c:pt idx="7">
                  <c:v>58.1</c:v>
                </c:pt>
                <c:pt idx="8">
                  <c:v>57.5</c:v>
                </c:pt>
                <c:pt idx="9">
                  <c:v>57.3</c:v>
                </c:pt>
                <c:pt idx="10">
                  <c:v>57.3</c:v>
                </c:pt>
                <c:pt idx="11">
                  <c:v>57</c:v>
                </c:pt>
                <c:pt idx="12">
                  <c:v>56.7</c:v>
                </c:pt>
                <c:pt idx="13">
                  <c:v>56.2</c:v>
                </c:pt>
                <c:pt idx="14">
                  <c:v>55.3</c:v>
                </c:pt>
                <c:pt idx="15">
                  <c:v>54.8</c:v>
                </c:pt>
                <c:pt idx="16">
                  <c:v>77.8</c:v>
                </c:pt>
                <c:pt idx="17">
                  <c:v>77.5</c:v>
                </c:pt>
                <c:pt idx="18">
                  <c:v>77.2</c:v>
                </c:pt>
                <c:pt idx="19">
                  <c:v>76.900000000000006</c:v>
                </c:pt>
                <c:pt idx="20">
                  <c:v>76.599999999999994</c:v>
                </c:pt>
                <c:pt idx="21">
                  <c:v>76.2</c:v>
                </c:pt>
                <c:pt idx="22">
                  <c:v>76.099999999999994</c:v>
                </c:pt>
                <c:pt idx="23">
                  <c:v>75.3</c:v>
                </c:pt>
                <c:pt idx="24">
                  <c:v>75.900000000000006</c:v>
                </c:pt>
                <c:pt idx="25">
                  <c:v>74.2</c:v>
                </c:pt>
                <c:pt idx="26">
                  <c:v>73.5</c:v>
                </c:pt>
                <c:pt idx="27">
                  <c:v>73</c:v>
                </c:pt>
                <c:pt idx="28">
                  <c:v>72.8</c:v>
                </c:pt>
                <c:pt idx="29">
                  <c:v>73.3</c:v>
                </c:pt>
                <c:pt idx="30">
                  <c:v>73.599999999999994</c:v>
                </c:pt>
                <c:pt idx="31">
                  <c:v>72.599999999999994</c:v>
                </c:pt>
                <c:pt idx="32">
                  <c:v>75.400000000000006</c:v>
                </c:pt>
                <c:pt idx="33">
                  <c:v>75.3</c:v>
                </c:pt>
                <c:pt idx="34">
                  <c:v>75.099999999999994</c:v>
                </c:pt>
                <c:pt idx="35">
                  <c:v>74.900000000000006</c:v>
                </c:pt>
                <c:pt idx="36">
                  <c:v>74.7</c:v>
                </c:pt>
                <c:pt idx="37">
                  <c:v>74.400000000000006</c:v>
                </c:pt>
                <c:pt idx="38">
                  <c:v>74.099999999999994</c:v>
                </c:pt>
                <c:pt idx="39">
                  <c:v>73.8</c:v>
                </c:pt>
                <c:pt idx="40">
                  <c:v>73.400000000000006</c:v>
                </c:pt>
                <c:pt idx="41">
                  <c:v>72.900000000000006</c:v>
                </c:pt>
                <c:pt idx="42">
                  <c:v>72.3</c:v>
                </c:pt>
                <c:pt idx="43">
                  <c:v>51.7</c:v>
                </c:pt>
                <c:pt idx="44">
                  <c:v>51.1</c:v>
                </c:pt>
                <c:pt idx="45">
                  <c:v>56</c:v>
                </c:pt>
                <c:pt idx="46">
                  <c:v>51</c:v>
                </c:pt>
                <c:pt idx="47">
                  <c:v>49.6</c:v>
                </c:pt>
                <c:pt idx="48">
                  <c:v>49.1</c:v>
                </c:pt>
                <c:pt idx="49">
                  <c:v>48.7</c:v>
                </c:pt>
                <c:pt idx="50">
                  <c:v>48.2</c:v>
                </c:pt>
                <c:pt idx="51">
                  <c:v>76.2</c:v>
                </c:pt>
                <c:pt idx="52">
                  <c:v>76</c:v>
                </c:pt>
                <c:pt idx="53">
                  <c:v>75.900000000000006</c:v>
                </c:pt>
                <c:pt idx="54">
                  <c:v>75.7</c:v>
                </c:pt>
                <c:pt idx="55">
                  <c:v>75.5</c:v>
                </c:pt>
                <c:pt idx="56">
                  <c:v>75.599999999999994</c:v>
                </c:pt>
                <c:pt idx="57">
                  <c:v>75.400000000000006</c:v>
                </c:pt>
                <c:pt idx="58">
                  <c:v>74.8</c:v>
                </c:pt>
                <c:pt idx="59">
                  <c:v>75.2</c:v>
                </c:pt>
                <c:pt idx="60">
                  <c:v>74.900000000000006</c:v>
                </c:pt>
                <c:pt idx="61">
                  <c:v>74.7</c:v>
                </c:pt>
                <c:pt idx="62">
                  <c:v>74.099999999999994</c:v>
                </c:pt>
                <c:pt idx="63">
                  <c:v>74.099999999999994</c:v>
                </c:pt>
                <c:pt idx="64">
                  <c:v>74.599999999999994</c:v>
                </c:pt>
                <c:pt idx="65">
                  <c:v>74.400000000000006</c:v>
                </c:pt>
                <c:pt idx="66">
                  <c:v>74.400000000000006</c:v>
                </c:pt>
                <c:pt idx="67">
                  <c:v>73.900000000000006</c:v>
                </c:pt>
                <c:pt idx="68">
                  <c:v>73.5</c:v>
                </c:pt>
                <c:pt idx="69">
                  <c:v>73.3</c:v>
                </c:pt>
                <c:pt idx="70">
                  <c:v>73.2</c:v>
                </c:pt>
                <c:pt idx="71">
                  <c:v>73.5</c:v>
                </c:pt>
                <c:pt idx="72">
                  <c:v>72.900000000000006</c:v>
                </c:pt>
                <c:pt idx="73">
                  <c:v>73</c:v>
                </c:pt>
                <c:pt idx="74">
                  <c:v>73</c:v>
                </c:pt>
                <c:pt idx="75">
                  <c:v>72.7</c:v>
                </c:pt>
                <c:pt idx="76">
                  <c:v>72.599999999999994</c:v>
                </c:pt>
                <c:pt idx="77">
                  <c:v>72.599999999999994</c:v>
                </c:pt>
                <c:pt idx="78">
                  <c:v>72</c:v>
                </c:pt>
                <c:pt idx="79">
                  <c:v>82.7</c:v>
                </c:pt>
                <c:pt idx="80">
                  <c:v>82.5</c:v>
                </c:pt>
                <c:pt idx="81">
                  <c:v>82.3</c:v>
                </c:pt>
                <c:pt idx="82">
                  <c:v>82</c:v>
                </c:pt>
                <c:pt idx="83">
                  <c:v>81.900000000000006</c:v>
                </c:pt>
                <c:pt idx="84">
                  <c:v>81.7</c:v>
                </c:pt>
                <c:pt idx="85">
                  <c:v>81.3</c:v>
                </c:pt>
                <c:pt idx="86">
                  <c:v>81.3</c:v>
                </c:pt>
                <c:pt idx="87">
                  <c:v>81.2</c:v>
                </c:pt>
                <c:pt idx="88">
                  <c:v>81</c:v>
                </c:pt>
                <c:pt idx="89">
                  <c:v>86</c:v>
                </c:pt>
                <c:pt idx="90">
                  <c:v>83</c:v>
                </c:pt>
                <c:pt idx="91">
                  <c:v>79.900000000000006</c:v>
                </c:pt>
                <c:pt idx="92">
                  <c:v>79.900000000000006</c:v>
                </c:pt>
                <c:pt idx="93">
                  <c:v>81.400000000000006</c:v>
                </c:pt>
                <c:pt idx="94">
                  <c:v>81.099999999999994</c:v>
                </c:pt>
                <c:pt idx="95">
                  <c:v>88</c:v>
                </c:pt>
                <c:pt idx="96">
                  <c:v>88</c:v>
                </c:pt>
                <c:pt idx="97">
                  <c:v>84</c:v>
                </c:pt>
                <c:pt idx="98">
                  <c:v>82</c:v>
                </c:pt>
                <c:pt idx="99">
                  <c:v>84</c:v>
                </c:pt>
                <c:pt idx="100">
                  <c:v>81</c:v>
                </c:pt>
                <c:pt idx="101">
                  <c:v>79.8</c:v>
                </c:pt>
                <c:pt idx="102">
                  <c:v>79.400000000000006</c:v>
                </c:pt>
                <c:pt idx="103">
                  <c:v>79.3</c:v>
                </c:pt>
                <c:pt idx="104">
                  <c:v>78.8</c:v>
                </c:pt>
                <c:pt idx="105">
                  <c:v>78.7</c:v>
                </c:pt>
                <c:pt idx="106">
                  <c:v>78.599999999999994</c:v>
                </c:pt>
                <c:pt idx="107">
                  <c:v>78.099999999999994</c:v>
                </c:pt>
                <c:pt idx="108">
                  <c:v>72.5</c:v>
                </c:pt>
                <c:pt idx="109">
                  <c:v>72.2</c:v>
                </c:pt>
                <c:pt idx="110">
                  <c:v>71.900000000000006</c:v>
                </c:pt>
                <c:pt idx="111">
                  <c:v>71.599999999999994</c:v>
                </c:pt>
                <c:pt idx="112">
                  <c:v>71.099999999999994</c:v>
                </c:pt>
                <c:pt idx="113">
                  <c:v>78</c:v>
                </c:pt>
                <c:pt idx="114">
                  <c:v>73</c:v>
                </c:pt>
                <c:pt idx="115">
                  <c:v>73</c:v>
                </c:pt>
                <c:pt idx="116">
                  <c:v>69.2</c:v>
                </c:pt>
                <c:pt idx="117">
                  <c:v>68.400000000000006</c:v>
                </c:pt>
                <c:pt idx="118">
                  <c:v>68.400000000000006</c:v>
                </c:pt>
                <c:pt idx="119">
                  <c:v>67.8</c:v>
                </c:pt>
                <c:pt idx="120">
                  <c:v>67.8</c:v>
                </c:pt>
                <c:pt idx="121">
                  <c:v>71.400000000000006</c:v>
                </c:pt>
                <c:pt idx="122">
                  <c:v>71</c:v>
                </c:pt>
                <c:pt idx="123">
                  <c:v>77</c:v>
                </c:pt>
                <c:pt idx="124">
                  <c:v>73</c:v>
                </c:pt>
                <c:pt idx="125">
                  <c:v>69.900000000000006</c:v>
                </c:pt>
                <c:pt idx="126">
                  <c:v>69.5</c:v>
                </c:pt>
                <c:pt idx="127">
                  <c:v>69.099999999999994</c:v>
                </c:pt>
                <c:pt idx="128">
                  <c:v>68.599999999999994</c:v>
                </c:pt>
                <c:pt idx="129">
                  <c:v>68.2</c:v>
                </c:pt>
                <c:pt idx="130">
                  <c:v>67.8</c:v>
                </c:pt>
                <c:pt idx="131">
                  <c:v>67.3</c:v>
                </c:pt>
                <c:pt idx="132">
                  <c:v>66.8</c:v>
                </c:pt>
                <c:pt idx="133">
                  <c:v>72</c:v>
                </c:pt>
                <c:pt idx="134">
                  <c:v>71.7</c:v>
                </c:pt>
                <c:pt idx="135">
                  <c:v>71.900000000000006</c:v>
                </c:pt>
                <c:pt idx="136">
                  <c:v>72</c:v>
                </c:pt>
                <c:pt idx="137">
                  <c:v>73</c:v>
                </c:pt>
                <c:pt idx="138">
                  <c:v>70</c:v>
                </c:pt>
                <c:pt idx="139">
                  <c:v>70</c:v>
                </c:pt>
                <c:pt idx="140">
                  <c:v>69.8</c:v>
                </c:pt>
                <c:pt idx="141">
                  <c:v>68.900000000000006</c:v>
                </c:pt>
                <c:pt idx="142">
                  <c:v>68.099999999999994</c:v>
                </c:pt>
                <c:pt idx="143">
                  <c:v>68.2</c:v>
                </c:pt>
                <c:pt idx="144">
                  <c:v>67.7</c:v>
                </c:pt>
                <c:pt idx="145">
                  <c:v>67.2</c:v>
                </c:pt>
                <c:pt idx="146">
                  <c:v>67.7</c:v>
                </c:pt>
                <c:pt idx="147">
                  <c:v>68</c:v>
                </c:pt>
                <c:pt idx="148">
                  <c:v>89</c:v>
                </c:pt>
                <c:pt idx="149">
                  <c:v>87</c:v>
                </c:pt>
                <c:pt idx="150">
                  <c:v>83</c:v>
                </c:pt>
                <c:pt idx="151">
                  <c:v>83</c:v>
                </c:pt>
                <c:pt idx="152">
                  <c:v>80</c:v>
                </c:pt>
                <c:pt idx="153">
                  <c:v>79.8</c:v>
                </c:pt>
                <c:pt idx="154">
                  <c:v>79.5</c:v>
                </c:pt>
                <c:pt idx="155">
                  <c:v>79.5</c:v>
                </c:pt>
                <c:pt idx="156">
                  <c:v>79.400000000000006</c:v>
                </c:pt>
                <c:pt idx="157">
                  <c:v>78.900000000000006</c:v>
                </c:pt>
                <c:pt idx="158">
                  <c:v>78.8</c:v>
                </c:pt>
                <c:pt idx="159">
                  <c:v>78.3</c:v>
                </c:pt>
                <c:pt idx="160">
                  <c:v>78</c:v>
                </c:pt>
                <c:pt idx="161">
                  <c:v>78</c:v>
                </c:pt>
                <c:pt idx="162">
                  <c:v>77.599999999999994</c:v>
                </c:pt>
                <c:pt idx="163">
                  <c:v>70</c:v>
                </c:pt>
                <c:pt idx="164">
                  <c:v>69.8</c:v>
                </c:pt>
                <c:pt idx="165">
                  <c:v>69.400000000000006</c:v>
                </c:pt>
                <c:pt idx="166">
                  <c:v>69.400000000000006</c:v>
                </c:pt>
                <c:pt idx="167">
                  <c:v>69.5</c:v>
                </c:pt>
                <c:pt idx="168">
                  <c:v>69.5</c:v>
                </c:pt>
                <c:pt idx="169">
                  <c:v>69.599999999999994</c:v>
                </c:pt>
                <c:pt idx="170">
                  <c:v>69.599999999999994</c:v>
                </c:pt>
                <c:pt idx="171">
                  <c:v>69.400000000000006</c:v>
                </c:pt>
                <c:pt idx="172">
                  <c:v>69</c:v>
                </c:pt>
                <c:pt idx="173">
                  <c:v>68.7</c:v>
                </c:pt>
                <c:pt idx="174">
                  <c:v>68.400000000000006</c:v>
                </c:pt>
                <c:pt idx="175">
                  <c:v>68.5</c:v>
                </c:pt>
                <c:pt idx="176">
                  <c:v>68.2</c:v>
                </c:pt>
                <c:pt idx="177">
                  <c:v>68.3</c:v>
                </c:pt>
                <c:pt idx="178">
                  <c:v>59.7</c:v>
                </c:pt>
                <c:pt idx="179">
                  <c:v>59.5</c:v>
                </c:pt>
                <c:pt idx="180">
                  <c:v>59.3</c:v>
                </c:pt>
                <c:pt idx="181">
                  <c:v>59.1</c:v>
                </c:pt>
                <c:pt idx="182">
                  <c:v>58.7</c:v>
                </c:pt>
                <c:pt idx="183">
                  <c:v>58.4</c:v>
                </c:pt>
                <c:pt idx="184">
                  <c:v>57.6</c:v>
                </c:pt>
                <c:pt idx="185">
                  <c:v>57.1</c:v>
                </c:pt>
                <c:pt idx="186">
                  <c:v>56.8</c:v>
                </c:pt>
                <c:pt idx="187">
                  <c:v>56.5</c:v>
                </c:pt>
                <c:pt idx="188">
                  <c:v>56.1</c:v>
                </c:pt>
                <c:pt idx="189">
                  <c:v>55.8</c:v>
                </c:pt>
                <c:pt idx="190">
                  <c:v>55.6</c:v>
                </c:pt>
                <c:pt idx="191">
                  <c:v>69.400000000000006</c:v>
                </c:pt>
                <c:pt idx="192">
                  <c:v>69.099999999999994</c:v>
                </c:pt>
                <c:pt idx="193">
                  <c:v>68.7</c:v>
                </c:pt>
                <c:pt idx="194">
                  <c:v>68.3</c:v>
                </c:pt>
                <c:pt idx="195">
                  <c:v>67.900000000000006</c:v>
                </c:pt>
                <c:pt idx="196">
                  <c:v>67.400000000000006</c:v>
                </c:pt>
                <c:pt idx="197">
                  <c:v>67</c:v>
                </c:pt>
                <c:pt idx="198">
                  <c:v>66.5</c:v>
                </c:pt>
                <c:pt idx="199">
                  <c:v>65.8</c:v>
                </c:pt>
                <c:pt idx="200">
                  <c:v>65</c:v>
                </c:pt>
                <c:pt idx="201">
                  <c:v>64.2</c:v>
                </c:pt>
                <c:pt idx="202">
                  <c:v>63.3</c:v>
                </c:pt>
                <c:pt idx="203">
                  <c:v>62.5</c:v>
                </c:pt>
                <c:pt idx="204">
                  <c:v>61.7</c:v>
                </c:pt>
                <c:pt idx="205">
                  <c:v>62</c:v>
                </c:pt>
                <c:pt idx="206">
                  <c:v>77.2</c:v>
                </c:pt>
                <c:pt idx="207">
                  <c:v>77</c:v>
                </c:pt>
                <c:pt idx="208">
                  <c:v>76.8</c:v>
                </c:pt>
                <c:pt idx="209">
                  <c:v>76.900000000000006</c:v>
                </c:pt>
                <c:pt idx="210">
                  <c:v>76.400000000000006</c:v>
                </c:pt>
                <c:pt idx="211">
                  <c:v>76.099999999999994</c:v>
                </c:pt>
                <c:pt idx="212">
                  <c:v>76</c:v>
                </c:pt>
                <c:pt idx="213">
                  <c:v>75.400000000000006</c:v>
                </c:pt>
                <c:pt idx="214">
                  <c:v>75.7</c:v>
                </c:pt>
                <c:pt idx="215">
                  <c:v>75</c:v>
                </c:pt>
                <c:pt idx="216">
                  <c:v>75.5</c:v>
                </c:pt>
                <c:pt idx="217">
                  <c:v>65.099999999999994</c:v>
                </c:pt>
                <c:pt idx="218">
                  <c:v>64.2</c:v>
                </c:pt>
                <c:pt idx="219">
                  <c:v>63.4</c:v>
                </c:pt>
                <c:pt idx="220">
                  <c:v>62.2</c:v>
                </c:pt>
                <c:pt idx="221">
                  <c:v>61.1</c:v>
                </c:pt>
                <c:pt idx="222">
                  <c:v>59.2</c:v>
                </c:pt>
                <c:pt idx="223">
                  <c:v>57.5</c:v>
                </c:pt>
                <c:pt idx="224">
                  <c:v>56.9</c:v>
                </c:pt>
                <c:pt idx="225">
                  <c:v>54.8</c:v>
                </c:pt>
                <c:pt idx="226">
                  <c:v>51.7</c:v>
                </c:pt>
                <c:pt idx="227">
                  <c:v>48.1</c:v>
                </c:pt>
                <c:pt idx="228">
                  <c:v>46.4</c:v>
                </c:pt>
                <c:pt idx="229">
                  <c:v>46</c:v>
                </c:pt>
                <c:pt idx="230">
                  <c:v>46.7</c:v>
                </c:pt>
                <c:pt idx="231">
                  <c:v>47.8</c:v>
                </c:pt>
                <c:pt idx="232">
                  <c:v>74.8</c:v>
                </c:pt>
                <c:pt idx="233">
                  <c:v>74.7</c:v>
                </c:pt>
                <c:pt idx="234">
                  <c:v>74.5</c:v>
                </c:pt>
                <c:pt idx="235">
                  <c:v>74.099999999999994</c:v>
                </c:pt>
                <c:pt idx="236">
                  <c:v>73.8</c:v>
                </c:pt>
                <c:pt idx="237">
                  <c:v>73.599999999999994</c:v>
                </c:pt>
                <c:pt idx="238">
                  <c:v>73.400000000000006</c:v>
                </c:pt>
                <c:pt idx="239">
                  <c:v>73.3</c:v>
                </c:pt>
                <c:pt idx="240">
                  <c:v>73</c:v>
                </c:pt>
                <c:pt idx="241">
                  <c:v>72.7</c:v>
                </c:pt>
                <c:pt idx="242">
                  <c:v>72</c:v>
                </c:pt>
                <c:pt idx="243">
                  <c:v>71.8</c:v>
                </c:pt>
                <c:pt idx="244">
                  <c:v>71.400000000000006</c:v>
                </c:pt>
                <c:pt idx="245">
                  <c:v>71</c:v>
                </c:pt>
                <c:pt idx="246">
                  <c:v>75</c:v>
                </c:pt>
                <c:pt idx="247">
                  <c:v>74.3</c:v>
                </c:pt>
                <c:pt idx="248">
                  <c:v>74.099999999999994</c:v>
                </c:pt>
                <c:pt idx="249">
                  <c:v>73.900000000000006</c:v>
                </c:pt>
                <c:pt idx="250">
                  <c:v>73.7</c:v>
                </c:pt>
                <c:pt idx="251">
                  <c:v>73.400000000000006</c:v>
                </c:pt>
                <c:pt idx="252">
                  <c:v>73.2</c:v>
                </c:pt>
                <c:pt idx="253">
                  <c:v>72.900000000000006</c:v>
                </c:pt>
                <c:pt idx="254">
                  <c:v>72.599999999999994</c:v>
                </c:pt>
                <c:pt idx="255">
                  <c:v>72.2</c:v>
                </c:pt>
                <c:pt idx="256">
                  <c:v>72.099999999999994</c:v>
                </c:pt>
                <c:pt idx="257">
                  <c:v>72.2</c:v>
                </c:pt>
                <c:pt idx="258">
                  <c:v>72</c:v>
                </c:pt>
                <c:pt idx="259">
                  <c:v>71.8</c:v>
                </c:pt>
                <c:pt idx="260">
                  <c:v>71.599999999999994</c:v>
                </c:pt>
                <c:pt idx="261">
                  <c:v>71.099999999999994</c:v>
                </c:pt>
                <c:pt idx="262">
                  <c:v>59.3</c:v>
                </c:pt>
                <c:pt idx="263">
                  <c:v>59</c:v>
                </c:pt>
                <c:pt idx="264">
                  <c:v>58.6</c:v>
                </c:pt>
                <c:pt idx="265">
                  <c:v>58.1</c:v>
                </c:pt>
                <c:pt idx="266">
                  <c:v>57.5</c:v>
                </c:pt>
                <c:pt idx="267">
                  <c:v>56.9</c:v>
                </c:pt>
                <c:pt idx="268">
                  <c:v>56.1</c:v>
                </c:pt>
                <c:pt idx="269">
                  <c:v>55.3</c:v>
                </c:pt>
                <c:pt idx="270">
                  <c:v>54.3</c:v>
                </c:pt>
                <c:pt idx="271">
                  <c:v>59.1</c:v>
                </c:pt>
                <c:pt idx="272">
                  <c:v>58.6</c:v>
                </c:pt>
                <c:pt idx="273">
                  <c:v>58</c:v>
                </c:pt>
                <c:pt idx="274">
                  <c:v>57.4</c:v>
                </c:pt>
                <c:pt idx="275">
                  <c:v>56.8</c:v>
                </c:pt>
                <c:pt idx="276">
                  <c:v>56.2</c:v>
                </c:pt>
                <c:pt idx="277">
                  <c:v>55.3</c:v>
                </c:pt>
                <c:pt idx="278">
                  <c:v>54.8</c:v>
                </c:pt>
                <c:pt idx="279">
                  <c:v>54.1</c:v>
                </c:pt>
                <c:pt idx="280">
                  <c:v>53.4</c:v>
                </c:pt>
                <c:pt idx="281">
                  <c:v>52.6</c:v>
                </c:pt>
                <c:pt idx="282">
                  <c:v>73</c:v>
                </c:pt>
                <c:pt idx="283">
                  <c:v>72.8</c:v>
                </c:pt>
                <c:pt idx="284">
                  <c:v>72.7</c:v>
                </c:pt>
                <c:pt idx="285">
                  <c:v>72.599999999999994</c:v>
                </c:pt>
                <c:pt idx="286">
                  <c:v>72.5</c:v>
                </c:pt>
                <c:pt idx="287">
                  <c:v>72.400000000000006</c:v>
                </c:pt>
                <c:pt idx="288">
                  <c:v>72.400000000000006</c:v>
                </c:pt>
                <c:pt idx="289">
                  <c:v>72.3</c:v>
                </c:pt>
                <c:pt idx="290">
                  <c:v>72.099999999999994</c:v>
                </c:pt>
                <c:pt idx="291">
                  <c:v>71.8</c:v>
                </c:pt>
                <c:pt idx="292">
                  <c:v>71.400000000000006</c:v>
                </c:pt>
                <c:pt idx="293">
                  <c:v>71.099999999999994</c:v>
                </c:pt>
                <c:pt idx="294">
                  <c:v>77</c:v>
                </c:pt>
                <c:pt idx="295">
                  <c:v>68.3</c:v>
                </c:pt>
                <c:pt idx="296">
                  <c:v>67.8</c:v>
                </c:pt>
                <c:pt idx="297">
                  <c:v>67.400000000000006</c:v>
                </c:pt>
                <c:pt idx="298">
                  <c:v>67</c:v>
                </c:pt>
                <c:pt idx="299">
                  <c:v>66.599999999999994</c:v>
                </c:pt>
                <c:pt idx="300">
                  <c:v>66.099999999999994</c:v>
                </c:pt>
                <c:pt idx="301">
                  <c:v>65.599999999999994</c:v>
                </c:pt>
                <c:pt idx="302">
                  <c:v>65</c:v>
                </c:pt>
                <c:pt idx="303">
                  <c:v>64.099999999999994</c:v>
                </c:pt>
                <c:pt idx="304">
                  <c:v>56.7</c:v>
                </c:pt>
                <c:pt idx="305">
                  <c:v>56.4</c:v>
                </c:pt>
                <c:pt idx="306">
                  <c:v>55.9</c:v>
                </c:pt>
                <c:pt idx="307">
                  <c:v>55.6</c:v>
                </c:pt>
                <c:pt idx="308">
                  <c:v>55.3</c:v>
                </c:pt>
                <c:pt idx="309">
                  <c:v>54.8</c:v>
                </c:pt>
                <c:pt idx="310">
                  <c:v>54.2</c:v>
                </c:pt>
                <c:pt idx="311">
                  <c:v>53.6</c:v>
                </c:pt>
                <c:pt idx="312">
                  <c:v>53.3</c:v>
                </c:pt>
                <c:pt idx="313">
                  <c:v>52.8</c:v>
                </c:pt>
                <c:pt idx="314">
                  <c:v>82</c:v>
                </c:pt>
                <c:pt idx="315">
                  <c:v>81.8</c:v>
                </c:pt>
                <c:pt idx="316">
                  <c:v>81.599999999999994</c:v>
                </c:pt>
                <c:pt idx="317">
                  <c:v>81.5</c:v>
                </c:pt>
                <c:pt idx="318">
                  <c:v>81.2</c:v>
                </c:pt>
                <c:pt idx="319">
                  <c:v>81</c:v>
                </c:pt>
                <c:pt idx="320">
                  <c:v>87</c:v>
                </c:pt>
                <c:pt idx="321">
                  <c:v>85</c:v>
                </c:pt>
                <c:pt idx="322">
                  <c:v>85</c:v>
                </c:pt>
                <c:pt idx="323">
                  <c:v>81</c:v>
                </c:pt>
                <c:pt idx="324">
                  <c:v>80</c:v>
                </c:pt>
                <c:pt idx="325">
                  <c:v>79.7</c:v>
                </c:pt>
                <c:pt idx="326">
                  <c:v>58</c:v>
                </c:pt>
                <c:pt idx="327">
                  <c:v>49.9</c:v>
                </c:pt>
                <c:pt idx="328">
                  <c:v>53</c:v>
                </c:pt>
                <c:pt idx="329">
                  <c:v>49.8</c:v>
                </c:pt>
                <c:pt idx="330">
                  <c:v>49.2</c:v>
                </c:pt>
                <c:pt idx="331">
                  <c:v>48.6</c:v>
                </c:pt>
                <c:pt idx="332">
                  <c:v>52.6</c:v>
                </c:pt>
                <c:pt idx="333">
                  <c:v>52.2</c:v>
                </c:pt>
                <c:pt idx="334">
                  <c:v>51.8</c:v>
                </c:pt>
                <c:pt idx="335">
                  <c:v>51.6</c:v>
                </c:pt>
                <c:pt idx="336">
                  <c:v>51.2</c:v>
                </c:pt>
                <c:pt idx="337">
                  <c:v>57</c:v>
                </c:pt>
                <c:pt idx="338">
                  <c:v>49.6</c:v>
                </c:pt>
                <c:pt idx="339">
                  <c:v>83</c:v>
                </c:pt>
                <c:pt idx="340">
                  <c:v>81</c:v>
                </c:pt>
                <c:pt idx="341">
                  <c:v>79.900000000000006</c:v>
                </c:pt>
                <c:pt idx="342">
                  <c:v>79.8</c:v>
                </c:pt>
                <c:pt idx="343">
                  <c:v>79.099999999999994</c:v>
                </c:pt>
                <c:pt idx="344">
                  <c:v>79.3</c:v>
                </c:pt>
                <c:pt idx="345">
                  <c:v>79.599999999999994</c:v>
                </c:pt>
                <c:pt idx="346">
                  <c:v>78.900000000000006</c:v>
                </c:pt>
                <c:pt idx="347">
                  <c:v>78.900000000000006</c:v>
                </c:pt>
                <c:pt idx="348">
                  <c:v>75.8</c:v>
                </c:pt>
                <c:pt idx="349">
                  <c:v>75.599999999999994</c:v>
                </c:pt>
                <c:pt idx="350">
                  <c:v>75.400000000000006</c:v>
                </c:pt>
                <c:pt idx="351">
                  <c:v>75.2</c:v>
                </c:pt>
                <c:pt idx="352">
                  <c:v>75</c:v>
                </c:pt>
                <c:pt idx="353">
                  <c:v>74.900000000000006</c:v>
                </c:pt>
                <c:pt idx="354">
                  <c:v>74.5</c:v>
                </c:pt>
                <c:pt idx="355">
                  <c:v>74.400000000000006</c:v>
                </c:pt>
                <c:pt idx="356">
                  <c:v>74.2</c:v>
                </c:pt>
                <c:pt idx="357">
                  <c:v>73.900000000000006</c:v>
                </c:pt>
                <c:pt idx="358">
                  <c:v>73.5</c:v>
                </c:pt>
                <c:pt idx="359">
                  <c:v>73.099999999999994</c:v>
                </c:pt>
                <c:pt idx="360">
                  <c:v>72.7</c:v>
                </c:pt>
                <c:pt idx="361">
                  <c:v>72.2</c:v>
                </c:pt>
                <c:pt idx="362">
                  <c:v>71.7</c:v>
                </c:pt>
                <c:pt idx="363">
                  <c:v>74.599999999999994</c:v>
                </c:pt>
                <c:pt idx="364">
                  <c:v>74.400000000000006</c:v>
                </c:pt>
                <c:pt idx="365">
                  <c:v>74.3</c:v>
                </c:pt>
                <c:pt idx="366">
                  <c:v>74.2</c:v>
                </c:pt>
                <c:pt idx="367">
                  <c:v>73.599999999999994</c:v>
                </c:pt>
                <c:pt idx="368">
                  <c:v>73.599999999999994</c:v>
                </c:pt>
                <c:pt idx="369">
                  <c:v>73.5</c:v>
                </c:pt>
                <c:pt idx="370">
                  <c:v>73.5</c:v>
                </c:pt>
                <c:pt idx="371">
                  <c:v>73.099999999999994</c:v>
                </c:pt>
                <c:pt idx="372">
                  <c:v>73.099999999999994</c:v>
                </c:pt>
                <c:pt idx="373">
                  <c:v>72.8</c:v>
                </c:pt>
                <c:pt idx="374">
                  <c:v>72.400000000000006</c:v>
                </c:pt>
                <c:pt idx="375">
                  <c:v>71.8</c:v>
                </c:pt>
                <c:pt idx="376">
                  <c:v>71.5</c:v>
                </c:pt>
                <c:pt idx="377">
                  <c:v>71.400000000000006</c:v>
                </c:pt>
                <c:pt idx="378">
                  <c:v>63.2</c:v>
                </c:pt>
                <c:pt idx="379">
                  <c:v>62.9</c:v>
                </c:pt>
                <c:pt idx="380">
                  <c:v>62.5</c:v>
                </c:pt>
                <c:pt idx="381">
                  <c:v>62.2</c:v>
                </c:pt>
                <c:pt idx="382">
                  <c:v>61.8</c:v>
                </c:pt>
                <c:pt idx="383">
                  <c:v>61.3</c:v>
                </c:pt>
                <c:pt idx="384">
                  <c:v>61</c:v>
                </c:pt>
                <c:pt idx="385">
                  <c:v>66</c:v>
                </c:pt>
                <c:pt idx="386">
                  <c:v>63</c:v>
                </c:pt>
                <c:pt idx="387">
                  <c:v>60</c:v>
                </c:pt>
                <c:pt idx="388">
                  <c:v>59.8</c:v>
                </c:pt>
                <c:pt idx="389">
                  <c:v>59.6</c:v>
                </c:pt>
                <c:pt idx="390">
                  <c:v>79.5</c:v>
                </c:pt>
                <c:pt idx="391">
                  <c:v>79.400000000000006</c:v>
                </c:pt>
                <c:pt idx="392">
                  <c:v>79.2</c:v>
                </c:pt>
                <c:pt idx="393">
                  <c:v>79</c:v>
                </c:pt>
                <c:pt idx="394">
                  <c:v>78.099999999999994</c:v>
                </c:pt>
                <c:pt idx="395">
                  <c:v>79.2</c:v>
                </c:pt>
                <c:pt idx="396">
                  <c:v>78.900000000000006</c:v>
                </c:pt>
                <c:pt idx="397">
                  <c:v>78.900000000000006</c:v>
                </c:pt>
                <c:pt idx="398">
                  <c:v>78</c:v>
                </c:pt>
                <c:pt idx="399">
                  <c:v>78.599999999999994</c:v>
                </c:pt>
                <c:pt idx="400">
                  <c:v>77.7</c:v>
                </c:pt>
                <c:pt idx="401">
                  <c:v>78</c:v>
                </c:pt>
                <c:pt idx="402">
                  <c:v>78.3</c:v>
                </c:pt>
                <c:pt idx="403">
                  <c:v>77.5</c:v>
                </c:pt>
                <c:pt idx="404">
                  <c:v>77.599999999999994</c:v>
                </c:pt>
                <c:pt idx="405">
                  <c:v>77.8</c:v>
                </c:pt>
                <c:pt idx="406">
                  <c:v>77.7</c:v>
                </c:pt>
                <c:pt idx="407">
                  <c:v>77.099999999999994</c:v>
                </c:pt>
                <c:pt idx="408">
                  <c:v>77</c:v>
                </c:pt>
                <c:pt idx="409">
                  <c:v>76.599999999999994</c:v>
                </c:pt>
                <c:pt idx="410">
                  <c:v>76.3</c:v>
                </c:pt>
                <c:pt idx="411">
                  <c:v>76</c:v>
                </c:pt>
                <c:pt idx="412">
                  <c:v>75.8</c:v>
                </c:pt>
                <c:pt idx="413">
                  <c:v>83</c:v>
                </c:pt>
                <c:pt idx="414">
                  <c:v>81</c:v>
                </c:pt>
                <c:pt idx="415">
                  <c:v>80</c:v>
                </c:pt>
                <c:pt idx="416">
                  <c:v>79.7</c:v>
                </c:pt>
                <c:pt idx="417">
                  <c:v>79.5</c:v>
                </c:pt>
                <c:pt idx="418">
                  <c:v>79.3</c:v>
                </c:pt>
                <c:pt idx="419">
                  <c:v>79.099999999999994</c:v>
                </c:pt>
                <c:pt idx="420">
                  <c:v>78.900000000000006</c:v>
                </c:pt>
                <c:pt idx="421">
                  <c:v>78.8</c:v>
                </c:pt>
                <c:pt idx="422">
                  <c:v>78.7</c:v>
                </c:pt>
                <c:pt idx="423">
                  <c:v>78.599999999999994</c:v>
                </c:pt>
                <c:pt idx="424">
                  <c:v>78.5</c:v>
                </c:pt>
                <c:pt idx="425">
                  <c:v>78.400000000000006</c:v>
                </c:pt>
                <c:pt idx="426">
                  <c:v>78.2</c:v>
                </c:pt>
                <c:pt idx="427">
                  <c:v>78.099999999999994</c:v>
                </c:pt>
                <c:pt idx="428">
                  <c:v>63</c:v>
                </c:pt>
                <c:pt idx="429">
                  <c:v>62.7</c:v>
                </c:pt>
                <c:pt idx="430">
                  <c:v>62.2</c:v>
                </c:pt>
                <c:pt idx="431">
                  <c:v>61.8</c:v>
                </c:pt>
                <c:pt idx="432">
                  <c:v>61.3</c:v>
                </c:pt>
                <c:pt idx="433">
                  <c:v>69</c:v>
                </c:pt>
                <c:pt idx="434">
                  <c:v>62</c:v>
                </c:pt>
                <c:pt idx="435">
                  <c:v>59.8</c:v>
                </c:pt>
                <c:pt idx="436">
                  <c:v>73.599999999999994</c:v>
                </c:pt>
                <c:pt idx="437">
                  <c:v>73.400000000000006</c:v>
                </c:pt>
                <c:pt idx="438">
                  <c:v>72.099999999999994</c:v>
                </c:pt>
                <c:pt idx="439">
                  <c:v>73.099999999999994</c:v>
                </c:pt>
                <c:pt idx="440">
                  <c:v>72.7</c:v>
                </c:pt>
                <c:pt idx="441">
                  <c:v>73.599999999999994</c:v>
                </c:pt>
                <c:pt idx="442">
                  <c:v>73.3</c:v>
                </c:pt>
                <c:pt idx="443">
                  <c:v>72.900000000000006</c:v>
                </c:pt>
                <c:pt idx="444">
                  <c:v>72.3</c:v>
                </c:pt>
                <c:pt idx="445">
                  <c:v>69.7</c:v>
                </c:pt>
                <c:pt idx="446">
                  <c:v>69.3</c:v>
                </c:pt>
                <c:pt idx="447">
                  <c:v>73</c:v>
                </c:pt>
                <c:pt idx="448">
                  <c:v>71.400000000000006</c:v>
                </c:pt>
                <c:pt idx="449">
                  <c:v>71.2</c:v>
                </c:pt>
                <c:pt idx="450">
                  <c:v>72</c:v>
                </c:pt>
                <c:pt idx="451">
                  <c:v>76</c:v>
                </c:pt>
                <c:pt idx="452">
                  <c:v>76</c:v>
                </c:pt>
                <c:pt idx="453">
                  <c:v>75.5</c:v>
                </c:pt>
                <c:pt idx="454">
                  <c:v>75.3</c:v>
                </c:pt>
                <c:pt idx="455">
                  <c:v>75</c:v>
                </c:pt>
                <c:pt idx="456">
                  <c:v>75.099999999999994</c:v>
                </c:pt>
                <c:pt idx="457">
                  <c:v>74.599999999999994</c:v>
                </c:pt>
                <c:pt idx="458">
                  <c:v>74.7</c:v>
                </c:pt>
                <c:pt idx="459">
                  <c:v>74.400000000000006</c:v>
                </c:pt>
                <c:pt idx="460">
                  <c:v>74.2</c:v>
                </c:pt>
                <c:pt idx="461">
                  <c:v>74.400000000000006</c:v>
                </c:pt>
                <c:pt idx="462">
                  <c:v>74.400000000000006</c:v>
                </c:pt>
                <c:pt idx="463">
                  <c:v>73.599999999999994</c:v>
                </c:pt>
                <c:pt idx="464">
                  <c:v>73.400000000000006</c:v>
                </c:pt>
                <c:pt idx="465">
                  <c:v>72.8</c:v>
                </c:pt>
                <c:pt idx="466">
                  <c:v>73.3</c:v>
                </c:pt>
                <c:pt idx="467">
                  <c:v>73</c:v>
                </c:pt>
                <c:pt idx="468">
                  <c:v>73</c:v>
                </c:pt>
                <c:pt idx="469">
                  <c:v>72</c:v>
                </c:pt>
                <c:pt idx="470">
                  <c:v>72</c:v>
                </c:pt>
                <c:pt idx="471">
                  <c:v>71.400000000000006</c:v>
                </c:pt>
                <c:pt idx="472">
                  <c:v>71.7</c:v>
                </c:pt>
                <c:pt idx="473">
                  <c:v>71.2</c:v>
                </c:pt>
                <c:pt idx="474">
                  <c:v>75</c:v>
                </c:pt>
                <c:pt idx="475">
                  <c:v>71</c:v>
                </c:pt>
                <c:pt idx="476">
                  <c:v>70</c:v>
                </c:pt>
                <c:pt idx="477">
                  <c:v>69.900000000000006</c:v>
                </c:pt>
                <c:pt idx="478">
                  <c:v>73</c:v>
                </c:pt>
                <c:pt idx="479">
                  <c:v>68.900000000000006</c:v>
                </c:pt>
                <c:pt idx="480">
                  <c:v>69</c:v>
                </c:pt>
                <c:pt idx="481">
                  <c:v>57.9</c:v>
                </c:pt>
                <c:pt idx="482">
                  <c:v>62.9</c:v>
                </c:pt>
                <c:pt idx="483">
                  <c:v>62.1</c:v>
                </c:pt>
                <c:pt idx="484">
                  <c:v>61.4</c:v>
                </c:pt>
                <c:pt idx="485">
                  <c:v>67</c:v>
                </c:pt>
                <c:pt idx="486">
                  <c:v>62</c:v>
                </c:pt>
                <c:pt idx="487">
                  <c:v>59.7</c:v>
                </c:pt>
                <c:pt idx="488">
                  <c:v>59.4</c:v>
                </c:pt>
                <c:pt idx="489">
                  <c:v>59.1</c:v>
                </c:pt>
                <c:pt idx="490">
                  <c:v>58.8</c:v>
                </c:pt>
                <c:pt idx="491">
                  <c:v>58.5</c:v>
                </c:pt>
                <c:pt idx="492">
                  <c:v>77.3</c:v>
                </c:pt>
                <c:pt idx="493">
                  <c:v>76.900000000000006</c:v>
                </c:pt>
                <c:pt idx="494">
                  <c:v>76.3</c:v>
                </c:pt>
                <c:pt idx="495">
                  <c:v>76.099999999999994</c:v>
                </c:pt>
                <c:pt idx="496">
                  <c:v>75.599999999999994</c:v>
                </c:pt>
                <c:pt idx="497">
                  <c:v>74.900000000000006</c:v>
                </c:pt>
                <c:pt idx="498">
                  <c:v>74.2</c:v>
                </c:pt>
                <c:pt idx="499">
                  <c:v>73</c:v>
                </c:pt>
                <c:pt idx="500">
                  <c:v>73</c:v>
                </c:pt>
                <c:pt idx="501">
                  <c:v>72.8</c:v>
                </c:pt>
                <c:pt idx="502">
                  <c:v>72.3</c:v>
                </c:pt>
                <c:pt idx="503">
                  <c:v>64.2</c:v>
                </c:pt>
                <c:pt idx="504">
                  <c:v>63.7</c:v>
                </c:pt>
                <c:pt idx="505">
                  <c:v>63.3</c:v>
                </c:pt>
                <c:pt idx="506">
                  <c:v>62.6</c:v>
                </c:pt>
                <c:pt idx="507">
                  <c:v>61.8</c:v>
                </c:pt>
                <c:pt idx="508">
                  <c:v>68</c:v>
                </c:pt>
                <c:pt idx="509">
                  <c:v>59.8</c:v>
                </c:pt>
                <c:pt idx="510">
                  <c:v>58.5</c:v>
                </c:pt>
                <c:pt idx="511">
                  <c:v>69.7</c:v>
                </c:pt>
                <c:pt idx="512">
                  <c:v>69.599999999999994</c:v>
                </c:pt>
                <c:pt idx="513">
                  <c:v>69.400000000000006</c:v>
                </c:pt>
                <c:pt idx="514">
                  <c:v>69.2</c:v>
                </c:pt>
                <c:pt idx="515">
                  <c:v>69.099999999999994</c:v>
                </c:pt>
                <c:pt idx="516">
                  <c:v>68.900000000000006</c:v>
                </c:pt>
                <c:pt idx="517">
                  <c:v>68.7</c:v>
                </c:pt>
                <c:pt idx="518">
                  <c:v>68.599999999999994</c:v>
                </c:pt>
                <c:pt idx="519">
                  <c:v>68.5</c:v>
                </c:pt>
                <c:pt idx="520">
                  <c:v>68.3</c:v>
                </c:pt>
                <c:pt idx="521">
                  <c:v>68.099999999999994</c:v>
                </c:pt>
                <c:pt idx="522">
                  <c:v>68</c:v>
                </c:pt>
                <c:pt idx="523">
                  <c:v>67.900000000000006</c:v>
                </c:pt>
                <c:pt idx="524">
                  <c:v>67.8</c:v>
                </c:pt>
                <c:pt idx="525">
                  <c:v>67.7</c:v>
                </c:pt>
                <c:pt idx="526">
                  <c:v>82.2</c:v>
                </c:pt>
                <c:pt idx="527">
                  <c:v>82</c:v>
                </c:pt>
                <c:pt idx="528">
                  <c:v>81.5</c:v>
                </c:pt>
                <c:pt idx="529">
                  <c:v>81.7</c:v>
                </c:pt>
                <c:pt idx="530">
                  <c:v>81.3</c:v>
                </c:pt>
                <c:pt idx="531">
                  <c:v>81.099999999999994</c:v>
                </c:pt>
                <c:pt idx="532">
                  <c:v>89</c:v>
                </c:pt>
                <c:pt idx="533">
                  <c:v>89</c:v>
                </c:pt>
                <c:pt idx="534">
                  <c:v>86</c:v>
                </c:pt>
                <c:pt idx="535">
                  <c:v>81</c:v>
                </c:pt>
                <c:pt idx="536">
                  <c:v>82</c:v>
                </c:pt>
                <c:pt idx="537">
                  <c:v>79.3</c:v>
                </c:pt>
                <c:pt idx="538">
                  <c:v>79.2</c:v>
                </c:pt>
                <c:pt idx="539">
                  <c:v>79</c:v>
                </c:pt>
                <c:pt idx="540">
                  <c:v>78.8</c:v>
                </c:pt>
                <c:pt idx="541">
                  <c:v>65.5</c:v>
                </c:pt>
                <c:pt idx="542">
                  <c:v>64.599999999999994</c:v>
                </c:pt>
                <c:pt idx="543">
                  <c:v>63.5</c:v>
                </c:pt>
                <c:pt idx="544">
                  <c:v>62.8</c:v>
                </c:pt>
                <c:pt idx="545">
                  <c:v>62.3</c:v>
                </c:pt>
                <c:pt idx="546">
                  <c:v>61.7</c:v>
                </c:pt>
                <c:pt idx="547">
                  <c:v>61.6</c:v>
                </c:pt>
                <c:pt idx="548">
                  <c:v>61.6</c:v>
                </c:pt>
                <c:pt idx="549">
                  <c:v>61.4</c:v>
                </c:pt>
                <c:pt idx="550">
                  <c:v>65</c:v>
                </c:pt>
                <c:pt idx="551">
                  <c:v>74.5</c:v>
                </c:pt>
                <c:pt idx="552">
                  <c:v>74.5</c:v>
                </c:pt>
                <c:pt idx="553">
                  <c:v>74.2</c:v>
                </c:pt>
                <c:pt idx="554">
                  <c:v>73.900000000000006</c:v>
                </c:pt>
                <c:pt idx="555">
                  <c:v>73.8</c:v>
                </c:pt>
                <c:pt idx="556">
                  <c:v>73.2</c:v>
                </c:pt>
                <c:pt idx="557">
                  <c:v>73.900000000000006</c:v>
                </c:pt>
                <c:pt idx="558">
                  <c:v>74.400000000000006</c:v>
                </c:pt>
                <c:pt idx="559">
                  <c:v>73.900000000000006</c:v>
                </c:pt>
                <c:pt idx="560">
                  <c:v>73.900000000000006</c:v>
                </c:pt>
                <c:pt idx="561">
                  <c:v>72.3</c:v>
                </c:pt>
                <c:pt idx="562">
                  <c:v>72.7</c:v>
                </c:pt>
                <c:pt idx="563">
                  <c:v>71.7</c:v>
                </c:pt>
                <c:pt idx="564">
                  <c:v>73</c:v>
                </c:pt>
                <c:pt idx="565">
                  <c:v>71.8</c:v>
                </c:pt>
                <c:pt idx="566">
                  <c:v>89</c:v>
                </c:pt>
                <c:pt idx="567">
                  <c:v>86</c:v>
                </c:pt>
                <c:pt idx="568">
                  <c:v>86</c:v>
                </c:pt>
                <c:pt idx="569">
                  <c:v>85</c:v>
                </c:pt>
                <c:pt idx="570">
                  <c:v>81</c:v>
                </c:pt>
                <c:pt idx="571">
                  <c:v>80</c:v>
                </c:pt>
                <c:pt idx="572">
                  <c:v>79.900000000000006</c:v>
                </c:pt>
                <c:pt idx="573">
                  <c:v>79.8</c:v>
                </c:pt>
                <c:pt idx="574">
                  <c:v>79.599999999999994</c:v>
                </c:pt>
                <c:pt idx="575">
                  <c:v>79.2</c:v>
                </c:pt>
                <c:pt idx="576">
                  <c:v>79.099999999999994</c:v>
                </c:pt>
                <c:pt idx="577">
                  <c:v>78.5</c:v>
                </c:pt>
                <c:pt idx="578">
                  <c:v>78.400000000000006</c:v>
                </c:pt>
                <c:pt idx="579">
                  <c:v>78.3</c:v>
                </c:pt>
                <c:pt idx="580">
                  <c:v>78</c:v>
                </c:pt>
                <c:pt idx="581">
                  <c:v>62.1</c:v>
                </c:pt>
                <c:pt idx="582">
                  <c:v>61.9</c:v>
                </c:pt>
                <c:pt idx="583">
                  <c:v>61.6</c:v>
                </c:pt>
                <c:pt idx="584">
                  <c:v>61.2</c:v>
                </c:pt>
                <c:pt idx="585">
                  <c:v>69</c:v>
                </c:pt>
                <c:pt idx="586">
                  <c:v>66</c:v>
                </c:pt>
                <c:pt idx="587">
                  <c:v>63</c:v>
                </c:pt>
                <c:pt idx="588">
                  <c:v>59.9</c:v>
                </c:pt>
                <c:pt idx="589">
                  <c:v>59.4</c:v>
                </c:pt>
                <c:pt idx="590">
                  <c:v>58.9</c:v>
                </c:pt>
                <c:pt idx="591">
                  <c:v>58.3</c:v>
                </c:pt>
                <c:pt idx="592">
                  <c:v>57.9</c:v>
                </c:pt>
                <c:pt idx="593">
                  <c:v>57.6</c:v>
                </c:pt>
                <c:pt idx="594">
                  <c:v>88</c:v>
                </c:pt>
                <c:pt idx="595">
                  <c:v>86</c:v>
                </c:pt>
                <c:pt idx="596">
                  <c:v>84</c:v>
                </c:pt>
                <c:pt idx="597">
                  <c:v>85</c:v>
                </c:pt>
                <c:pt idx="598">
                  <c:v>83</c:v>
                </c:pt>
                <c:pt idx="599">
                  <c:v>80</c:v>
                </c:pt>
                <c:pt idx="600">
                  <c:v>79.900000000000006</c:v>
                </c:pt>
                <c:pt idx="601">
                  <c:v>79.400000000000006</c:v>
                </c:pt>
                <c:pt idx="602">
                  <c:v>79.7</c:v>
                </c:pt>
                <c:pt idx="603">
                  <c:v>79.3</c:v>
                </c:pt>
                <c:pt idx="604">
                  <c:v>79.2</c:v>
                </c:pt>
                <c:pt idx="605">
                  <c:v>79.099999999999994</c:v>
                </c:pt>
                <c:pt idx="606">
                  <c:v>79</c:v>
                </c:pt>
                <c:pt idx="607">
                  <c:v>78.7</c:v>
                </c:pt>
                <c:pt idx="608">
                  <c:v>78.2</c:v>
                </c:pt>
                <c:pt idx="609">
                  <c:v>71.7</c:v>
                </c:pt>
                <c:pt idx="610">
                  <c:v>71.400000000000006</c:v>
                </c:pt>
                <c:pt idx="611">
                  <c:v>71.3</c:v>
                </c:pt>
                <c:pt idx="612">
                  <c:v>71.099999999999994</c:v>
                </c:pt>
                <c:pt idx="613">
                  <c:v>77</c:v>
                </c:pt>
                <c:pt idx="614">
                  <c:v>76</c:v>
                </c:pt>
                <c:pt idx="615">
                  <c:v>79</c:v>
                </c:pt>
                <c:pt idx="616">
                  <c:v>75</c:v>
                </c:pt>
                <c:pt idx="617">
                  <c:v>69.7</c:v>
                </c:pt>
                <c:pt idx="618">
                  <c:v>69.2</c:v>
                </c:pt>
                <c:pt idx="619">
                  <c:v>58.1</c:v>
                </c:pt>
                <c:pt idx="620">
                  <c:v>58.8</c:v>
                </c:pt>
                <c:pt idx="621">
                  <c:v>58.4</c:v>
                </c:pt>
                <c:pt idx="622">
                  <c:v>58.1</c:v>
                </c:pt>
                <c:pt idx="623">
                  <c:v>57.8</c:v>
                </c:pt>
                <c:pt idx="624">
                  <c:v>57.3</c:v>
                </c:pt>
                <c:pt idx="625">
                  <c:v>56.8</c:v>
                </c:pt>
                <c:pt idx="626">
                  <c:v>56.4</c:v>
                </c:pt>
                <c:pt idx="627">
                  <c:v>58.4</c:v>
                </c:pt>
                <c:pt idx="628">
                  <c:v>58.1</c:v>
                </c:pt>
                <c:pt idx="629">
                  <c:v>57.6</c:v>
                </c:pt>
                <c:pt idx="630">
                  <c:v>57.1</c:v>
                </c:pt>
                <c:pt idx="631">
                  <c:v>56.7</c:v>
                </c:pt>
                <c:pt idx="632">
                  <c:v>56.3</c:v>
                </c:pt>
                <c:pt idx="633">
                  <c:v>66</c:v>
                </c:pt>
                <c:pt idx="634">
                  <c:v>65.900000000000006</c:v>
                </c:pt>
                <c:pt idx="635">
                  <c:v>65.8</c:v>
                </c:pt>
                <c:pt idx="636">
                  <c:v>65.599999999999994</c:v>
                </c:pt>
                <c:pt idx="637">
                  <c:v>65.900000000000006</c:v>
                </c:pt>
                <c:pt idx="638">
                  <c:v>66.099999999999994</c:v>
                </c:pt>
                <c:pt idx="639">
                  <c:v>66.3</c:v>
                </c:pt>
                <c:pt idx="640">
                  <c:v>65.7</c:v>
                </c:pt>
                <c:pt idx="641">
                  <c:v>65.2</c:v>
                </c:pt>
                <c:pt idx="642">
                  <c:v>65</c:v>
                </c:pt>
                <c:pt idx="643">
                  <c:v>65.099999999999994</c:v>
                </c:pt>
                <c:pt idx="644">
                  <c:v>65.3</c:v>
                </c:pt>
                <c:pt idx="645">
                  <c:v>65.3</c:v>
                </c:pt>
                <c:pt idx="646">
                  <c:v>65.400000000000006</c:v>
                </c:pt>
                <c:pt idx="647">
                  <c:v>63.1</c:v>
                </c:pt>
                <c:pt idx="648">
                  <c:v>62.7</c:v>
                </c:pt>
                <c:pt idx="649">
                  <c:v>74.5</c:v>
                </c:pt>
                <c:pt idx="650">
                  <c:v>74.3</c:v>
                </c:pt>
                <c:pt idx="651">
                  <c:v>74.099999999999994</c:v>
                </c:pt>
                <c:pt idx="652">
                  <c:v>73.900000000000006</c:v>
                </c:pt>
                <c:pt idx="653">
                  <c:v>73.599999999999994</c:v>
                </c:pt>
                <c:pt idx="654">
                  <c:v>73.400000000000006</c:v>
                </c:pt>
                <c:pt idx="655">
                  <c:v>73.2</c:v>
                </c:pt>
                <c:pt idx="656">
                  <c:v>73</c:v>
                </c:pt>
                <c:pt idx="657">
                  <c:v>72.8</c:v>
                </c:pt>
                <c:pt idx="658">
                  <c:v>72.5</c:v>
                </c:pt>
                <c:pt idx="659">
                  <c:v>72.2</c:v>
                </c:pt>
                <c:pt idx="660">
                  <c:v>71.900000000000006</c:v>
                </c:pt>
                <c:pt idx="661">
                  <c:v>71.599999999999994</c:v>
                </c:pt>
                <c:pt idx="662">
                  <c:v>71.3</c:v>
                </c:pt>
                <c:pt idx="663">
                  <c:v>71</c:v>
                </c:pt>
                <c:pt idx="664">
                  <c:v>68</c:v>
                </c:pt>
                <c:pt idx="665">
                  <c:v>67.599999999999994</c:v>
                </c:pt>
                <c:pt idx="666">
                  <c:v>67.3</c:v>
                </c:pt>
                <c:pt idx="667">
                  <c:v>66.8</c:v>
                </c:pt>
                <c:pt idx="668">
                  <c:v>66.400000000000006</c:v>
                </c:pt>
                <c:pt idx="669">
                  <c:v>66</c:v>
                </c:pt>
                <c:pt idx="670">
                  <c:v>65.5</c:v>
                </c:pt>
                <c:pt idx="671">
                  <c:v>65.2</c:v>
                </c:pt>
                <c:pt idx="672">
                  <c:v>64.8</c:v>
                </c:pt>
                <c:pt idx="673">
                  <c:v>64.400000000000006</c:v>
                </c:pt>
                <c:pt idx="674">
                  <c:v>64</c:v>
                </c:pt>
                <c:pt idx="675">
                  <c:v>68.900000000000006</c:v>
                </c:pt>
                <c:pt idx="676">
                  <c:v>68.7</c:v>
                </c:pt>
                <c:pt idx="677">
                  <c:v>68.5</c:v>
                </c:pt>
                <c:pt idx="678">
                  <c:v>68.3</c:v>
                </c:pt>
                <c:pt idx="679">
                  <c:v>68.099999999999994</c:v>
                </c:pt>
                <c:pt idx="680">
                  <c:v>67.900000000000006</c:v>
                </c:pt>
                <c:pt idx="681">
                  <c:v>67.7</c:v>
                </c:pt>
                <c:pt idx="682">
                  <c:v>67.5</c:v>
                </c:pt>
                <c:pt idx="683">
                  <c:v>67.3</c:v>
                </c:pt>
                <c:pt idx="684">
                  <c:v>67.2</c:v>
                </c:pt>
                <c:pt idx="685">
                  <c:v>65.3</c:v>
                </c:pt>
                <c:pt idx="686">
                  <c:v>66.900000000000006</c:v>
                </c:pt>
                <c:pt idx="687">
                  <c:v>66.7</c:v>
                </c:pt>
                <c:pt idx="688">
                  <c:v>66.5</c:v>
                </c:pt>
                <c:pt idx="689">
                  <c:v>66.3</c:v>
                </c:pt>
                <c:pt idx="690">
                  <c:v>67.900000000000006</c:v>
                </c:pt>
                <c:pt idx="691">
                  <c:v>69.5</c:v>
                </c:pt>
                <c:pt idx="692">
                  <c:v>76</c:v>
                </c:pt>
                <c:pt idx="693">
                  <c:v>77</c:v>
                </c:pt>
                <c:pt idx="694">
                  <c:v>76</c:v>
                </c:pt>
                <c:pt idx="695">
                  <c:v>74</c:v>
                </c:pt>
                <c:pt idx="696">
                  <c:v>69.3</c:v>
                </c:pt>
                <c:pt idx="697">
                  <c:v>65.900000000000006</c:v>
                </c:pt>
                <c:pt idx="698">
                  <c:v>64.7</c:v>
                </c:pt>
                <c:pt idx="699">
                  <c:v>66.8</c:v>
                </c:pt>
                <c:pt idx="700">
                  <c:v>67.2</c:v>
                </c:pt>
                <c:pt idx="701">
                  <c:v>81.2</c:v>
                </c:pt>
                <c:pt idx="702">
                  <c:v>81</c:v>
                </c:pt>
                <c:pt idx="703">
                  <c:v>85</c:v>
                </c:pt>
                <c:pt idx="704">
                  <c:v>84</c:v>
                </c:pt>
                <c:pt idx="705">
                  <c:v>86</c:v>
                </c:pt>
                <c:pt idx="706">
                  <c:v>82.2</c:v>
                </c:pt>
                <c:pt idx="707">
                  <c:v>82.1</c:v>
                </c:pt>
                <c:pt idx="708">
                  <c:v>81.8</c:v>
                </c:pt>
                <c:pt idx="709">
                  <c:v>81.8</c:v>
                </c:pt>
                <c:pt idx="710">
                  <c:v>81.7</c:v>
                </c:pt>
                <c:pt idx="711">
                  <c:v>81.5</c:v>
                </c:pt>
                <c:pt idx="712">
                  <c:v>81</c:v>
                </c:pt>
                <c:pt idx="713">
                  <c:v>84</c:v>
                </c:pt>
                <c:pt idx="714">
                  <c:v>84</c:v>
                </c:pt>
                <c:pt idx="715">
                  <c:v>80</c:v>
                </c:pt>
                <c:pt idx="716">
                  <c:v>81</c:v>
                </c:pt>
                <c:pt idx="717">
                  <c:v>79.7</c:v>
                </c:pt>
                <c:pt idx="718">
                  <c:v>79.3</c:v>
                </c:pt>
                <c:pt idx="719">
                  <c:v>79.3</c:v>
                </c:pt>
                <c:pt idx="720">
                  <c:v>78.900000000000006</c:v>
                </c:pt>
                <c:pt idx="721">
                  <c:v>82.5</c:v>
                </c:pt>
                <c:pt idx="722">
                  <c:v>82.3</c:v>
                </c:pt>
                <c:pt idx="723">
                  <c:v>82</c:v>
                </c:pt>
                <c:pt idx="724">
                  <c:v>82</c:v>
                </c:pt>
                <c:pt idx="725">
                  <c:v>81.8</c:v>
                </c:pt>
                <c:pt idx="726">
                  <c:v>81.599999999999994</c:v>
                </c:pt>
                <c:pt idx="727">
                  <c:v>81.5</c:v>
                </c:pt>
                <c:pt idx="728">
                  <c:v>81.3</c:v>
                </c:pt>
                <c:pt idx="729">
                  <c:v>81.2</c:v>
                </c:pt>
                <c:pt idx="730">
                  <c:v>88</c:v>
                </c:pt>
                <c:pt idx="731">
                  <c:v>89</c:v>
                </c:pt>
                <c:pt idx="732">
                  <c:v>79.900000000000006</c:v>
                </c:pt>
                <c:pt idx="733">
                  <c:v>80</c:v>
                </c:pt>
                <c:pt idx="734">
                  <c:v>79.8</c:v>
                </c:pt>
                <c:pt idx="735">
                  <c:v>79.400000000000006</c:v>
                </c:pt>
                <c:pt idx="736">
                  <c:v>75.8</c:v>
                </c:pt>
                <c:pt idx="737">
                  <c:v>75.599999999999994</c:v>
                </c:pt>
                <c:pt idx="738">
                  <c:v>75.3</c:v>
                </c:pt>
                <c:pt idx="739">
                  <c:v>75.2</c:v>
                </c:pt>
                <c:pt idx="740">
                  <c:v>75</c:v>
                </c:pt>
                <c:pt idx="741">
                  <c:v>74.7</c:v>
                </c:pt>
                <c:pt idx="742">
                  <c:v>74.5</c:v>
                </c:pt>
                <c:pt idx="743">
                  <c:v>74.2</c:v>
                </c:pt>
                <c:pt idx="744">
                  <c:v>74</c:v>
                </c:pt>
                <c:pt idx="745">
                  <c:v>73.5</c:v>
                </c:pt>
                <c:pt idx="746">
                  <c:v>73.3</c:v>
                </c:pt>
                <c:pt idx="747">
                  <c:v>73.099999999999994</c:v>
                </c:pt>
                <c:pt idx="748">
                  <c:v>74</c:v>
                </c:pt>
                <c:pt idx="749">
                  <c:v>73.900000000000006</c:v>
                </c:pt>
                <c:pt idx="750">
                  <c:v>73.7</c:v>
                </c:pt>
                <c:pt idx="751">
                  <c:v>73.599999999999994</c:v>
                </c:pt>
                <c:pt idx="752">
                  <c:v>73.400000000000006</c:v>
                </c:pt>
                <c:pt idx="753">
                  <c:v>73.3</c:v>
                </c:pt>
                <c:pt idx="754">
                  <c:v>73.099999999999994</c:v>
                </c:pt>
                <c:pt idx="755">
                  <c:v>73</c:v>
                </c:pt>
                <c:pt idx="756">
                  <c:v>72.8</c:v>
                </c:pt>
                <c:pt idx="757">
                  <c:v>72.400000000000006</c:v>
                </c:pt>
                <c:pt idx="758">
                  <c:v>72.5</c:v>
                </c:pt>
                <c:pt idx="759">
                  <c:v>72.3</c:v>
                </c:pt>
                <c:pt idx="760">
                  <c:v>72.099999999999994</c:v>
                </c:pt>
                <c:pt idx="761">
                  <c:v>71.900000000000006</c:v>
                </c:pt>
                <c:pt idx="762">
                  <c:v>71.7</c:v>
                </c:pt>
                <c:pt idx="763">
                  <c:v>69.900000000000006</c:v>
                </c:pt>
                <c:pt idx="764">
                  <c:v>69.5</c:v>
                </c:pt>
                <c:pt idx="765">
                  <c:v>69.099999999999994</c:v>
                </c:pt>
                <c:pt idx="766">
                  <c:v>68.5</c:v>
                </c:pt>
                <c:pt idx="767">
                  <c:v>67.8</c:v>
                </c:pt>
                <c:pt idx="768">
                  <c:v>67.8</c:v>
                </c:pt>
                <c:pt idx="769">
                  <c:v>66.599999999999994</c:v>
                </c:pt>
                <c:pt idx="770">
                  <c:v>65.3</c:v>
                </c:pt>
                <c:pt idx="771">
                  <c:v>65</c:v>
                </c:pt>
                <c:pt idx="772">
                  <c:v>64.599999999999994</c:v>
                </c:pt>
                <c:pt idx="773">
                  <c:v>64.7</c:v>
                </c:pt>
                <c:pt idx="774">
                  <c:v>64.400000000000006</c:v>
                </c:pt>
                <c:pt idx="775">
                  <c:v>64.7</c:v>
                </c:pt>
                <c:pt idx="776">
                  <c:v>64.400000000000006</c:v>
                </c:pt>
                <c:pt idx="777">
                  <c:v>63.9</c:v>
                </c:pt>
                <c:pt idx="778">
                  <c:v>62.9</c:v>
                </c:pt>
                <c:pt idx="779">
                  <c:v>62.6</c:v>
                </c:pt>
                <c:pt idx="780">
                  <c:v>62.1</c:v>
                </c:pt>
                <c:pt idx="781">
                  <c:v>61.2</c:v>
                </c:pt>
                <c:pt idx="782">
                  <c:v>63</c:v>
                </c:pt>
                <c:pt idx="783">
                  <c:v>59.1</c:v>
                </c:pt>
                <c:pt idx="784">
                  <c:v>57.9</c:v>
                </c:pt>
                <c:pt idx="785">
                  <c:v>56.8</c:v>
                </c:pt>
                <c:pt idx="786">
                  <c:v>55.3</c:v>
                </c:pt>
                <c:pt idx="787">
                  <c:v>54.1</c:v>
                </c:pt>
                <c:pt idx="788">
                  <c:v>53</c:v>
                </c:pt>
                <c:pt idx="789">
                  <c:v>52.4</c:v>
                </c:pt>
                <c:pt idx="790">
                  <c:v>52.1</c:v>
                </c:pt>
                <c:pt idx="791">
                  <c:v>66.099999999999994</c:v>
                </c:pt>
                <c:pt idx="792">
                  <c:v>65.8</c:v>
                </c:pt>
                <c:pt idx="793">
                  <c:v>65.7</c:v>
                </c:pt>
                <c:pt idx="794">
                  <c:v>65.5</c:v>
                </c:pt>
                <c:pt idx="795">
                  <c:v>65.3</c:v>
                </c:pt>
                <c:pt idx="796">
                  <c:v>65.2</c:v>
                </c:pt>
                <c:pt idx="797">
                  <c:v>65.099999999999994</c:v>
                </c:pt>
                <c:pt idx="798">
                  <c:v>65</c:v>
                </c:pt>
                <c:pt idx="799">
                  <c:v>65</c:v>
                </c:pt>
                <c:pt idx="800">
                  <c:v>64.900000000000006</c:v>
                </c:pt>
                <c:pt idx="801">
                  <c:v>64.8</c:v>
                </c:pt>
                <c:pt idx="802">
                  <c:v>64.7</c:v>
                </c:pt>
                <c:pt idx="803">
                  <c:v>64.599999999999994</c:v>
                </c:pt>
                <c:pt idx="804">
                  <c:v>64.3</c:v>
                </c:pt>
                <c:pt idx="805">
                  <c:v>64.099999999999994</c:v>
                </c:pt>
                <c:pt idx="806">
                  <c:v>74.400000000000006</c:v>
                </c:pt>
                <c:pt idx="807">
                  <c:v>74.099999999999994</c:v>
                </c:pt>
                <c:pt idx="808">
                  <c:v>73.8</c:v>
                </c:pt>
                <c:pt idx="809">
                  <c:v>73.599999999999994</c:v>
                </c:pt>
                <c:pt idx="810">
                  <c:v>72.8</c:v>
                </c:pt>
                <c:pt idx="811">
                  <c:v>72.599999999999994</c:v>
                </c:pt>
                <c:pt idx="812">
                  <c:v>71.900000000000006</c:v>
                </c:pt>
                <c:pt idx="813">
                  <c:v>78</c:v>
                </c:pt>
                <c:pt idx="814">
                  <c:v>75</c:v>
                </c:pt>
                <c:pt idx="815">
                  <c:v>76</c:v>
                </c:pt>
                <c:pt idx="816">
                  <c:v>71</c:v>
                </c:pt>
                <c:pt idx="817">
                  <c:v>78</c:v>
                </c:pt>
                <c:pt idx="818">
                  <c:v>73</c:v>
                </c:pt>
                <c:pt idx="819">
                  <c:v>69.900000000000006</c:v>
                </c:pt>
                <c:pt idx="820">
                  <c:v>71</c:v>
                </c:pt>
                <c:pt idx="821">
                  <c:v>74.8</c:v>
                </c:pt>
                <c:pt idx="822">
                  <c:v>74.900000000000006</c:v>
                </c:pt>
                <c:pt idx="823">
                  <c:v>75</c:v>
                </c:pt>
                <c:pt idx="824">
                  <c:v>75</c:v>
                </c:pt>
                <c:pt idx="825">
                  <c:v>74.900000000000006</c:v>
                </c:pt>
                <c:pt idx="826">
                  <c:v>74.7</c:v>
                </c:pt>
                <c:pt idx="827">
                  <c:v>74.5</c:v>
                </c:pt>
                <c:pt idx="828">
                  <c:v>74.400000000000006</c:v>
                </c:pt>
                <c:pt idx="829">
                  <c:v>74.099999999999994</c:v>
                </c:pt>
                <c:pt idx="830">
                  <c:v>73.900000000000006</c:v>
                </c:pt>
                <c:pt idx="831">
                  <c:v>73.7</c:v>
                </c:pt>
                <c:pt idx="832">
                  <c:v>73.5</c:v>
                </c:pt>
                <c:pt idx="833">
                  <c:v>73.2</c:v>
                </c:pt>
                <c:pt idx="834">
                  <c:v>73</c:v>
                </c:pt>
                <c:pt idx="835">
                  <c:v>72.7</c:v>
                </c:pt>
                <c:pt idx="836">
                  <c:v>52.1</c:v>
                </c:pt>
                <c:pt idx="837">
                  <c:v>52.1</c:v>
                </c:pt>
                <c:pt idx="838">
                  <c:v>52.2</c:v>
                </c:pt>
                <c:pt idx="839">
                  <c:v>52.3</c:v>
                </c:pt>
                <c:pt idx="840">
                  <c:v>51.1</c:v>
                </c:pt>
                <c:pt idx="841">
                  <c:v>49.4</c:v>
                </c:pt>
                <c:pt idx="842">
                  <c:v>47.8</c:v>
                </c:pt>
                <c:pt idx="843">
                  <c:v>46.2</c:v>
                </c:pt>
                <c:pt idx="844">
                  <c:v>45.3</c:v>
                </c:pt>
                <c:pt idx="845">
                  <c:v>44.5</c:v>
                </c:pt>
                <c:pt idx="846">
                  <c:v>44.8</c:v>
                </c:pt>
                <c:pt idx="847">
                  <c:v>45.5</c:v>
                </c:pt>
                <c:pt idx="848">
                  <c:v>58.1</c:v>
                </c:pt>
                <c:pt idx="849">
                  <c:v>61.1</c:v>
                </c:pt>
                <c:pt idx="850">
                  <c:v>67</c:v>
                </c:pt>
                <c:pt idx="851">
                  <c:v>62</c:v>
                </c:pt>
                <c:pt idx="852">
                  <c:v>59.7</c:v>
                </c:pt>
                <c:pt idx="853">
                  <c:v>59.2</c:v>
                </c:pt>
                <c:pt idx="854">
                  <c:v>58.6</c:v>
                </c:pt>
                <c:pt idx="855">
                  <c:v>73.400000000000006</c:v>
                </c:pt>
                <c:pt idx="856">
                  <c:v>73</c:v>
                </c:pt>
                <c:pt idx="857">
                  <c:v>73</c:v>
                </c:pt>
                <c:pt idx="858">
                  <c:v>72.8</c:v>
                </c:pt>
                <c:pt idx="859">
                  <c:v>72.400000000000006</c:v>
                </c:pt>
                <c:pt idx="860">
                  <c:v>72.2</c:v>
                </c:pt>
                <c:pt idx="861">
                  <c:v>71.099999999999994</c:v>
                </c:pt>
                <c:pt idx="862">
                  <c:v>72</c:v>
                </c:pt>
                <c:pt idx="863">
                  <c:v>76</c:v>
                </c:pt>
                <c:pt idx="864">
                  <c:v>78</c:v>
                </c:pt>
                <c:pt idx="865">
                  <c:v>71.599999999999994</c:v>
                </c:pt>
                <c:pt idx="866">
                  <c:v>71.599999999999994</c:v>
                </c:pt>
                <c:pt idx="867">
                  <c:v>71.400000000000006</c:v>
                </c:pt>
                <c:pt idx="868">
                  <c:v>71.2</c:v>
                </c:pt>
                <c:pt idx="869">
                  <c:v>71.599999999999994</c:v>
                </c:pt>
                <c:pt idx="870">
                  <c:v>81.7</c:v>
                </c:pt>
                <c:pt idx="871">
                  <c:v>81.400000000000006</c:v>
                </c:pt>
                <c:pt idx="872">
                  <c:v>81.099999999999994</c:v>
                </c:pt>
                <c:pt idx="873">
                  <c:v>88</c:v>
                </c:pt>
                <c:pt idx="874">
                  <c:v>86</c:v>
                </c:pt>
                <c:pt idx="875">
                  <c:v>83</c:v>
                </c:pt>
                <c:pt idx="876">
                  <c:v>80</c:v>
                </c:pt>
                <c:pt idx="877">
                  <c:v>79.7</c:v>
                </c:pt>
                <c:pt idx="878">
                  <c:v>79.400000000000006</c:v>
                </c:pt>
                <c:pt idx="879">
                  <c:v>78.8</c:v>
                </c:pt>
                <c:pt idx="880">
                  <c:v>78.7</c:v>
                </c:pt>
                <c:pt idx="881">
                  <c:v>78.599999999999994</c:v>
                </c:pt>
                <c:pt idx="882">
                  <c:v>78.3</c:v>
                </c:pt>
                <c:pt idx="883">
                  <c:v>78</c:v>
                </c:pt>
                <c:pt idx="884">
                  <c:v>77.8</c:v>
                </c:pt>
                <c:pt idx="885">
                  <c:v>65.099999999999994</c:v>
                </c:pt>
                <c:pt idx="886">
                  <c:v>64.7</c:v>
                </c:pt>
                <c:pt idx="887">
                  <c:v>64.3</c:v>
                </c:pt>
                <c:pt idx="888">
                  <c:v>63.8</c:v>
                </c:pt>
                <c:pt idx="889">
                  <c:v>63.3</c:v>
                </c:pt>
                <c:pt idx="890">
                  <c:v>62.8</c:v>
                </c:pt>
                <c:pt idx="891">
                  <c:v>62.3</c:v>
                </c:pt>
                <c:pt idx="892">
                  <c:v>61.9</c:v>
                </c:pt>
                <c:pt idx="893">
                  <c:v>61.4</c:v>
                </c:pt>
                <c:pt idx="894">
                  <c:v>69</c:v>
                </c:pt>
                <c:pt idx="895">
                  <c:v>64</c:v>
                </c:pt>
                <c:pt idx="896">
                  <c:v>59.9</c:v>
                </c:pt>
                <c:pt idx="897">
                  <c:v>59.3</c:v>
                </c:pt>
                <c:pt idx="898">
                  <c:v>57.6</c:v>
                </c:pt>
                <c:pt idx="899">
                  <c:v>56.7</c:v>
                </c:pt>
                <c:pt idx="900">
                  <c:v>55.3</c:v>
                </c:pt>
                <c:pt idx="901">
                  <c:v>54.1</c:v>
                </c:pt>
                <c:pt idx="902">
                  <c:v>52.9</c:v>
                </c:pt>
                <c:pt idx="903">
                  <c:v>51.5</c:v>
                </c:pt>
                <c:pt idx="904">
                  <c:v>50</c:v>
                </c:pt>
                <c:pt idx="905">
                  <c:v>48.5</c:v>
                </c:pt>
                <c:pt idx="906">
                  <c:v>47.1</c:v>
                </c:pt>
                <c:pt idx="907">
                  <c:v>46</c:v>
                </c:pt>
                <c:pt idx="908">
                  <c:v>45.1</c:v>
                </c:pt>
                <c:pt idx="909">
                  <c:v>44.6</c:v>
                </c:pt>
                <c:pt idx="910">
                  <c:v>44</c:v>
                </c:pt>
                <c:pt idx="911">
                  <c:v>74.8</c:v>
                </c:pt>
                <c:pt idx="912">
                  <c:v>74.599999999999994</c:v>
                </c:pt>
                <c:pt idx="913">
                  <c:v>74.5</c:v>
                </c:pt>
                <c:pt idx="914">
                  <c:v>74.3</c:v>
                </c:pt>
                <c:pt idx="915">
                  <c:v>74.099999999999994</c:v>
                </c:pt>
                <c:pt idx="916">
                  <c:v>74</c:v>
                </c:pt>
                <c:pt idx="917">
                  <c:v>73.8</c:v>
                </c:pt>
                <c:pt idx="918">
                  <c:v>73.7</c:v>
                </c:pt>
                <c:pt idx="919">
                  <c:v>73.599999999999994</c:v>
                </c:pt>
                <c:pt idx="920">
                  <c:v>73.400000000000006</c:v>
                </c:pt>
                <c:pt idx="921">
                  <c:v>73.2</c:v>
                </c:pt>
                <c:pt idx="922">
                  <c:v>73.099999999999994</c:v>
                </c:pt>
                <c:pt idx="923">
                  <c:v>72.900000000000006</c:v>
                </c:pt>
                <c:pt idx="924">
                  <c:v>72.7</c:v>
                </c:pt>
                <c:pt idx="925">
                  <c:v>72.400000000000006</c:v>
                </c:pt>
                <c:pt idx="926">
                  <c:v>78.2</c:v>
                </c:pt>
                <c:pt idx="927">
                  <c:v>77.900000000000006</c:v>
                </c:pt>
                <c:pt idx="928">
                  <c:v>77.599999999999994</c:v>
                </c:pt>
                <c:pt idx="929">
                  <c:v>77.3</c:v>
                </c:pt>
                <c:pt idx="930">
                  <c:v>76.7</c:v>
                </c:pt>
                <c:pt idx="931">
                  <c:v>76.3</c:v>
                </c:pt>
                <c:pt idx="932">
                  <c:v>75.900000000000006</c:v>
                </c:pt>
                <c:pt idx="933">
                  <c:v>75.400000000000006</c:v>
                </c:pt>
                <c:pt idx="934">
                  <c:v>75</c:v>
                </c:pt>
                <c:pt idx="935">
                  <c:v>74.3</c:v>
                </c:pt>
                <c:pt idx="936">
                  <c:v>73.400000000000006</c:v>
                </c:pt>
                <c:pt idx="937">
                  <c:v>72.7</c:v>
                </c:pt>
                <c:pt idx="938">
                  <c:v>71.8</c:v>
                </c:pt>
                <c:pt idx="939">
                  <c:v>78</c:v>
                </c:pt>
                <c:pt idx="940">
                  <c:v>69.599999999999994</c:v>
                </c:pt>
                <c:pt idx="941">
                  <c:v>57.8</c:v>
                </c:pt>
                <c:pt idx="942">
                  <c:v>57.3</c:v>
                </c:pt>
                <c:pt idx="943">
                  <c:v>57.2</c:v>
                </c:pt>
                <c:pt idx="944">
                  <c:v>56.8</c:v>
                </c:pt>
                <c:pt idx="945">
                  <c:v>56.5</c:v>
                </c:pt>
                <c:pt idx="946">
                  <c:v>56</c:v>
                </c:pt>
                <c:pt idx="947">
                  <c:v>55.5</c:v>
                </c:pt>
                <c:pt idx="948">
                  <c:v>55</c:v>
                </c:pt>
                <c:pt idx="949">
                  <c:v>54.3</c:v>
                </c:pt>
                <c:pt idx="950">
                  <c:v>53.6</c:v>
                </c:pt>
                <c:pt idx="951">
                  <c:v>52.8</c:v>
                </c:pt>
                <c:pt idx="952">
                  <c:v>52</c:v>
                </c:pt>
                <c:pt idx="953">
                  <c:v>81.400000000000006</c:v>
                </c:pt>
                <c:pt idx="954">
                  <c:v>81.099999999999994</c:v>
                </c:pt>
                <c:pt idx="955">
                  <c:v>81</c:v>
                </c:pt>
                <c:pt idx="956">
                  <c:v>87</c:v>
                </c:pt>
                <c:pt idx="957">
                  <c:v>83</c:v>
                </c:pt>
                <c:pt idx="958">
                  <c:v>82</c:v>
                </c:pt>
                <c:pt idx="959">
                  <c:v>80</c:v>
                </c:pt>
                <c:pt idx="960">
                  <c:v>79.599999999999994</c:v>
                </c:pt>
                <c:pt idx="961">
                  <c:v>79.3</c:v>
                </c:pt>
                <c:pt idx="962">
                  <c:v>79</c:v>
                </c:pt>
                <c:pt idx="963">
                  <c:v>78.7</c:v>
                </c:pt>
                <c:pt idx="964">
                  <c:v>78.5</c:v>
                </c:pt>
                <c:pt idx="965">
                  <c:v>63</c:v>
                </c:pt>
                <c:pt idx="966">
                  <c:v>62.7</c:v>
                </c:pt>
                <c:pt idx="967">
                  <c:v>62.5</c:v>
                </c:pt>
                <c:pt idx="968">
                  <c:v>62.2</c:v>
                </c:pt>
                <c:pt idx="969">
                  <c:v>62</c:v>
                </c:pt>
                <c:pt idx="970">
                  <c:v>61.7</c:v>
                </c:pt>
                <c:pt idx="971">
                  <c:v>61.4</c:v>
                </c:pt>
                <c:pt idx="972">
                  <c:v>61.2</c:v>
                </c:pt>
                <c:pt idx="973">
                  <c:v>69</c:v>
                </c:pt>
                <c:pt idx="974">
                  <c:v>66</c:v>
                </c:pt>
                <c:pt idx="975">
                  <c:v>74.2</c:v>
                </c:pt>
                <c:pt idx="976">
                  <c:v>74.099999999999994</c:v>
                </c:pt>
                <c:pt idx="977">
                  <c:v>73.900000000000006</c:v>
                </c:pt>
                <c:pt idx="978">
                  <c:v>73.599999999999994</c:v>
                </c:pt>
                <c:pt idx="979">
                  <c:v>73.3</c:v>
                </c:pt>
                <c:pt idx="980">
                  <c:v>72.8</c:v>
                </c:pt>
                <c:pt idx="981">
                  <c:v>72.7</c:v>
                </c:pt>
                <c:pt idx="982">
                  <c:v>72.900000000000006</c:v>
                </c:pt>
                <c:pt idx="983">
                  <c:v>71.8</c:v>
                </c:pt>
                <c:pt idx="984">
                  <c:v>72.099999999999994</c:v>
                </c:pt>
                <c:pt idx="985">
                  <c:v>71.900000000000006</c:v>
                </c:pt>
                <c:pt idx="986">
                  <c:v>71.5</c:v>
                </c:pt>
                <c:pt idx="987">
                  <c:v>71.5</c:v>
                </c:pt>
                <c:pt idx="988">
                  <c:v>71.5</c:v>
                </c:pt>
                <c:pt idx="989">
                  <c:v>71</c:v>
                </c:pt>
                <c:pt idx="990">
                  <c:v>76.599999999999994</c:v>
                </c:pt>
                <c:pt idx="991">
                  <c:v>76.599999999999994</c:v>
                </c:pt>
                <c:pt idx="992">
                  <c:v>76.3</c:v>
                </c:pt>
                <c:pt idx="993">
                  <c:v>76.099999999999994</c:v>
                </c:pt>
                <c:pt idx="994">
                  <c:v>75.599999999999994</c:v>
                </c:pt>
                <c:pt idx="995">
                  <c:v>75.7</c:v>
                </c:pt>
                <c:pt idx="996">
                  <c:v>75.599999999999994</c:v>
                </c:pt>
                <c:pt idx="997">
                  <c:v>76</c:v>
                </c:pt>
                <c:pt idx="998">
                  <c:v>75.8</c:v>
                </c:pt>
                <c:pt idx="999">
                  <c:v>75.3</c:v>
                </c:pt>
                <c:pt idx="1000">
                  <c:v>75.400000000000006</c:v>
                </c:pt>
                <c:pt idx="1001">
                  <c:v>75</c:v>
                </c:pt>
                <c:pt idx="1002">
                  <c:v>75</c:v>
                </c:pt>
                <c:pt idx="1003">
                  <c:v>75</c:v>
                </c:pt>
                <c:pt idx="1004">
                  <c:v>74.8</c:v>
                </c:pt>
                <c:pt idx="1005">
                  <c:v>68.400000000000006</c:v>
                </c:pt>
                <c:pt idx="1006">
                  <c:v>68.099999999999994</c:v>
                </c:pt>
                <c:pt idx="1007">
                  <c:v>67.8</c:v>
                </c:pt>
                <c:pt idx="1008">
                  <c:v>67.3</c:v>
                </c:pt>
                <c:pt idx="1009">
                  <c:v>66.3</c:v>
                </c:pt>
                <c:pt idx="1010">
                  <c:v>66.900000000000006</c:v>
                </c:pt>
                <c:pt idx="1011">
                  <c:v>67.400000000000006</c:v>
                </c:pt>
                <c:pt idx="1012">
                  <c:v>65.900000000000006</c:v>
                </c:pt>
                <c:pt idx="1013">
                  <c:v>65</c:v>
                </c:pt>
                <c:pt idx="1014">
                  <c:v>64.5</c:v>
                </c:pt>
                <c:pt idx="1015">
                  <c:v>64</c:v>
                </c:pt>
                <c:pt idx="1016">
                  <c:v>64</c:v>
                </c:pt>
                <c:pt idx="1017">
                  <c:v>63.8</c:v>
                </c:pt>
                <c:pt idx="1018">
                  <c:v>63.2</c:v>
                </c:pt>
                <c:pt idx="1019">
                  <c:v>62.8</c:v>
                </c:pt>
                <c:pt idx="1020">
                  <c:v>75.900000000000006</c:v>
                </c:pt>
                <c:pt idx="1021">
                  <c:v>75.8</c:v>
                </c:pt>
                <c:pt idx="1022">
                  <c:v>75.599999999999994</c:v>
                </c:pt>
                <c:pt idx="1023">
                  <c:v>75.400000000000006</c:v>
                </c:pt>
                <c:pt idx="1024">
                  <c:v>75.3</c:v>
                </c:pt>
                <c:pt idx="1025">
                  <c:v>75</c:v>
                </c:pt>
                <c:pt idx="1026">
                  <c:v>74.599999999999994</c:v>
                </c:pt>
                <c:pt idx="1027">
                  <c:v>74.2</c:v>
                </c:pt>
                <c:pt idx="1028">
                  <c:v>73.8</c:v>
                </c:pt>
                <c:pt idx="1029">
                  <c:v>74.099999999999994</c:v>
                </c:pt>
                <c:pt idx="1030">
                  <c:v>73.900000000000006</c:v>
                </c:pt>
                <c:pt idx="1031">
                  <c:v>73.599999999999994</c:v>
                </c:pt>
                <c:pt idx="1032">
                  <c:v>73.3</c:v>
                </c:pt>
                <c:pt idx="1033">
                  <c:v>72.8</c:v>
                </c:pt>
                <c:pt idx="1034">
                  <c:v>72.3</c:v>
                </c:pt>
                <c:pt idx="1035">
                  <c:v>71.8</c:v>
                </c:pt>
                <c:pt idx="1036">
                  <c:v>71.400000000000006</c:v>
                </c:pt>
                <c:pt idx="1037">
                  <c:v>71</c:v>
                </c:pt>
                <c:pt idx="1038">
                  <c:v>77</c:v>
                </c:pt>
                <c:pt idx="1039">
                  <c:v>72</c:v>
                </c:pt>
                <c:pt idx="1040">
                  <c:v>69.900000000000006</c:v>
                </c:pt>
                <c:pt idx="1041">
                  <c:v>69.5</c:v>
                </c:pt>
                <c:pt idx="1042">
                  <c:v>69</c:v>
                </c:pt>
                <c:pt idx="1043">
                  <c:v>68.599999999999994</c:v>
                </c:pt>
                <c:pt idx="1044">
                  <c:v>56.7</c:v>
                </c:pt>
                <c:pt idx="1045">
                  <c:v>55.3</c:v>
                </c:pt>
                <c:pt idx="1046">
                  <c:v>54.8</c:v>
                </c:pt>
                <c:pt idx="1047">
                  <c:v>54.3</c:v>
                </c:pt>
                <c:pt idx="1048">
                  <c:v>54</c:v>
                </c:pt>
                <c:pt idx="1049">
                  <c:v>53.8</c:v>
                </c:pt>
                <c:pt idx="1050">
                  <c:v>53.2</c:v>
                </c:pt>
                <c:pt idx="1051">
                  <c:v>52.1</c:v>
                </c:pt>
                <c:pt idx="1052">
                  <c:v>51.2</c:v>
                </c:pt>
                <c:pt idx="1053">
                  <c:v>58</c:v>
                </c:pt>
                <c:pt idx="1054">
                  <c:v>54</c:v>
                </c:pt>
                <c:pt idx="1055">
                  <c:v>51</c:v>
                </c:pt>
                <c:pt idx="1056">
                  <c:v>49.8</c:v>
                </c:pt>
                <c:pt idx="1057">
                  <c:v>49.5</c:v>
                </c:pt>
                <c:pt idx="1058">
                  <c:v>66.400000000000006</c:v>
                </c:pt>
                <c:pt idx="1059">
                  <c:v>66.2</c:v>
                </c:pt>
                <c:pt idx="1060">
                  <c:v>65.900000000000006</c:v>
                </c:pt>
                <c:pt idx="1061">
                  <c:v>65.599999999999994</c:v>
                </c:pt>
                <c:pt idx="1062">
                  <c:v>65.400000000000006</c:v>
                </c:pt>
                <c:pt idx="1063">
                  <c:v>65.2</c:v>
                </c:pt>
                <c:pt idx="1064">
                  <c:v>59.2</c:v>
                </c:pt>
                <c:pt idx="1065">
                  <c:v>64.5</c:v>
                </c:pt>
                <c:pt idx="1066">
                  <c:v>64.2</c:v>
                </c:pt>
                <c:pt idx="1067">
                  <c:v>63.9</c:v>
                </c:pt>
                <c:pt idx="1068">
                  <c:v>63.5</c:v>
                </c:pt>
                <c:pt idx="1069">
                  <c:v>63.2</c:v>
                </c:pt>
                <c:pt idx="1070">
                  <c:v>65.900000000000006</c:v>
                </c:pt>
                <c:pt idx="1071">
                  <c:v>66.099999999999994</c:v>
                </c:pt>
                <c:pt idx="1072">
                  <c:v>65.8</c:v>
                </c:pt>
                <c:pt idx="1073">
                  <c:v>64.3</c:v>
                </c:pt>
                <c:pt idx="1074">
                  <c:v>63</c:v>
                </c:pt>
                <c:pt idx="1075">
                  <c:v>69.599999999999994</c:v>
                </c:pt>
                <c:pt idx="1076">
                  <c:v>69.3</c:v>
                </c:pt>
                <c:pt idx="1077">
                  <c:v>68.900000000000006</c:v>
                </c:pt>
                <c:pt idx="1078">
                  <c:v>68.400000000000006</c:v>
                </c:pt>
                <c:pt idx="1079">
                  <c:v>68</c:v>
                </c:pt>
                <c:pt idx="1080">
                  <c:v>67.5</c:v>
                </c:pt>
                <c:pt idx="1081">
                  <c:v>67</c:v>
                </c:pt>
                <c:pt idx="1082">
                  <c:v>66.599999999999994</c:v>
                </c:pt>
                <c:pt idx="1083">
                  <c:v>66</c:v>
                </c:pt>
                <c:pt idx="1084">
                  <c:v>65.400000000000006</c:v>
                </c:pt>
                <c:pt idx="1085">
                  <c:v>64.7</c:v>
                </c:pt>
                <c:pt idx="1086">
                  <c:v>64.3</c:v>
                </c:pt>
                <c:pt idx="1087">
                  <c:v>81.7</c:v>
                </c:pt>
                <c:pt idx="1088">
                  <c:v>81.400000000000006</c:v>
                </c:pt>
                <c:pt idx="1089">
                  <c:v>81.099999999999994</c:v>
                </c:pt>
                <c:pt idx="1090">
                  <c:v>81.099999999999994</c:v>
                </c:pt>
                <c:pt idx="1091">
                  <c:v>74.5</c:v>
                </c:pt>
                <c:pt idx="1092">
                  <c:v>73.900000000000006</c:v>
                </c:pt>
                <c:pt idx="1093">
                  <c:v>73.900000000000006</c:v>
                </c:pt>
                <c:pt idx="1094">
                  <c:v>74.5</c:v>
                </c:pt>
                <c:pt idx="1095">
                  <c:v>73.2</c:v>
                </c:pt>
                <c:pt idx="1096">
                  <c:v>73.2</c:v>
                </c:pt>
                <c:pt idx="1097">
                  <c:v>72.5</c:v>
                </c:pt>
                <c:pt idx="1098">
                  <c:v>72.5</c:v>
                </c:pt>
                <c:pt idx="1099">
                  <c:v>73</c:v>
                </c:pt>
                <c:pt idx="1100">
                  <c:v>71.2</c:v>
                </c:pt>
                <c:pt idx="1101">
                  <c:v>71</c:v>
                </c:pt>
                <c:pt idx="1102">
                  <c:v>76</c:v>
                </c:pt>
                <c:pt idx="1103">
                  <c:v>75</c:v>
                </c:pt>
                <c:pt idx="1104">
                  <c:v>73</c:v>
                </c:pt>
                <c:pt idx="1105">
                  <c:v>73</c:v>
                </c:pt>
                <c:pt idx="1106">
                  <c:v>61.4</c:v>
                </c:pt>
                <c:pt idx="1107">
                  <c:v>69</c:v>
                </c:pt>
                <c:pt idx="1108">
                  <c:v>63</c:v>
                </c:pt>
                <c:pt idx="1109">
                  <c:v>59.4</c:v>
                </c:pt>
                <c:pt idx="1110">
                  <c:v>58.2</c:v>
                </c:pt>
                <c:pt idx="1111">
                  <c:v>57.1</c:v>
                </c:pt>
                <c:pt idx="1112">
                  <c:v>53.6</c:v>
                </c:pt>
                <c:pt idx="1113">
                  <c:v>53.2</c:v>
                </c:pt>
                <c:pt idx="1114">
                  <c:v>52.7</c:v>
                </c:pt>
                <c:pt idx="1115">
                  <c:v>52.3</c:v>
                </c:pt>
                <c:pt idx="1116">
                  <c:v>52</c:v>
                </c:pt>
                <c:pt idx="1117">
                  <c:v>51.6</c:v>
                </c:pt>
                <c:pt idx="1118">
                  <c:v>59</c:v>
                </c:pt>
                <c:pt idx="1119">
                  <c:v>55</c:v>
                </c:pt>
                <c:pt idx="1120">
                  <c:v>49.8</c:v>
                </c:pt>
                <c:pt idx="1121">
                  <c:v>49.2</c:v>
                </c:pt>
                <c:pt idx="1122">
                  <c:v>66.2</c:v>
                </c:pt>
                <c:pt idx="1123">
                  <c:v>66</c:v>
                </c:pt>
                <c:pt idx="1124">
                  <c:v>65.7</c:v>
                </c:pt>
                <c:pt idx="1125">
                  <c:v>65.5</c:v>
                </c:pt>
                <c:pt idx="1126">
                  <c:v>65.099999999999994</c:v>
                </c:pt>
                <c:pt idx="1127">
                  <c:v>64.8</c:v>
                </c:pt>
                <c:pt idx="1128">
                  <c:v>64.599999999999994</c:v>
                </c:pt>
                <c:pt idx="1129">
                  <c:v>64.400000000000006</c:v>
                </c:pt>
                <c:pt idx="1130">
                  <c:v>64.2</c:v>
                </c:pt>
                <c:pt idx="1131">
                  <c:v>62.9</c:v>
                </c:pt>
                <c:pt idx="1132">
                  <c:v>63.7</c:v>
                </c:pt>
                <c:pt idx="1133">
                  <c:v>63.5</c:v>
                </c:pt>
                <c:pt idx="1134">
                  <c:v>77.599999999999994</c:v>
                </c:pt>
                <c:pt idx="1135">
                  <c:v>77.5</c:v>
                </c:pt>
                <c:pt idx="1136">
                  <c:v>77.2</c:v>
                </c:pt>
                <c:pt idx="1137">
                  <c:v>77.3</c:v>
                </c:pt>
                <c:pt idx="1138">
                  <c:v>76.5</c:v>
                </c:pt>
                <c:pt idx="1139">
                  <c:v>76.8</c:v>
                </c:pt>
                <c:pt idx="1140">
                  <c:v>76.5</c:v>
                </c:pt>
                <c:pt idx="1141">
                  <c:v>76.400000000000006</c:v>
                </c:pt>
                <c:pt idx="1142">
                  <c:v>76.2</c:v>
                </c:pt>
                <c:pt idx="1143">
                  <c:v>75.8</c:v>
                </c:pt>
                <c:pt idx="1144">
                  <c:v>75.8</c:v>
                </c:pt>
                <c:pt idx="1145">
                  <c:v>75.5</c:v>
                </c:pt>
                <c:pt idx="1146">
                  <c:v>75.7</c:v>
                </c:pt>
                <c:pt idx="1147">
                  <c:v>75.5</c:v>
                </c:pt>
                <c:pt idx="1148">
                  <c:v>62.7</c:v>
                </c:pt>
                <c:pt idx="1149">
                  <c:v>62.4</c:v>
                </c:pt>
                <c:pt idx="1150">
                  <c:v>62.2</c:v>
                </c:pt>
                <c:pt idx="1151">
                  <c:v>62</c:v>
                </c:pt>
                <c:pt idx="1152">
                  <c:v>61.8</c:v>
                </c:pt>
                <c:pt idx="1153">
                  <c:v>61.6</c:v>
                </c:pt>
                <c:pt idx="1154">
                  <c:v>61.4</c:v>
                </c:pt>
                <c:pt idx="1155">
                  <c:v>61.1</c:v>
                </c:pt>
                <c:pt idx="1156">
                  <c:v>68</c:v>
                </c:pt>
                <c:pt idx="1157">
                  <c:v>64</c:v>
                </c:pt>
                <c:pt idx="1158">
                  <c:v>59.9</c:v>
                </c:pt>
                <c:pt idx="1159">
                  <c:v>59.6</c:v>
                </c:pt>
                <c:pt idx="1160">
                  <c:v>59.3</c:v>
                </c:pt>
                <c:pt idx="1161">
                  <c:v>59.1</c:v>
                </c:pt>
                <c:pt idx="1162">
                  <c:v>58.9</c:v>
                </c:pt>
                <c:pt idx="1163">
                  <c:v>73.900000000000006</c:v>
                </c:pt>
                <c:pt idx="1164">
                  <c:v>73.8</c:v>
                </c:pt>
                <c:pt idx="1165">
                  <c:v>73.599999999999994</c:v>
                </c:pt>
                <c:pt idx="1166">
                  <c:v>73.400000000000006</c:v>
                </c:pt>
                <c:pt idx="1167">
                  <c:v>73.2</c:v>
                </c:pt>
                <c:pt idx="1168">
                  <c:v>73</c:v>
                </c:pt>
                <c:pt idx="1169">
                  <c:v>72.7</c:v>
                </c:pt>
                <c:pt idx="1170">
                  <c:v>72.5</c:v>
                </c:pt>
                <c:pt idx="1171">
                  <c:v>72.3</c:v>
                </c:pt>
                <c:pt idx="1172">
                  <c:v>72.099999999999994</c:v>
                </c:pt>
                <c:pt idx="1173">
                  <c:v>71.900000000000006</c:v>
                </c:pt>
                <c:pt idx="1174">
                  <c:v>71.7</c:v>
                </c:pt>
                <c:pt idx="1175">
                  <c:v>75.3</c:v>
                </c:pt>
                <c:pt idx="1176">
                  <c:v>75.3</c:v>
                </c:pt>
                <c:pt idx="1177">
                  <c:v>74.900000000000006</c:v>
                </c:pt>
                <c:pt idx="1178">
                  <c:v>74.5</c:v>
                </c:pt>
                <c:pt idx="1179">
                  <c:v>73.7</c:v>
                </c:pt>
                <c:pt idx="1180">
                  <c:v>73.8</c:v>
                </c:pt>
                <c:pt idx="1181">
                  <c:v>73.900000000000006</c:v>
                </c:pt>
                <c:pt idx="1182">
                  <c:v>74</c:v>
                </c:pt>
                <c:pt idx="1183">
                  <c:v>74.2</c:v>
                </c:pt>
                <c:pt idx="1184">
                  <c:v>72.8</c:v>
                </c:pt>
                <c:pt idx="1185">
                  <c:v>72.2</c:v>
                </c:pt>
                <c:pt idx="1186">
                  <c:v>72.099999999999994</c:v>
                </c:pt>
                <c:pt idx="1187">
                  <c:v>68.400000000000006</c:v>
                </c:pt>
                <c:pt idx="1188">
                  <c:v>68.099999999999994</c:v>
                </c:pt>
                <c:pt idx="1189">
                  <c:v>68.099999999999994</c:v>
                </c:pt>
                <c:pt idx="1190">
                  <c:v>68</c:v>
                </c:pt>
                <c:pt idx="1191">
                  <c:v>67.900000000000006</c:v>
                </c:pt>
                <c:pt idx="1192">
                  <c:v>68</c:v>
                </c:pt>
                <c:pt idx="1193">
                  <c:v>67.5</c:v>
                </c:pt>
                <c:pt idx="1194">
                  <c:v>67.5</c:v>
                </c:pt>
                <c:pt idx="1195">
                  <c:v>67.3</c:v>
                </c:pt>
                <c:pt idx="1196">
                  <c:v>67</c:v>
                </c:pt>
                <c:pt idx="1197">
                  <c:v>67.3</c:v>
                </c:pt>
                <c:pt idx="1198">
                  <c:v>67.2</c:v>
                </c:pt>
                <c:pt idx="1199">
                  <c:v>66.8</c:v>
                </c:pt>
                <c:pt idx="1200">
                  <c:v>66.8</c:v>
                </c:pt>
                <c:pt idx="1201">
                  <c:v>66.8</c:v>
                </c:pt>
                <c:pt idx="1202">
                  <c:v>77.3</c:v>
                </c:pt>
                <c:pt idx="1203">
                  <c:v>77.099999999999994</c:v>
                </c:pt>
                <c:pt idx="1204">
                  <c:v>76.8</c:v>
                </c:pt>
                <c:pt idx="1205">
                  <c:v>76.7</c:v>
                </c:pt>
                <c:pt idx="1206">
                  <c:v>76.3</c:v>
                </c:pt>
                <c:pt idx="1207">
                  <c:v>75.7</c:v>
                </c:pt>
                <c:pt idx="1208">
                  <c:v>75.5</c:v>
                </c:pt>
                <c:pt idx="1209">
                  <c:v>75.3</c:v>
                </c:pt>
                <c:pt idx="1210">
                  <c:v>75.2</c:v>
                </c:pt>
                <c:pt idx="1211">
                  <c:v>75</c:v>
                </c:pt>
                <c:pt idx="1212">
                  <c:v>74.900000000000006</c:v>
                </c:pt>
                <c:pt idx="1213">
                  <c:v>74.7</c:v>
                </c:pt>
                <c:pt idx="1214">
                  <c:v>74.5</c:v>
                </c:pt>
                <c:pt idx="1215">
                  <c:v>74.2</c:v>
                </c:pt>
                <c:pt idx="1216">
                  <c:v>73.7</c:v>
                </c:pt>
                <c:pt idx="1217">
                  <c:v>89</c:v>
                </c:pt>
                <c:pt idx="1218">
                  <c:v>86</c:v>
                </c:pt>
                <c:pt idx="1219">
                  <c:v>83</c:v>
                </c:pt>
                <c:pt idx="1220">
                  <c:v>82</c:v>
                </c:pt>
                <c:pt idx="1221">
                  <c:v>79.599999999999994</c:v>
                </c:pt>
                <c:pt idx="1222">
                  <c:v>79.3</c:v>
                </c:pt>
                <c:pt idx="1223">
                  <c:v>79</c:v>
                </c:pt>
                <c:pt idx="1224">
                  <c:v>78.7</c:v>
                </c:pt>
                <c:pt idx="1225">
                  <c:v>78.5</c:v>
                </c:pt>
                <c:pt idx="1226">
                  <c:v>77.7</c:v>
                </c:pt>
                <c:pt idx="1227">
                  <c:v>78</c:v>
                </c:pt>
                <c:pt idx="1228">
                  <c:v>77.3</c:v>
                </c:pt>
                <c:pt idx="1229">
                  <c:v>77.2</c:v>
                </c:pt>
                <c:pt idx="1230">
                  <c:v>76.900000000000006</c:v>
                </c:pt>
                <c:pt idx="1231">
                  <c:v>76.599999999999994</c:v>
                </c:pt>
                <c:pt idx="1232">
                  <c:v>74.8</c:v>
                </c:pt>
                <c:pt idx="1233">
                  <c:v>74.599999999999994</c:v>
                </c:pt>
                <c:pt idx="1234">
                  <c:v>74.400000000000006</c:v>
                </c:pt>
                <c:pt idx="1235">
                  <c:v>74.3</c:v>
                </c:pt>
                <c:pt idx="1236">
                  <c:v>73.400000000000006</c:v>
                </c:pt>
                <c:pt idx="1237">
                  <c:v>73.099999999999994</c:v>
                </c:pt>
                <c:pt idx="1238">
                  <c:v>73.099999999999994</c:v>
                </c:pt>
                <c:pt idx="1239">
                  <c:v>72.900000000000006</c:v>
                </c:pt>
                <c:pt idx="1240">
                  <c:v>72.5</c:v>
                </c:pt>
                <c:pt idx="1241">
                  <c:v>71.900000000000006</c:v>
                </c:pt>
                <c:pt idx="1242">
                  <c:v>71.7</c:v>
                </c:pt>
                <c:pt idx="1243">
                  <c:v>71.099999999999994</c:v>
                </c:pt>
                <c:pt idx="1244">
                  <c:v>77</c:v>
                </c:pt>
                <c:pt idx="1245">
                  <c:v>78</c:v>
                </c:pt>
                <c:pt idx="1246">
                  <c:v>77</c:v>
                </c:pt>
                <c:pt idx="1247">
                  <c:v>73</c:v>
                </c:pt>
                <c:pt idx="1248">
                  <c:v>70</c:v>
                </c:pt>
                <c:pt idx="1249">
                  <c:v>69.599999999999994</c:v>
                </c:pt>
                <c:pt idx="1250">
                  <c:v>69.400000000000006</c:v>
                </c:pt>
                <c:pt idx="1251">
                  <c:v>68.400000000000006</c:v>
                </c:pt>
                <c:pt idx="1252">
                  <c:v>68.2</c:v>
                </c:pt>
                <c:pt idx="1253">
                  <c:v>67.5</c:v>
                </c:pt>
                <c:pt idx="1254">
                  <c:v>67.3</c:v>
                </c:pt>
                <c:pt idx="1255">
                  <c:v>66.400000000000006</c:v>
                </c:pt>
                <c:pt idx="1256">
                  <c:v>65</c:v>
                </c:pt>
                <c:pt idx="1257">
                  <c:v>64.900000000000006</c:v>
                </c:pt>
                <c:pt idx="1258">
                  <c:v>64.599999999999994</c:v>
                </c:pt>
                <c:pt idx="1259">
                  <c:v>64.8</c:v>
                </c:pt>
                <c:pt idx="1260">
                  <c:v>65.099999999999994</c:v>
                </c:pt>
                <c:pt idx="1261">
                  <c:v>65.7</c:v>
                </c:pt>
                <c:pt idx="1262">
                  <c:v>65.2</c:v>
                </c:pt>
                <c:pt idx="1263">
                  <c:v>64.599999999999994</c:v>
                </c:pt>
                <c:pt idx="1264">
                  <c:v>63.8</c:v>
                </c:pt>
                <c:pt idx="1265">
                  <c:v>62.8</c:v>
                </c:pt>
                <c:pt idx="1266">
                  <c:v>61</c:v>
                </c:pt>
                <c:pt idx="1267">
                  <c:v>68</c:v>
                </c:pt>
                <c:pt idx="1268">
                  <c:v>59.6</c:v>
                </c:pt>
                <c:pt idx="1269">
                  <c:v>57.6</c:v>
                </c:pt>
                <c:pt idx="1270">
                  <c:v>55.3</c:v>
                </c:pt>
                <c:pt idx="1271">
                  <c:v>53.4</c:v>
                </c:pt>
                <c:pt idx="1272">
                  <c:v>52</c:v>
                </c:pt>
                <c:pt idx="1273">
                  <c:v>57</c:v>
                </c:pt>
                <c:pt idx="1274">
                  <c:v>73.8</c:v>
                </c:pt>
                <c:pt idx="1275">
                  <c:v>73.599999999999994</c:v>
                </c:pt>
                <c:pt idx="1276">
                  <c:v>73.2</c:v>
                </c:pt>
                <c:pt idx="1277">
                  <c:v>73</c:v>
                </c:pt>
                <c:pt idx="1278">
                  <c:v>72.599999999999994</c:v>
                </c:pt>
                <c:pt idx="1279">
                  <c:v>76</c:v>
                </c:pt>
                <c:pt idx="1280">
                  <c:v>72.5</c:v>
                </c:pt>
                <c:pt idx="1281">
                  <c:v>72.2</c:v>
                </c:pt>
                <c:pt idx="1282">
                  <c:v>72</c:v>
                </c:pt>
                <c:pt idx="1283">
                  <c:v>71.599999999999994</c:v>
                </c:pt>
                <c:pt idx="1284">
                  <c:v>71.400000000000006</c:v>
                </c:pt>
                <c:pt idx="1285">
                  <c:v>79</c:v>
                </c:pt>
                <c:pt idx="1286">
                  <c:v>76</c:v>
                </c:pt>
                <c:pt idx="1287">
                  <c:v>75</c:v>
                </c:pt>
                <c:pt idx="1288">
                  <c:v>72</c:v>
                </c:pt>
                <c:pt idx="1289">
                  <c:v>67.3</c:v>
                </c:pt>
                <c:pt idx="1290">
                  <c:v>67.099999999999994</c:v>
                </c:pt>
                <c:pt idx="1291">
                  <c:v>66.900000000000006</c:v>
                </c:pt>
                <c:pt idx="1292">
                  <c:v>66.599999999999994</c:v>
                </c:pt>
                <c:pt idx="1293">
                  <c:v>66.2</c:v>
                </c:pt>
                <c:pt idx="1294">
                  <c:v>65.8</c:v>
                </c:pt>
                <c:pt idx="1295">
                  <c:v>65.400000000000006</c:v>
                </c:pt>
                <c:pt idx="1296">
                  <c:v>65.099999999999994</c:v>
                </c:pt>
                <c:pt idx="1297">
                  <c:v>64.7</c:v>
                </c:pt>
                <c:pt idx="1298">
                  <c:v>64.3</c:v>
                </c:pt>
                <c:pt idx="1299">
                  <c:v>63.8</c:v>
                </c:pt>
                <c:pt idx="1300">
                  <c:v>63.4</c:v>
                </c:pt>
                <c:pt idx="1301">
                  <c:v>66.400000000000006</c:v>
                </c:pt>
                <c:pt idx="1302">
                  <c:v>66</c:v>
                </c:pt>
                <c:pt idx="1303">
                  <c:v>65.599999999999994</c:v>
                </c:pt>
                <c:pt idx="1304">
                  <c:v>64.900000000000006</c:v>
                </c:pt>
                <c:pt idx="1305">
                  <c:v>64.3</c:v>
                </c:pt>
                <c:pt idx="1306">
                  <c:v>63.5</c:v>
                </c:pt>
                <c:pt idx="1307">
                  <c:v>62.8</c:v>
                </c:pt>
                <c:pt idx="1308">
                  <c:v>62.1</c:v>
                </c:pt>
                <c:pt idx="1309">
                  <c:v>61.3</c:v>
                </c:pt>
                <c:pt idx="1310">
                  <c:v>65</c:v>
                </c:pt>
                <c:pt idx="1311">
                  <c:v>59.7</c:v>
                </c:pt>
                <c:pt idx="1312">
                  <c:v>75.400000000000006</c:v>
                </c:pt>
                <c:pt idx="1313">
                  <c:v>75.3</c:v>
                </c:pt>
                <c:pt idx="1314">
                  <c:v>74.900000000000006</c:v>
                </c:pt>
                <c:pt idx="1315">
                  <c:v>74.599999999999994</c:v>
                </c:pt>
                <c:pt idx="1316">
                  <c:v>74.400000000000006</c:v>
                </c:pt>
                <c:pt idx="1317">
                  <c:v>74.099999999999994</c:v>
                </c:pt>
                <c:pt idx="1318">
                  <c:v>74</c:v>
                </c:pt>
                <c:pt idx="1319">
                  <c:v>73.8</c:v>
                </c:pt>
                <c:pt idx="1320">
                  <c:v>73.599999999999994</c:v>
                </c:pt>
                <c:pt idx="1321">
                  <c:v>73</c:v>
                </c:pt>
                <c:pt idx="1322">
                  <c:v>73</c:v>
                </c:pt>
                <c:pt idx="1323">
                  <c:v>73</c:v>
                </c:pt>
                <c:pt idx="1324">
                  <c:v>72.900000000000006</c:v>
                </c:pt>
                <c:pt idx="1325">
                  <c:v>72.7</c:v>
                </c:pt>
                <c:pt idx="1326">
                  <c:v>72.599999999999994</c:v>
                </c:pt>
                <c:pt idx="1327">
                  <c:v>72.400000000000006</c:v>
                </c:pt>
                <c:pt idx="1328">
                  <c:v>72.3</c:v>
                </c:pt>
                <c:pt idx="1329">
                  <c:v>72.2</c:v>
                </c:pt>
                <c:pt idx="1330">
                  <c:v>72.2</c:v>
                </c:pt>
                <c:pt idx="1331">
                  <c:v>72.2</c:v>
                </c:pt>
                <c:pt idx="1332">
                  <c:v>72.2</c:v>
                </c:pt>
                <c:pt idx="1333">
                  <c:v>72.099999999999994</c:v>
                </c:pt>
                <c:pt idx="1334">
                  <c:v>72.099999999999994</c:v>
                </c:pt>
                <c:pt idx="1335">
                  <c:v>72.099999999999994</c:v>
                </c:pt>
                <c:pt idx="1336">
                  <c:v>72</c:v>
                </c:pt>
                <c:pt idx="1337">
                  <c:v>71.8</c:v>
                </c:pt>
                <c:pt idx="1338">
                  <c:v>48.1</c:v>
                </c:pt>
                <c:pt idx="1339">
                  <c:v>54</c:v>
                </c:pt>
                <c:pt idx="1340">
                  <c:v>49.7</c:v>
                </c:pt>
                <c:pt idx="1341">
                  <c:v>48.9</c:v>
                </c:pt>
                <c:pt idx="1342">
                  <c:v>48.1</c:v>
                </c:pt>
                <c:pt idx="1343">
                  <c:v>47.1</c:v>
                </c:pt>
                <c:pt idx="1344">
                  <c:v>46.2</c:v>
                </c:pt>
                <c:pt idx="1345">
                  <c:v>45.3</c:v>
                </c:pt>
                <c:pt idx="1346">
                  <c:v>68.8</c:v>
                </c:pt>
                <c:pt idx="1347">
                  <c:v>68.8</c:v>
                </c:pt>
                <c:pt idx="1348">
                  <c:v>68.7</c:v>
                </c:pt>
                <c:pt idx="1349">
                  <c:v>68.5</c:v>
                </c:pt>
                <c:pt idx="1350">
                  <c:v>68.3</c:v>
                </c:pt>
                <c:pt idx="1351">
                  <c:v>68.099999999999994</c:v>
                </c:pt>
                <c:pt idx="1352">
                  <c:v>68</c:v>
                </c:pt>
                <c:pt idx="1353">
                  <c:v>67.599999999999994</c:v>
                </c:pt>
                <c:pt idx="1354">
                  <c:v>67.599999999999994</c:v>
                </c:pt>
                <c:pt idx="1355">
                  <c:v>67.400000000000006</c:v>
                </c:pt>
                <c:pt idx="1356">
                  <c:v>67.099999999999994</c:v>
                </c:pt>
                <c:pt idx="1357">
                  <c:v>66.8</c:v>
                </c:pt>
                <c:pt idx="1358">
                  <c:v>66.5</c:v>
                </c:pt>
                <c:pt idx="1359">
                  <c:v>66.2</c:v>
                </c:pt>
                <c:pt idx="1360">
                  <c:v>65.8</c:v>
                </c:pt>
                <c:pt idx="1361">
                  <c:v>62</c:v>
                </c:pt>
                <c:pt idx="1362">
                  <c:v>69</c:v>
                </c:pt>
                <c:pt idx="1363">
                  <c:v>59.2</c:v>
                </c:pt>
                <c:pt idx="1364">
                  <c:v>58.9</c:v>
                </c:pt>
                <c:pt idx="1365">
                  <c:v>58</c:v>
                </c:pt>
                <c:pt idx="1366">
                  <c:v>56.5</c:v>
                </c:pt>
                <c:pt idx="1367">
                  <c:v>55.3</c:v>
                </c:pt>
                <c:pt idx="1368">
                  <c:v>54.5</c:v>
                </c:pt>
                <c:pt idx="1369">
                  <c:v>54</c:v>
                </c:pt>
                <c:pt idx="1370">
                  <c:v>53.8</c:v>
                </c:pt>
                <c:pt idx="1371">
                  <c:v>53.7</c:v>
                </c:pt>
                <c:pt idx="1372">
                  <c:v>54</c:v>
                </c:pt>
                <c:pt idx="1373">
                  <c:v>54.9</c:v>
                </c:pt>
                <c:pt idx="1374">
                  <c:v>56</c:v>
                </c:pt>
                <c:pt idx="1375">
                  <c:v>57.3</c:v>
                </c:pt>
                <c:pt idx="1376">
                  <c:v>82.6</c:v>
                </c:pt>
                <c:pt idx="1377">
                  <c:v>82.4</c:v>
                </c:pt>
                <c:pt idx="1378">
                  <c:v>82</c:v>
                </c:pt>
                <c:pt idx="1379">
                  <c:v>82.1</c:v>
                </c:pt>
                <c:pt idx="1380">
                  <c:v>81.900000000000006</c:v>
                </c:pt>
                <c:pt idx="1381">
                  <c:v>81.599999999999994</c:v>
                </c:pt>
                <c:pt idx="1382">
                  <c:v>81.3</c:v>
                </c:pt>
                <c:pt idx="1383">
                  <c:v>89</c:v>
                </c:pt>
                <c:pt idx="1384">
                  <c:v>88</c:v>
                </c:pt>
                <c:pt idx="1385">
                  <c:v>81</c:v>
                </c:pt>
                <c:pt idx="1386">
                  <c:v>81</c:v>
                </c:pt>
                <c:pt idx="1387">
                  <c:v>79.400000000000006</c:v>
                </c:pt>
                <c:pt idx="1388">
                  <c:v>79.5</c:v>
                </c:pt>
                <c:pt idx="1389">
                  <c:v>79.400000000000006</c:v>
                </c:pt>
                <c:pt idx="1390">
                  <c:v>79.099999999999994</c:v>
                </c:pt>
                <c:pt idx="1391">
                  <c:v>74.7</c:v>
                </c:pt>
                <c:pt idx="1392">
                  <c:v>74.599999999999994</c:v>
                </c:pt>
                <c:pt idx="1393">
                  <c:v>74.5</c:v>
                </c:pt>
                <c:pt idx="1394">
                  <c:v>74.5</c:v>
                </c:pt>
                <c:pt idx="1395">
                  <c:v>74.5</c:v>
                </c:pt>
                <c:pt idx="1396">
                  <c:v>71.8</c:v>
                </c:pt>
                <c:pt idx="1397">
                  <c:v>72.3</c:v>
                </c:pt>
                <c:pt idx="1398">
                  <c:v>73.7</c:v>
                </c:pt>
                <c:pt idx="1399">
                  <c:v>73.8</c:v>
                </c:pt>
                <c:pt idx="1400">
                  <c:v>74.2</c:v>
                </c:pt>
                <c:pt idx="1401">
                  <c:v>69.099999999999994</c:v>
                </c:pt>
                <c:pt idx="1402">
                  <c:v>73.900000000000006</c:v>
                </c:pt>
                <c:pt idx="1403">
                  <c:v>71.400000000000006</c:v>
                </c:pt>
                <c:pt idx="1404">
                  <c:v>71.2</c:v>
                </c:pt>
                <c:pt idx="1405">
                  <c:v>71.3</c:v>
                </c:pt>
                <c:pt idx="1406">
                  <c:v>76</c:v>
                </c:pt>
                <c:pt idx="1407">
                  <c:v>73</c:v>
                </c:pt>
                <c:pt idx="1408">
                  <c:v>70</c:v>
                </c:pt>
                <c:pt idx="1409">
                  <c:v>69.8</c:v>
                </c:pt>
                <c:pt idx="1410">
                  <c:v>69.5</c:v>
                </c:pt>
                <c:pt idx="1411">
                  <c:v>69.3</c:v>
                </c:pt>
                <c:pt idx="1412">
                  <c:v>68.900000000000006</c:v>
                </c:pt>
                <c:pt idx="1413">
                  <c:v>58.4</c:v>
                </c:pt>
                <c:pt idx="1414">
                  <c:v>57.6</c:v>
                </c:pt>
                <c:pt idx="1415">
                  <c:v>56.5</c:v>
                </c:pt>
                <c:pt idx="1416">
                  <c:v>55</c:v>
                </c:pt>
                <c:pt idx="1417">
                  <c:v>53.6</c:v>
                </c:pt>
                <c:pt idx="1418">
                  <c:v>52.6</c:v>
                </c:pt>
                <c:pt idx="1419">
                  <c:v>51.4</c:v>
                </c:pt>
                <c:pt idx="1420">
                  <c:v>50</c:v>
                </c:pt>
                <c:pt idx="1421">
                  <c:v>47.8</c:v>
                </c:pt>
                <c:pt idx="1422">
                  <c:v>46</c:v>
                </c:pt>
                <c:pt idx="1423">
                  <c:v>45.6</c:v>
                </c:pt>
                <c:pt idx="1424">
                  <c:v>45.9</c:v>
                </c:pt>
                <c:pt idx="1425">
                  <c:v>46.4</c:v>
                </c:pt>
                <c:pt idx="1426">
                  <c:v>47.1</c:v>
                </c:pt>
                <c:pt idx="1427">
                  <c:v>48.4</c:v>
                </c:pt>
                <c:pt idx="1428">
                  <c:v>82.3</c:v>
                </c:pt>
                <c:pt idx="1429">
                  <c:v>81.900000000000006</c:v>
                </c:pt>
                <c:pt idx="1430">
                  <c:v>81.7</c:v>
                </c:pt>
                <c:pt idx="1431">
                  <c:v>81.7</c:v>
                </c:pt>
                <c:pt idx="1432">
                  <c:v>73.8</c:v>
                </c:pt>
                <c:pt idx="1433">
                  <c:v>73.7</c:v>
                </c:pt>
                <c:pt idx="1434">
                  <c:v>73.5</c:v>
                </c:pt>
                <c:pt idx="1435">
                  <c:v>73.2</c:v>
                </c:pt>
                <c:pt idx="1436">
                  <c:v>73</c:v>
                </c:pt>
                <c:pt idx="1437">
                  <c:v>72.8</c:v>
                </c:pt>
                <c:pt idx="1438">
                  <c:v>72.7</c:v>
                </c:pt>
                <c:pt idx="1439">
                  <c:v>72.599999999999994</c:v>
                </c:pt>
                <c:pt idx="1440">
                  <c:v>69.599999999999994</c:v>
                </c:pt>
                <c:pt idx="1441">
                  <c:v>69.3</c:v>
                </c:pt>
                <c:pt idx="1442">
                  <c:v>68.8</c:v>
                </c:pt>
                <c:pt idx="1443">
                  <c:v>68.099999999999994</c:v>
                </c:pt>
                <c:pt idx="1444">
                  <c:v>67.3</c:v>
                </c:pt>
                <c:pt idx="1445">
                  <c:v>66.7</c:v>
                </c:pt>
                <c:pt idx="1446">
                  <c:v>66.400000000000006</c:v>
                </c:pt>
                <c:pt idx="1447">
                  <c:v>66.099999999999994</c:v>
                </c:pt>
                <c:pt idx="1448">
                  <c:v>65.900000000000006</c:v>
                </c:pt>
                <c:pt idx="1449">
                  <c:v>65.5</c:v>
                </c:pt>
                <c:pt idx="1450">
                  <c:v>65.900000000000006</c:v>
                </c:pt>
                <c:pt idx="1451">
                  <c:v>65.2</c:v>
                </c:pt>
                <c:pt idx="1452">
                  <c:v>64.3</c:v>
                </c:pt>
                <c:pt idx="1453">
                  <c:v>74.599999999999994</c:v>
                </c:pt>
                <c:pt idx="1454">
                  <c:v>74.5</c:v>
                </c:pt>
                <c:pt idx="1455">
                  <c:v>74.3</c:v>
                </c:pt>
                <c:pt idx="1456">
                  <c:v>74.099999999999994</c:v>
                </c:pt>
                <c:pt idx="1457">
                  <c:v>73.900000000000006</c:v>
                </c:pt>
                <c:pt idx="1458">
                  <c:v>73.7</c:v>
                </c:pt>
                <c:pt idx="1459">
                  <c:v>73.5</c:v>
                </c:pt>
                <c:pt idx="1460">
                  <c:v>73.3</c:v>
                </c:pt>
                <c:pt idx="1461">
                  <c:v>73</c:v>
                </c:pt>
                <c:pt idx="1462">
                  <c:v>72.5</c:v>
                </c:pt>
                <c:pt idx="1463">
                  <c:v>71.599999999999994</c:v>
                </c:pt>
                <c:pt idx="1464">
                  <c:v>71.7</c:v>
                </c:pt>
                <c:pt idx="1465">
                  <c:v>71.400000000000006</c:v>
                </c:pt>
                <c:pt idx="1466">
                  <c:v>71.2</c:v>
                </c:pt>
                <c:pt idx="1467">
                  <c:v>71.099999999999994</c:v>
                </c:pt>
                <c:pt idx="1468">
                  <c:v>68</c:v>
                </c:pt>
                <c:pt idx="1469">
                  <c:v>67.7</c:v>
                </c:pt>
                <c:pt idx="1470">
                  <c:v>67.400000000000006</c:v>
                </c:pt>
                <c:pt idx="1471">
                  <c:v>67.2</c:v>
                </c:pt>
                <c:pt idx="1472">
                  <c:v>66.900000000000006</c:v>
                </c:pt>
                <c:pt idx="1473">
                  <c:v>66.599999999999994</c:v>
                </c:pt>
                <c:pt idx="1474">
                  <c:v>66.2</c:v>
                </c:pt>
                <c:pt idx="1475">
                  <c:v>59.7</c:v>
                </c:pt>
                <c:pt idx="1476">
                  <c:v>59.4</c:v>
                </c:pt>
                <c:pt idx="1477">
                  <c:v>58.9</c:v>
                </c:pt>
                <c:pt idx="1478">
                  <c:v>58.3</c:v>
                </c:pt>
                <c:pt idx="1479">
                  <c:v>57.4</c:v>
                </c:pt>
                <c:pt idx="1480">
                  <c:v>56.7</c:v>
                </c:pt>
                <c:pt idx="1481">
                  <c:v>56.2</c:v>
                </c:pt>
                <c:pt idx="1482">
                  <c:v>73.3</c:v>
                </c:pt>
                <c:pt idx="1483">
                  <c:v>73.2</c:v>
                </c:pt>
                <c:pt idx="1484">
                  <c:v>73</c:v>
                </c:pt>
                <c:pt idx="1485">
                  <c:v>72.900000000000006</c:v>
                </c:pt>
                <c:pt idx="1486">
                  <c:v>72.8</c:v>
                </c:pt>
                <c:pt idx="1487">
                  <c:v>72.5</c:v>
                </c:pt>
                <c:pt idx="1488">
                  <c:v>72.599999999999994</c:v>
                </c:pt>
                <c:pt idx="1489">
                  <c:v>72.5</c:v>
                </c:pt>
                <c:pt idx="1490">
                  <c:v>72.400000000000006</c:v>
                </c:pt>
                <c:pt idx="1491">
                  <c:v>72.3</c:v>
                </c:pt>
                <c:pt idx="1492">
                  <c:v>72.2</c:v>
                </c:pt>
                <c:pt idx="1493">
                  <c:v>72</c:v>
                </c:pt>
                <c:pt idx="1494">
                  <c:v>71.900000000000006</c:v>
                </c:pt>
                <c:pt idx="1495">
                  <c:v>71.8</c:v>
                </c:pt>
                <c:pt idx="1496">
                  <c:v>71.599999999999994</c:v>
                </c:pt>
                <c:pt idx="1497">
                  <c:v>71.099999999999994</c:v>
                </c:pt>
                <c:pt idx="1498">
                  <c:v>71</c:v>
                </c:pt>
                <c:pt idx="1499">
                  <c:v>78</c:v>
                </c:pt>
                <c:pt idx="1500">
                  <c:v>76</c:v>
                </c:pt>
                <c:pt idx="1501">
                  <c:v>74</c:v>
                </c:pt>
                <c:pt idx="1502">
                  <c:v>71</c:v>
                </c:pt>
                <c:pt idx="1503">
                  <c:v>69.900000000000006</c:v>
                </c:pt>
                <c:pt idx="1504">
                  <c:v>69.7</c:v>
                </c:pt>
                <c:pt idx="1505">
                  <c:v>69.599999999999994</c:v>
                </c:pt>
                <c:pt idx="1506">
                  <c:v>69.5</c:v>
                </c:pt>
                <c:pt idx="1507">
                  <c:v>69.400000000000006</c:v>
                </c:pt>
                <c:pt idx="1508">
                  <c:v>69.3</c:v>
                </c:pt>
                <c:pt idx="1509">
                  <c:v>69.2</c:v>
                </c:pt>
                <c:pt idx="1510">
                  <c:v>75.099999999999994</c:v>
                </c:pt>
                <c:pt idx="1511">
                  <c:v>74.900000000000006</c:v>
                </c:pt>
                <c:pt idx="1512">
                  <c:v>74.900000000000006</c:v>
                </c:pt>
                <c:pt idx="1513">
                  <c:v>74.8</c:v>
                </c:pt>
                <c:pt idx="1514">
                  <c:v>74.8</c:v>
                </c:pt>
                <c:pt idx="1515">
                  <c:v>74.7</c:v>
                </c:pt>
                <c:pt idx="1516">
                  <c:v>74.7</c:v>
                </c:pt>
                <c:pt idx="1517">
                  <c:v>74.599999999999994</c:v>
                </c:pt>
                <c:pt idx="1518">
                  <c:v>74.400000000000006</c:v>
                </c:pt>
                <c:pt idx="1519">
                  <c:v>74.2</c:v>
                </c:pt>
                <c:pt idx="1520">
                  <c:v>74</c:v>
                </c:pt>
                <c:pt idx="1521">
                  <c:v>73.7</c:v>
                </c:pt>
                <c:pt idx="1522">
                  <c:v>73.5</c:v>
                </c:pt>
                <c:pt idx="1523">
                  <c:v>73.2</c:v>
                </c:pt>
                <c:pt idx="1524">
                  <c:v>72.900000000000006</c:v>
                </c:pt>
                <c:pt idx="1525">
                  <c:v>75.5</c:v>
                </c:pt>
                <c:pt idx="1526">
                  <c:v>75.2</c:v>
                </c:pt>
                <c:pt idx="1527">
                  <c:v>74.8</c:v>
                </c:pt>
                <c:pt idx="1528">
                  <c:v>74.5</c:v>
                </c:pt>
                <c:pt idx="1529">
                  <c:v>74.2</c:v>
                </c:pt>
                <c:pt idx="1530">
                  <c:v>73.900000000000006</c:v>
                </c:pt>
                <c:pt idx="1531">
                  <c:v>73.5</c:v>
                </c:pt>
                <c:pt idx="1532">
                  <c:v>73.2</c:v>
                </c:pt>
                <c:pt idx="1533">
                  <c:v>72.8</c:v>
                </c:pt>
                <c:pt idx="1534">
                  <c:v>72.400000000000006</c:v>
                </c:pt>
                <c:pt idx="1535">
                  <c:v>72</c:v>
                </c:pt>
                <c:pt idx="1536">
                  <c:v>71.599999999999994</c:v>
                </c:pt>
                <c:pt idx="1537">
                  <c:v>71.2</c:v>
                </c:pt>
                <c:pt idx="1538">
                  <c:v>78</c:v>
                </c:pt>
                <c:pt idx="1539">
                  <c:v>74</c:v>
                </c:pt>
                <c:pt idx="1540">
                  <c:v>66</c:v>
                </c:pt>
                <c:pt idx="1541">
                  <c:v>65.400000000000006</c:v>
                </c:pt>
                <c:pt idx="1542">
                  <c:v>65.599999999999994</c:v>
                </c:pt>
                <c:pt idx="1543">
                  <c:v>65.599999999999994</c:v>
                </c:pt>
                <c:pt idx="1544">
                  <c:v>65.8</c:v>
                </c:pt>
                <c:pt idx="1545">
                  <c:v>65.599999999999994</c:v>
                </c:pt>
                <c:pt idx="1546">
                  <c:v>64.5</c:v>
                </c:pt>
                <c:pt idx="1547">
                  <c:v>64.099999999999994</c:v>
                </c:pt>
                <c:pt idx="1548">
                  <c:v>63.7</c:v>
                </c:pt>
                <c:pt idx="1549">
                  <c:v>63.3</c:v>
                </c:pt>
                <c:pt idx="1550">
                  <c:v>63.5</c:v>
                </c:pt>
                <c:pt idx="1551">
                  <c:v>63.4</c:v>
                </c:pt>
                <c:pt idx="1552">
                  <c:v>63.3</c:v>
                </c:pt>
                <c:pt idx="1553">
                  <c:v>61.5</c:v>
                </c:pt>
                <c:pt idx="1554">
                  <c:v>67</c:v>
                </c:pt>
                <c:pt idx="1555">
                  <c:v>60</c:v>
                </c:pt>
                <c:pt idx="1556">
                  <c:v>59.3</c:v>
                </c:pt>
                <c:pt idx="1557">
                  <c:v>58.4</c:v>
                </c:pt>
                <c:pt idx="1558">
                  <c:v>57.5</c:v>
                </c:pt>
                <c:pt idx="1559">
                  <c:v>56.3</c:v>
                </c:pt>
                <c:pt idx="1560">
                  <c:v>55.5</c:v>
                </c:pt>
                <c:pt idx="1561">
                  <c:v>54.9</c:v>
                </c:pt>
                <c:pt idx="1562">
                  <c:v>53.2</c:v>
                </c:pt>
                <c:pt idx="1563">
                  <c:v>51.3</c:v>
                </c:pt>
                <c:pt idx="1564">
                  <c:v>51</c:v>
                </c:pt>
                <c:pt idx="1565">
                  <c:v>48.8</c:v>
                </c:pt>
                <c:pt idx="1566">
                  <c:v>78</c:v>
                </c:pt>
                <c:pt idx="1567">
                  <c:v>71</c:v>
                </c:pt>
                <c:pt idx="1568">
                  <c:v>77</c:v>
                </c:pt>
                <c:pt idx="1569">
                  <c:v>75</c:v>
                </c:pt>
                <c:pt idx="1570">
                  <c:v>69.8</c:v>
                </c:pt>
                <c:pt idx="1571">
                  <c:v>69.2</c:v>
                </c:pt>
                <c:pt idx="1572">
                  <c:v>67.7</c:v>
                </c:pt>
                <c:pt idx="1573">
                  <c:v>67.5</c:v>
                </c:pt>
                <c:pt idx="1574">
                  <c:v>67.7</c:v>
                </c:pt>
                <c:pt idx="1575">
                  <c:v>67</c:v>
                </c:pt>
                <c:pt idx="1576">
                  <c:v>67.400000000000006</c:v>
                </c:pt>
                <c:pt idx="1577">
                  <c:v>67.599999999999994</c:v>
                </c:pt>
                <c:pt idx="1578">
                  <c:v>67.599999999999994</c:v>
                </c:pt>
                <c:pt idx="1579">
                  <c:v>67.7</c:v>
                </c:pt>
                <c:pt idx="1580">
                  <c:v>67.5</c:v>
                </c:pt>
                <c:pt idx="1581">
                  <c:v>76.8</c:v>
                </c:pt>
                <c:pt idx="1582">
                  <c:v>76.8</c:v>
                </c:pt>
                <c:pt idx="1583">
                  <c:v>76.5</c:v>
                </c:pt>
                <c:pt idx="1584">
                  <c:v>77</c:v>
                </c:pt>
                <c:pt idx="1585">
                  <c:v>76.3</c:v>
                </c:pt>
                <c:pt idx="1586">
                  <c:v>76.599999999999994</c:v>
                </c:pt>
                <c:pt idx="1587">
                  <c:v>76.400000000000006</c:v>
                </c:pt>
                <c:pt idx="1588">
                  <c:v>75.400000000000006</c:v>
                </c:pt>
                <c:pt idx="1589">
                  <c:v>76.2</c:v>
                </c:pt>
                <c:pt idx="1590">
                  <c:v>75.7</c:v>
                </c:pt>
                <c:pt idx="1591">
                  <c:v>75.400000000000006</c:v>
                </c:pt>
                <c:pt idx="1592">
                  <c:v>75.400000000000006</c:v>
                </c:pt>
                <c:pt idx="1593">
                  <c:v>75.400000000000006</c:v>
                </c:pt>
                <c:pt idx="1594">
                  <c:v>75.2</c:v>
                </c:pt>
                <c:pt idx="1595">
                  <c:v>75.099999999999994</c:v>
                </c:pt>
                <c:pt idx="1596">
                  <c:v>69.2</c:v>
                </c:pt>
                <c:pt idx="1597">
                  <c:v>69.099999999999994</c:v>
                </c:pt>
                <c:pt idx="1598">
                  <c:v>68.8</c:v>
                </c:pt>
                <c:pt idx="1599">
                  <c:v>68.5</c:v>
                </c:pt>
                <c:pt idx="1600">
                  <c:v>68.3</c:v>
                </c:pt>
                <c:pt idx="1601">
                  <c:v>68</c:v>
                </c:pt>
                <c:pt idx="1602">
                  <c:v>67.900000000000006</c:v>
                </c:pt>
                <c:pt idx="1603">
                  <c:v>67.8</c:v>
                </c:pt>
                <c:pt idx="1604">
                  <c:v>67.599999999999994</c:v>
                </c:pt>
                <c:pt idx="1605">
                  <c:v>67.3</c:v>
                </c:pt>
                <c:pt idx="1606">
                  <c:v>67.8</c:v>
                </c:pt>
                <c:pt idx="1607">
                  <c:v>67.2</c:v>
                </c:pt>
                <c:pt idx="1608">
                  <c:v>67.099999999999994</c:v>
                </c:pt>
                <c:pt idx="1609">
                  <c:v>71.7</c:v>
                </c:pt>
                <c:pt idx="1610">
                  <c:v>71.599999999999994</c:v>
                </c:pt>
                <c:pt idx="1611">
                  <c:v>71.400000000000006</c:v>
                </c:pt>
                <c:pt idx="1612">
                  <c:v>71.2</c:v>
                </c:pt>
                <c:pt idx="1613">
                  <c:v>71</c:v>
                </c:pt>
                <c:pt idx="1614">
                  <c:v>78</c:v>
                </c:pt>
                <c:pt idx="1615">
                  <c:v>75</c:v>
                </c:pt>
                <c:pt idx="1616">
                  <c:v>73</c:v>
                </c:pt>
                <c:pt idx="1617">
                  <c:v>71</c:v>
                </c:pt>
                <c:pt idx="1618">
                  <c:v>69.900000000000006</c:v>
                </c:pt>
                <c:pt idx="1619">
                  <c:v>69.599999999999994</c:v>
                </c:pt>
                <c:pt idx="1620">
                  <c:v>69.400000000000006</c:v>
                </c:pt>
                <c:pt idx="1621">
                  <c:v>69.3</c:v>
                </c:pt>
                <c:pt idx="1622">
                  <c:v>69.099999999999994</c:v>
                </c:pt>
                <c:pt idx="1623">
                  <c:v>69</c:v>
                </c:pt>
                <c:pt idx="1624">
                  <c:v>61.1</c:v>
                </c:pt>
                <c:pt idx="1625">
                  <c:v>63</c:v>
                </c:pt>
                <c:pt idx="1626">
                  <c:v>59.2</c:v>
                </c:pt>
                <c:pt idx="1627">
                  <c:v>58.2</c:v>
                </c:pt>
                <c:pt idx="1628">
                  <c:v>58</c:v>
                </c:pt>
                <c:pt idx="1629">
                  <c:v>57.4</c:v>
                </c:pt>
                <c:pt idx="1630">
                  <c:v>55.7</c:v>
                </c:pt>
                <c:pt idx="1631">
                  <c:v>52.6</c:v>
                </c:pt>
                <c:pt idx="1632">
                  <c:v>58</c:v>
                </c:pt>
                <c:pt idx="1633">
                  <c:v>49.3</c:v>
                </c:pt>
                <c:pt idx="1634">
                  <c:v>59.2</c:v>
                </c:pt>
                <c:pt idx="1635">
                  <c:v>58</c:v>
                </c:pt>
                <c:pt idx="1636">
                  <c:v>56.6</c:v>
                </c:pt>
                <c:pt idx="1637">
                  <c:v>54.9</c:v>
                </c:pt>
                <c:pt idx="1638">
                  <c:v>52.4</c:v>
                </c:pt>
                <c:pt idx="1639">
                  <c:v>50</c:v>
                </c:pt>
                <c:pt idx="1640">
                  <c:v>48.2</c:v>
                </c:pt>
                <c:pt idx="1641">
                  <c:v>46.6</c:v>
                </c:pt>
                <c:pt idx="1642">
                  <c:v>45.4</c:v>
                </c:pt>
                <c:pt idx="1643">
                  <c:v>44.6</c:v>
                </c:pt>
                <c:pt idx="1644">
                  <c:v>44.3</c:v>
                </c:pt>
                <c:pt idx="1645">
                  <c:v>44.5</c:v>
                </c:pt>
                <c:pt idx="1646">
                  <c:v>44.8</c:v>
                </c:pt>
                <c:pt idx="1647">
                  <c:v>45.3</c:v>
                </c:pt>
                <c:pt idx="1648">
                  <c:v>46</c:v>
                </c:pt>
              </c:numCache>
            </c:numRef>
          </c:yVal>
          <c:smooth val="0"/>
          <c:extLst>
            <c:ext xmlns:c16="http://schemas.microsoft.com/office/drawing/2014/chart" uri="{C3380CC4-5D6E-409C-BE32-E72D297353CC}">
              <c16:uniqueId val="{00000001-FCF9-4386-9C0F-7AAB66CC29F7}"/>
            </c:ext>
          </c:extLst>
        </c:ser>
        <c:dLbls>
          <c:showLegendKey val="0"/>
          <c:showVal val="0"/>
          <c:showCatName val="0"/>
          <c:showSerName val="0"/>
          <c:showPercent val="0"/>
          <c:showBubbleSize val="0"/>
        </c:dLbls>
        <c:axId val="75791807"/>
        <c:axId val="75794207"/>
      </c:scatterChart>
      <c:valAx>
        <c:axId val="75791807"/>
        <c:scaling>
          <c:orientation val="minMax"/>
          <c:max val="89.135050397204893"/>
          <c:min val="36.470134768746007"/>
        </c:scaling>
        <c:delete val="0"/>
        <c:axPos val="b"/>
        <c:majorGridlines/>
        <c:title>
          <c:tx>
            <c:rich>
              <a:bodyPr/>
              <a:lstStyle/>
              <a:p>
                <a:pPr>
                  <a:defRPr/>
                </a:pPr>
                <a:r>
                  <a:rPr lang="en-US"/>
                  <a:t>Predicted Y</a:t>
                </a:r>
              </a:p>
            </c:rich>
          </c:tx>
          <c:overlay val="0"/>
        </c:title>
        <c:numFmt formatCode="0" sourceLinked="0"/>
        <c:majorTickMark val="out"/>
        <c:minorTickMark val="none"/>
        <c:tickLblPos val="nextTo"/>
        <c:crossAx val="75794207"/>
        <c:crosses val="autoZero"/>
        <c:crossBetween val="midCat"/>
      </c:valAx>
      <c:valAx>
        <c:axId val="75794207"/>
        <c:scaling>
          <c:orientation val="minMax"/>
          <c:max val="89.135050397204893"/>
          <c:min val="36.470134768746007"/>
        </c:scaling>
        <c:delete val="0"/>
        <c:axPos val="l"/>
        <c:majorGridlines/>
        <c:title>
          <c:tx>
            <c:rich>
              <a:bodyPr/>
              <a:lstStyle/>
              <a:p>
                <a:pPr>
                  <a:defRPr/>
                </a:pPr>
                <a:r>
                  <a:rPr lang="en-US"/>
                  <a:t>Actual Y</a:t>
                </a:r>
              </a:p>
            </c:rich>
          </c:tx>
          <c:overlay val="0"/>
        </c:title>
        <c:numFmt formatCode="0" sourceLinked="0"/>
        <c:majorTickMark val="out"/>
        <c:minorTickMark val="none"/>
        <c:tickLblPos val="nextTo"/>
        <c:crossAx val="7579180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Scale-Location</a:t>
            </a:r>
          </a:p>
        </c:rich>
      </c:tx>
      <c:overlay val="0"/>
      <c:spPr>
        <a:solidFill>
          <a:srgbClr val="CAEDFB"/>
        </a:solidFill>
      </c:spPr>
    </c:title>
    <c:autoTitleDeleted val="0"/>
    <c:plotArea>
      <c:layout/>
      <c:scatterChart>
        <c:scatterStyle val="lineMarker"/>
        <c:varyColors val="0"/>
        <c:ser>
          <c:idx val="0"/>
          <c:order val="0"/>
          <c:tx>
            <c:v>Scale-Location</c:v>
          </c:tx>
          <c:spPr>
            <a:ln w="38100">
              <a:noFill/>
            </a:ln>
          </c:spPr>
          <c:marker>
            <c:symbol val="diamond"/>
            <c:size val="4"/>
          </c:marker>
          <c:xVal>
            <c:numRef>
              <c:f>Regression!FittedY</c:f>
              <c:numCache>
                <c:formatCode>0.0000</c:formatCode>
                <c:ptCount val="1649"/>
                <c:pt idx="0">
                  <c:v>63.208825243148453</c:v>
                </c:pt>
                <c:pt idx="1">
                  <c:v>63.3155128837898</c:v>
                </c:pt>
                <c:pt idx="2">
                  <c:v>63.190581385013246</c:v>
                </c:pt>
                <c:pt idx="3">
                  <c:v>63.029961578160005</c:v>
                </c:pt>
                <c:pt idx="4">
                  <c:v>62.434755565308066</c:v>
                </c:pt>
                <c:pt idx="5">
                  <c:v>62.060621208288715</c:v>
                </c:pt>
                <c:pt idx="6">
                  <c:v>61.542913642342043</c:v>
                </c:pt>
                <c:pt idx="7">
                  <c:v>61.151703953904835</c:v>
                </c:pt>
                <c:pt idx="8">
                  <c:v>60.361530832249926</c:v>
                </c:pt>
                <c:pt idx="9">
                  <c:v>59.895933200646468</c:v>
                </c:pt>
                <c:pt idx="10">
                  <c:v>59.71317036353333</c:v>
                </c:pt>
                <c:pt idx="11">
                  <c:v>57.409168303982227</c:v>
                </c:pt>
                <c:pt idx="12">
                  <c:v>57.69150417826279</c:v>
                </c:pt>
                <c:pt idx="13">
                  <c:v>62.814219997451467</c:v>
                </c:pt>
                <c:pt idx="14">
                  <c:v>57.298951152094432</c:v>
                </c:pt>
                <c:pt idx="15">
                  <c:v>56.666021183009462</c:v>
                </c:pt>
                <c:pt idx="16">
                  <c:v>75.880891745403332</c:v>
                </c:pt>
                <c:pt idx="17">
                  <c:v>76.899624192575914</c:v>
                </c:pt>
                <c:pt idx="18">
                  <c:v>75.551094952745061</c:v>
                </c:pt>
                <c:pt idx="19">
                  <c:v>75.38971227266957</c:v>
                </c:pt>
                <c:pt idx="20">
                  <c:v>74.407081796585118</c:v>
                </c:pt>
                <c:pt idx="21">
                  <c:v>73.364655509418071</c:v>
                </c:pt>
                <c:pt idx="22">
                  <c:v>73.184591471372585</c:v>
                </c:pt>
                <c:pt idx="23">
                  <c:v>74.283595157164399</c:v>
                </c:pt>
                <c:pt idx="24">
                  <c:v>73.673954103044807</c:v>
                </c:pt>
                <c:pt idx="25">
                  <c:v>70.313556770136856</c:v>
                </c:pt>
                <c:pt idx="26">
                  <c:v>72.631512567397678</c:v>
                </c:pt>
                <c:pt idx="27">
                  <c:v>72.753086844700448</c:v>
                </c:pt>
                <c:pt idx="28">
                  <c:v>72.35136883509432</c:v>
                </c:pt>
                <c:pt idx="29">
                  <c:v>72.435447990987953</c:v>
                </c:pt>
                <c:pt idx="30">
                  <c:v>72.175551411030924</c:v>
                </c:pt>
                <c:pt idx="31">
                  <c:v>72.259945793239169</c:v>
                </c:pt>
                <c:pt idx="32">
                  <c:v>77.019647095479513</c:v>
                </c:pt>
                <c:pt idx="33">
                  <c:v>75.453417610246106</c:v>
                </c:pt>
                <c:pt idx="34">
                  <c:v>75.271552703471258</c:v>
                </c:pt>
                <c:pt idx="35">
                  <c:v>74.671907432067016</c:v>
                </c:pt>
                <c:pt idx="36">
                  <c:v>74.084833373857037</c:v>
                </c:pt>
                <c:pt idx="37">
                  <c:v>73.422365094047322</c:v>
                </c:pt>
                <c:pt idx="38">
                  <c:v>72.53813169956041</c:v>
                </c:pt>
                <c:pt idx="39">
                  <c:v>71.251667835131187</c:v>
                </c:pt>
                <c:pt idx="40">
                  <c:v>72.545976301626666</c:v>
                </c:pt>
                <c:pt idx="41">
                  <c:v>71.351200530718671</c:v>
                </c:pt>
                <c:pt idx="42">
                  <c:v>73.092775740632845</c:v>
                </c:pt>
                <c:pt idx="43">
                  <c:v>61.960361467546349</c:v>
                </c:pt>
                <c:pt idx="44">
                  <c:v>61.772598666244235</c:v>
                </c:pt>
                <c:pt idx="45">
                  <c:v>60.516298187851568</c:v>
                </c:pt>
                <c:pt idx="46">
                  <c:v>59.450888319996992</c:v>
                </c:pt>
                <c:pt idx="47">
                  <c:v>58.296443425081719</c:v>
                </c:pt>
                <c:pt idx="48">
                  <c:v>57.180172304291204</c:v>
                </c:pt>
                <c:pt idx="49">
                  <c:v>57.352027806280105</c:v>
                </c:pt>
                <c:pt idx="50">
                  <c:v>56.767208299554213</c:v>
                </c:pt>
                <c:pt idx="51">
                  <c:v>78.648588573422259</c:v>
                </c:pt>
                <c:pt idx="52">
                  <c:v>78.642020409578208</c:v>
                </c:pt>
                <c:pt idx="53">
                  <c:v>80.487657713527653</c:v>
                </c:pt>
                <c:pt idx="54">
                  <c:v>78.643766298402426</c:v>
                </c:pt>
                <c:pt idx="55">
                  <c:v>77.650934869903935</c:v>
                </c:pt>
                <c:pt idx="56">
                  <c:v>77.877022341629498</c:v>
                </c:pt>
                <c:pt idx="57">
                  <c:v>78.030724124546182</c:v>
                </c:pt>
                <c:pt idx="58">
                  <c:v>77.240203776292333</c:v>
                </c:pt>
                <c:pt idx="59">
                  <c:v>77.086604362934182</c:v>
                </c:pt>
                <c:pt idx="60">
                  <c:v>76.920439458330847</c:v>
                </c:pt>
                <c:pt idx="61">
                  <c:v>79.064503025461576</c:v>
                </c:pt>
                <c:pt idx="62">
                  <c:v>76.795420473837794</c:v>
                </c:pt>
                <c:pt idx="63">
                  <c:v>76.995096746897815</c:v>
                </c:pt>
                <c:pt idx="64">
                  <c:v>75.034660448804431</c:v>
                </c:pt>
                <c:pt idx="65">
                  <c:v>73.132961400757196</c:v>
                </c:pt>
                <c:pt idx="66">
                  <c:v>73.087947135716405</c:v>
                </c:pt>
                <c:pt idx="67">
                  <c:v>72.837379162649256</c:v>
                </c:pt>
                <c:pt idx="68">
                  <c:v>72.339860552967764</c:v>
                </c:pt>
                <c:pt idx="69">
                  <c:v>70.406605654984787</c:v>
                </c:pt>
                <c:pt idx="70">
                  <c:v>72.543526489894958</c:v>
                </c:pt>
                <c:pt idx="71">
                  <c:v>70.842956268558183</c:v>
                </c:pt>
                <c:pt idx="72">
                  <c:v>70.805021889954475</c:v>
                </c:pt>
                <c:pt idx="73">
                  <c:v>69.240271254490409</c:v>
                </c:pt>
                <c:pt idx="74">
                  <c:v>70.464208411974667</c:v>
                </c:pt>
                <c:pt idx="75">
                  <c:v>70.293139684654406</c:v>
                </c:pt>
                <c:pt idx="76">
                  <c:v>70.19982650036313</c:v>
                </c:pt>
                <c:pt idx="77">
                  <c:v>70.49282430976389</c:v>
                </c:pt>
                <c:pt idx="78">
                  <c:v>70.569479088862593</c:v>
                </c:pt>
                <c:pt idx="79">
                  <c:v>89.135050397204893</c:v>
                </c:pt>
                <c:pt idx="80">
                  <c:v>88.462075809252781</c:v>
                </c:pt>
                <c:pt idx="81">
                  <c:v>88.244547077238238</c:v>
                </c:pt>
                <c:pt idx="82">
                  <c:v>87.529948071843776</c:v>
                </c:pt>
                <c:pt idx="83">
                  <c:v>86.280480051559465</c:v>
                </c:pt>
                <c:pt idx="84">
                  <c:v>85.096303755591634</c:v>
                </c:pt>
                <c:pt idx="85">
                  <c:v>85.590632876564314</c:v>
                </c:pt>
                <c:pt idx="86">
                  <c:v>81.864437512339919</c:v>
                </c:pt>
                <c:pt idx="87">
                  <c:v>85.402704196000087</c:v>
                </c:pt>
                <c:pt idx="88">
                  <c:v>82.746845619439824</c:v>
                </c:pt>
                <c:pt idx="89">
                  <c:v>81.324619199871734</c:v>
                </c:pt>
                <c:pt idx="90">
                  <c:v>82.636017164095577</c:v>
                </c:pt>
                <c:pt idx="91">
                  <c:v>82.097818226073429</c:v>
                </c:pt>
                <c:pt idx="92">
                  <c:v>83.768733807675986</c:v>
                </c:pt>
                <c:pt idx="93">
                  <c:v>82.358612757398717</c:v>
                </c:pt>
                <c:pt idx="94">
                  <c:v>78.234243174500534</c:v>
                </c:pt>
                <c:pt idx="95">
                  <c:v>82.748721372661763</c:v>
                </c:pt>
                <c:pt idx="96">
                  <c:v>80.995334957653156</c:v>
                </c:pt>
                <c:pt idx="97">
                  <c:v>80.913623141674378</c:v>
                </c:pt>
                <c:pt idx="98">
                  <c:v>80.997443610878847</c:v>
                </c:pt>
                <c:pt idx="99">
                  <c:v>80.112612912301174</c:v>
                </c:pt>
                <c:pt idx="100">
                  <c:v>80.889494852017791</c:v>
                </c:pt>
                <c:pt idx="101">
                  <c:v>75.946362065943916</c:v>
                </c:pt>
                <c:pt idx="102">
                  <c:v>78.539454502569924</c:v>
                </c:pt>
                <c:pt idx="103">
                  <c:v>77.95350549141547</c:v>
                </c:pt>
                <c:pt idx="104">
                  <c:v>75.592777365880551</c:v>
                </c:pt>
                <c:pt idx="105">
                  <c:v>79.824340459320709</c:v>
                </c:pt>
                <c:pt idx="106">
                  <c:v>76.316722704187725</c:v>
                </c:pt>
                <c:pt idx="107">
                  <c:v>76.015107729691238</c:v>
                </c:pt>
                <c:pt idx="108">
                  <c:v>73.251341091468063</c:v>
                </c:pt>
                <c:pt idx="109">
                  <c:v>71.138713648393363</c:v>
                </c:pt>
                <c:pt idx="110">
                  <c:v>72.500258474552695</c:v>
                </c:pt>
                <c:pt idx="111">
                  <c:v>72.183736730480391</c:v>
                </c:pt>
                <c:pt idx="112">
                  <c:v>74.293502578678201</c:v>
                </c:pt>
                <c:pt idx="113">
                  <c:v>71.672298130521966</c:v>
                </c:pt>
                <c:pt idx="114">
                  <c:v>71.527488597717962</c:v>
                </c:pt>
                <c:pt idx="115">
                  <c:v>73.47541650571857</c:v>
                </c:pt>
                <c:pt idx="116">
                  <c:v>69.560005254457963</c:v>
                </c:pt>
                <c:pt idx="117">
                  <c:v>70.411010792284401</c:v>
                </c:pt>
                <c:pt idx="118">
                  <c:v>70.447768324413175</c:v>
                </c:pt>
                <c:pt idx="119">
                  <c:v>69.916679038801206</c:v>
                </c:pt>
                <c:pt idx="120">
                  <c:v>69.199861886918754</c:v>
                </c:pt>
                <c:pt idx="121">
                  <c:v>67.361494457394471</c:v>
                </c:pt>
                <c:pt idx="122">
                  <c:v>67.07146729121061</c:v>
                </c:pt>
                <c:pt idx="123">
                  <c:v>66.985145049866233</c:v>
                </c:pt>
                <c:pt idx="124">
                  <c:v>68.21006943635598</c:v>
                </c:pt>
                <c:pt idx="125">
                  <c:v>65.591682633988185</c:v>
                </c:pt>
                <c:pt idx="126">
                  <c:v>64.961599021740781</c:v>
                </c:pt>
                <c:pt idx="127">
                  <c:v>64.899818245409236</c:v>
                </c:pt>
                <c:pt idx="128">
                  <c:v>65.416260199914404</c:v>
                </c:pt>
                <c:pt idx="129">
                  <c:v>65.189395092438417</c:v>
                </c:pt>
                <c:pt idx="130">
                  <c:v>64.691270308388482</c:v>
                </c:pt>
                <c:pt idx="131">
                  <c:v>64.849754314425525</c:v>
                </c:pt>
                <c:pt idx="132">
                  <c:v>63.670675057973824</c:v>
                </c:pt>
                <c:pt idx="133">
                  <c:v>75.286424249742623</c:v>
                </c:pt>
                <c:pt idx="134">
                  <c:v>78.207081872918479</c:v>
                </c:pt>
                <c:pt idx="135">
                  <c:v>72.668602005745583</c:v>
                </c:pt>
                <c:pt idx="136">
                  <c:v>73.962201694514192</c:v>
                </c:pt>
                <c:pt idx="137">
                  <c:v>73.862674657235658</c:v>
                </c:pt>
                <c:pt idx="138">
                  <c:v>73.908547294801167</c:v>
                </c:pt>
                <c:pt idx="139">
                  <c:v>73.536540365579086</c:v>
                </c:pt>
                <c:pt idx="140">
                  <c:v>72.497666152018994</c:v>
                </c:pt>
                <c:pt idx="141">
                  <c:v>72.504960244220172</c:v>
                </c:pt>
                <c:pt idx="142">
                  <c:v>72.053729891188112</c:v>
                </c:pt>
                <c:pt idx="143">
                  <c:v>71.680600960271306</c:v>
                </c:pt>
                <c:pt idx="144">
                  <c:v>69.859479689865026</c:v>
                </c:pt>
                <c:pt idx="145">
                  <c:v>70.790551380885589</c:v>
                </c:pt>
                <c:pt idx="146">
                  <c:v>70.662210205907684</c:v>
                </c:pt>
                <c:pt idx="147">
                  <c:v>70.853028311410043</c:v>
                </c:pt>
                <c:pt idx="148">
                  <c:v>81.464204337212934</c:v>
                </c:pt>
                <c:pt idx="149">
                  <c:v>78.433261007092568</c:v>
                </c:pt>
                <c:pt idx="150">
                  <c:v>78.358670494532007</c:v>
                </c:pt>
                <c:pt idx="151">
                  <c:v>79.42102412326858</c:v>
                </c:pt>
                <c:pt idx="152">
                  <c:v>77.895657026659151</c:v>
                </c:pt>
                <c:pt idx="153">
                  <c:v>77.740523790259402</c:v>
                </c:pt>
                <c:pt idx="154">
                  <c:v>81.402090688711596</c:v>
                </c:pt>
                <c:pt idx="155">
                  <c:v>76.477144739172871</c:v>
                </c:pt>
                <c:pt idx="156">
                  <c:v>78.631793296255267</c:v>
                </c:pt>
                <c:pt idx="157">
                  <c:v>78.292744840117621</c:v>
                </c:pt>
                <c:pt idx="158">
                  <c:v>83.127490250224241</c:v>
                </c:pt>
                <c:pt idx="159">
                  <c:v>80.600010886344776</c:v>
                </c:pt>
                <c:pt idx="160">
                  <c:v>80.928499012667501</c:v>
                </c:pt>
                <c:pt idx="161">
                  <c:v>83.297166091666483</c:v>
                </c:pt>
                <c:pt idx="162">
                  <c:v>81.585380533455549</c:v>
                </c:pt>
                <c:pt idx="163">
                  <c:v>70.345704648992168</c:v>
                </c:pt>
                <c:pt idx="164">
                  <c:v>74.592637259796277</c:v>
                </c:pt>
                <c:pt idx="165">
                  <c:v>71.330094673221339</c:v>
                </c:pt>
                <c:pt idx="166">
                  <c:v>71.010891897806616</c:v>
                </c:pt>
                <c:pt idx="167">
                  <c:v>71.16297214969849</c:v>
                </c:pt>
                <c:pt idx="168">
                  <c:v>71.400385599879343</c:v>
                </c:pt>
                <c:pt idx="169">
                  <c:v>71.28509671563009</c:v>
                </c:pt>
                <c:pt idx="170">
                  <c:v>71.056901886686816</c:v>
                </c:pt>
                <c:pt idx="171">
                  <c:v>70.623641556897681</c:v>
                </c:pt>
                <c:pt idx="172">
                  <c:v>70.837683456495199</c:v>
                </c:pt>
                <c:pt idx="173">
                  <c:v>70.411647829799605</c:v>
                </c:pt>
                <c:pt idx="174">
                  <c:v>72.728259432021474</c:v>
                </c:pt>
                <c:pt idx="175">
                  <c:v>69.874743825314042</c:v>
                </c:pt>
                <c:pt idx="176">
                  <c:v>72.764532768930181</c:v>
                </c:pt>
                <c:pt idx="177">
                  <c:v>68.401674614566389</c:v>
                </c:pt>
                <c:pt idx="178">
                  <c:v>64.303044134504518</c:v>
                </c:pt>
                <c:pt idx="179">
                  <c:v>63.789243127499653</c:v>
                </c:pt>
                <c:pt idx="180">
                  <c:v>62.251081998068031</c:v>
                </c:pt>
                <c:pt idx="181">
                  <c:v>63.093273622293744</c:v>
                </c:pt>
                <c:pt idx="182">
                  <c:v>62.692150681843799</c:v>
                </c:pt>
                <c:pt idx="183">
                  <c:v>61.731165192065411</c:v>
                </c:pt>
                <c:pt idx="184">
                  <c:v>61.522571065252897</c:v>
                </c:pt>
                <c:pt idx="185">
                  <c:v>61.229665984709825</c:v>
                </c:pt>
                <c:pt idx="186">
                  <c:v>60.898788052468696</c:v>
                </c:pt>
                <c:pt idx="187">
                  <c:v>59.345618860754222</c:v>
                </c:pt>
                <c:pt idx="188">
                  <c:v>59.462652916617678</c:v>
                </c:pt>
                <c:pt idx="189">
                  <c:v>59.57607228614841</c:v>
                </c:pt>
                <c:pt idx="190">
                  <c:v>59.47376665244861</c:v>
                </c:pt>
                <c:pt idx="191">
                  <c:v>68.040353052262205</c:v>
                </c:pt>
                <c:pt idx="192">
                  <c:v>67.809722283227856</c:v>
                </c:pt>
                <c:pt idx="193">
                  <c:v>67.444987879520269</c:v>
                </c:pt>
                <c:pt idx="194">
                  <c:v>67.047411563137629</c:v>
                </c:pt>
                <c:pt idx="195">
                  <c:v>60.336003665490722</c:v>
                </c:pt>
                <c:pt idx="196">
                  <c:v>60.449508780419279</c:v>
                </c:pt>
                <c:pt idx="197">
                  <c:v>60.219860532240368</c:v>
                </c:pt>
                <c:pt idx="198">
                  <c:v>59.707096538506647</c:v>
                </c:pt>
                <c:pt idx="199">
                  <c:v>59.036618022293261</c:v>
                </c:pt>
                <c:pt idx="200">
                  <c:v>58.450719678639828</c:v>
                </c:pt>
                <c:pt idx="201">
                  <c:v>57.038598602188877</c:v>
                </c:pt>
                <c:pt idx="202">
                  <c:v>57.338703620639635</c:v>
                </c:pt>
                <c:pt idx="203">
                  <c:v>57.012328736148596</c:v>
                </c:pt>
                <c:pt idx="204">
                  <c:v>60.681617043962696</c:v>
                </c:pt>
                <c:pt idx="205">
                  <c:v>55.811662197152501</c:v>
                </c:pt>
                <c:pt idx="206">
                  <c:v>75.486709412624165</c:v>
                </c:pt>
                <c:pt idx="207">
                  <c:v>76.488054142665405</c:v>
                </c:pt>
                <c:pt idx="208">
                  <c:v>75.071890024656199</c:v>
                </c:pt>
                <c:pt idx="209">
                  <c:v>74.08262656921886</c:v>
                </c:pt>
                <c:pt idx="210">
                  <c:v>73.671801785146272</c:v>
                </c:pt>
                <c:pt idx="211">
                  <c:v>72.882018140882252</c:v>
                </c:pt>
                <c:pt idx="212">
                  <c:v>73.621418756262358</c:v>
                </c:pt>
                <c:pt idx="213">
                  <c:v>74.743046547302697</c:v>
                </c:pt>
                <c:pt idx="214">
                  <c:v>75.092487909267433</c:v>
                </c:pt>
                <c:pt idx="215">
                  <c:v>66.076173891468528</c:v>
                </c:pt>
                <c:pt idx="216">
                  <c:v>66.071430513913299</c:v>
                </c:pt>
                <c:pt idx="217">
                  <c:v>68.944127606320293</c:v>
                </c:pt>
                <c:pt idx="218">
                  <c:v>68.03006861974859</c:v>
                </c:pt>
                <c:pt idx="219">
                  <c:v>71.900556507384564</c:v>
                </c:pt>
                <c:pt idx="220">
                  <c:v>65.713003072525851</c:v>
                </c:pt>
                <c:pt idx="221">
                  <c:v>64.7321087894464</c:v>
                </c:pt>
                <c:pt idx="222">
                  <c:v>62.630765807369279</c:v>
                </c:pt>
                <c:pt idx="223">
                  <c:v>60.034293154751317</c:v>
                </c:pt>
                <c:pt idx="224">
                  <c:v>59.349972507914281</c:v>
                </c:pt>
                <c:pt idx="225">
                  <c:v>57.404953062800246</c:v>
                </c:pt>
                <c:pt idx="226">
                  <c:v>53.559777618621695</c:v>
                </c:pt>
                <c:pt idx="227">
                  <c:v>48.832038164437478</c:v>
                </c:pt>
                <c:pt idx="228">
                  <c:v>46.710904783330008</c:v>
                </c:pt>
                <c:pt idx="229">
                  <c:v>44.353241703652202</c:v>
                </c:pt>
                <c:pt idx="230">
                  <c:v>42.678705693959884</c:v>
                </c:pt>
                <c:pt idx="231">
                  <c:v>43.164314660505681</c:v>
                </c:pt>
                <c:pt idx="232">
                  <c:v>75.699648912159105</c:v>
                </c:pt>
                <c:pt idx="233">
                  <c:v>75.170319356348216</c:v>
                </c:pt>
                <c:pt idx="234">
                  <c:v>75.115631818640651</c:v>
                </c:pt>
                <c:pt idx="235">
                  <c:v>74.839097307552365</c:v>
                </c:pt>
                <c:pt idx="236">
                  <c:v>74.47446072224291</c:v>
                </c:pt>
                <c:pt idx="237">
                  <c:v>74.22517627489762</c:v>
                </c:pt>
                <c:pt idx="238">
                  <c:v>72.325296367796</c:v>
                </c:pt>
                <c:pt idx="239">
                  <c:v>73.861212986234079</c:v>
                </c:pt>
                <c:pt idx="240">
                  <c:v>73.865171062139794</c:v>
                </c:pt>
                <c:pt idx="241">
                  <c:v>73.695811167955213</c:v>
                </c:pt>
                <c:pt idx="242">
                  <c:v>76.388970644878995</c:v>
                </c:pt>
                <c:pt idx="243">
                  <c:v>74.463266272897357</c:v>
                </c:pt>
                <c:pt idx="244">
                  <c:v>74.392705010276472</c:v>
                </c:pt>
                <c:pt idx="245">
                  <c:v>74.088976927288272</c:v>
                </c:pt>
                <c:pt idx="246">
                  <c:v>73.739853696162115</c:v>
                </c:pt>
                <c:pt idx="247">
                  <c:v>75.334475793213585</c:v>
                </c:pt>
                <c:pt idx="248">
                  <c:v>77.107616598194596</c:v>
                </c:pt>
                <c:pt idx="249">
                  <c:v>75.117480696702742</c:v>
                </c:pt>
                <c:pt idx="250">
                  <c:v>74.892167515970399</c:v>
                </c:pt>
                <c:pt idx="251">
                  <c:v>74.271007612999014</c:v>
                </c:pt>
                <c:pt idx="252">
                  <c:v>74.136658133939093</c:v>
                </c:pt>
                <c:pt idx="253">
                  <c:v>73.825028179973629</c:v>
                </c:pt>
                <c:pt idx="254">
                  <c:v>71.785102245753492</c:v>
                </c:pt>
                <c:pt idx="255">
                  <c:v>71.651849845121063</c:v>
                </c:pt>
                <c:pt idx="256">
                  <c:v>75.909113970270425</c:v>
                </c:pt>
                <c:pt idx="257">
                  <c:v>73.188023745858004</c:v>
                </c:pt>
                <c:pt idx="258">
                  <c:v>72.548371202508775</c:v>
                </c:pt>
                <c:pt idx="259">
                  <c:v>72.476575960071841</c:v>
                </c:pt>
                <c:pt idx="260">
                  <c:v>74.700883598671425</c:v>
                </c:pt>
                <c:pt idx="261">
                  <c:v>72.128480528654805</c:v>
                </c:pt>
                <c:pt idx="262">
                  <c:v>60.442904251276012</c:v>
                </c:pt>
                <c:pt idx="263">
                  <c:v>63.91657550460971</c:v>
                </c:pt>
                <c:pt idx="264">
                  <c:v>57.884371604687686</c:v>
                </c:pt>
                <c:pt idx="265">
                  <c:v>57.902384347695566</c:v>
                </c:pt>
                <c:pt idx="266">
                  <c:v>57.318056306842209</c:v>
                </c:pt>
                <c:pt idx="267">
                  <c:v>56.841626063840444</c:v>
                </c:pt>
                <c:pt idx="268">
                  <c:v>56.315520900283936</c:v>
                </c:pt>
                <c:pt idx="269">
                  <c:v>55.404343569821492</c:v>
                </c:pt>
                <c:pt idx="270">
                  <c:v>59.354304835481038</c:v>
                </c:pt>
                <c:pt idx="271">
                  <c:v>63.416998846931619</c:v>
                </c:pt>
                <c:pt idx="272">
                  <c:v>67.64912307997804</c:v>
                </c:pt>
                <c:pt idx="273">
                  <c:v>62.522610959958563</c:v>
                </c:pt>
                <c:pt idx="274">
                  <c:v>61.565901554337913</c:v>
                </c:pt>
                <c:pt idx="275">
                  <c:v>65.513027816041046</c:v>
                </c:pt>
                <c:pt idx="276">
                  <c:v>59.10655765712886</c:v>
                </c:pt>
                <c:pt idx="277">
                  <c:v>63.1173592984875</c:v>
                </c:pt>
                <c:pt idx="278">
                  <c:v>56.336493851142251</c:v>
                </c:pt>
                <c:pt idx="279">
                  <c:v>55.427428442465313</c:v>
                </c:pt>
                <c:pt idx="280">
                  <c:v>54.398836800937502</c:v>
                </c:pt>
                <c:pt idx="281">
                  <c:v>53.214940520280933</c:v>
                </c:pt>
                <c:pt idx="282">
                  <c:v>71.261256692671623</c:v>
                </c:pt>
                <c:pt idx="283">
                  <c:v>73.89111489422514</c:v>
                </c:pt>
                <c:pt idx="284">
                  <c:v>71.443580591990411</c:v>
                </c:pt>
                <c:pt idx="285">
                  <c:v>69.56507290789429</c:v>
                </c:pt>
                <c:pt idx="286">
                  <c:v>70.755906533912224</c:v>
                </c:pt>
                <c:pt idx="287">
                  <c:v>70.371959818782457</c:v>
                </c:pt>
                <c:pt idx="288">
                  <c:v>70.109189205591591</c:v>
                </c:pt>
                <c:pt idx="289">
                  <c:v>69.502421892181772</c:v>
                </c:pt>
                <c:pt idx="290">
                  <c:v>69.285163265165039</c:v>
                </c:pt>
                <c:pt idx="291">
                  <c:v>68.280403802709628</c:v>
                </c:pt>
                <c:pt idx="292">
                  <c:v>70.259237783517563</c:v>
                </c:pt>
                <c:pt idx="293">
                  <c:v>68.203997897705932</c:v>
                </c:pt>
                <c:pt idx="294">
                  <c:v>68.447963521098799</c:v>
                </c:pt>
                <c:pt idx="295">
                  <c:v>67.332002044820101</c:v>
                </c:pt>
                <c:pt idx="296">
                  <c:v>66.738035039300399</c:v>
                </c:pt>
                <c:pt idx="297">
                  <c:v>66.676508853578071</c:v>
                </c:pt>
                <c:pt idx="298">
                  <c:v>69.334927034849002</c:v>
                </c:pt>
                <c:pt idx="299">
                  <c:v>66.138830018146876</c:v>
                </c:pt>
                <c:pt idx="300">
                  <c:v>66.078355082197419</c:v>
                </c:pt>
                <c:pt idx="301">
                  <c:v>65.748010094313472</c:v>
                </c:pt>
                <c:pt idx="302">
                  <c:v>67.8583682702684</c:v>
                </c:pt>
                <c:pt idx="303">
                  <c:v>63.062700414581599</c:v>
                </c:pt>
                <c:pt idx="304">
                  <c:v>61.405282868164043</c:v>
                </c:pt>
                <c:pt idx="305">
                  <c:v>61.210489175469327</c:v>
                </c:pt>
                <c:pt idx="306">
                  <c:v>60.724410314593079</c:v>
                </c:pt>
                <c:pt idx="307">
                  <c:v>58.978079544041556</c:v>
                </c:pt>
                <c:pt idx="308">
                  <c:v>64.697177960119788</c:v>
                </c:pt>
                <c:pt idx="309">
                  <c:v>57.304873130918267</c:v>
                </c:pt>
                <c:pt idx="310">
                  <c:v>57.276040183166245</c:v>
                </c:pt>
                <c:pt idx="311">
                  <c:v>55.971375958088437</c:v>
                </c:pt>
                <c:pt idx="312">
                  <c:v>55.967529532075041</c:v>
                </c:pt>
                <c:pt idx="313">
                  <c:v>61.416144542242627</c:v>
                </c:pt>
                <c:pt idx="314">
                  <c:v>78.714715455059235</c:v>
                </c:pt>
                <c:pt idx="315">
                  <c:v>83.001603730281104</c:v>
                </c:pt>
                <c:pt idx="316">
                  <c:v>83.369370198759015</c:v>
                </c:pt>
                <c:pt idx="317">
                  <c:v>79.13473100464283</c:v>
                </c:pt>
                <c:pt idx="318">
                  <c:v>84.092328241320743</c:v>
                </c:pt>
                <c:pt idx="319">
                  <c:v>79.537459367928506</c:v>
                </c:pt>
                <c:pt idx="320">
                  <c:v>82.13380118081615</c:v>
                </c:pt>
                <c:pt idx="321">
                  <c:v>82.035413543983168</c:v>
                </c:pt>
                <c:pt idx="322">
                  <c:v>79.414028114607476</c:v>
                </c:pt>
                <c:pt idx="323">
                  <c:v>81.820837397260135</c:v>
                </c:pt>
                <c:pt idx="324">
                  <c:v>79.520223135340729</c:v>
                </c:pt>
                <c:pt idx="325">
                  <c:v>79.05975877334329</c:v>
                </c:pt>
                <c:pt idx="326">
                  <c:v>54.788883058895927</c:v>
                </c:pt>
                <c:pt idx="327">
                  <c:v>54.096432578843988</c:v>
                </c:pt>
                <c:pt idx="328">
                  <c:v>54.614793181963925</c:v>
                </c:pt>
                <c:pt idx="329">
                  <c:v>53.157630252875975</c:v>
                </c:pt>
                <c:pt idx="330">
                  <c:v>52.549403052311519</c:v>
                </c:pt>
                <c:pt idx="331">
                  <c:v>52.335995810323055</c:v>
                </c:pt>
                <c:pt idx="332">
                  <c:v>56.013333415618291</c:v>
                </c:pt>
                <c:pt idx="333">
                  <c:v>55.829753490840929</c:v>
                </c:pt>
                <c:pt idx="334">
                  <c:v>55.142697854547407</c:v>
                </c:pt>
                <c:pt idx="335">
                  <c:v>54.211283405071342</c:v>
                </c:pt>
                <c:pt idx="336">
                  <c:v>54.360722286014671</c:v>
                </c:pt>
                <c:pt idx="337">
                  <c:v>58.994569813160645</c:v>
                </c:pt>
                <c:pt idx="338">
                  <c:v>52.231414196872024</c:v>
                </c:pt>
                <c:pt idx="339">
                  <c:v>79.334042122153576</c:v>
                </c:pt>
                <c:pt idx="340">
                  <c:v>78.446863874993596</c:v>
                </c:pt>
                <c:pt idx="341">
                  <c:v>77.042654074295257</c:v>
                </c:pt>
                <c:pt idx="342">
                  <c:v>77.224787578563081</c:v>
                </c:pt>
                <c:pt idx="343">
                  <c:v>75.035615894424296</c:v>
                </c:pt>
                <c:pt idx="344">
                  <c:v>76.966890544062508</c:v>
                </c:pt>
                <c:pt idx="345">
                  <c:v>76.815842395341505</c:v>
                </c:pt>
                <c:pt idx="346">
                  <c:v>77.679638626805783</c:v>
                </c:pt>
                <c:pt idx="347">
                  <c:v>76.801914080018832</c:v>
                </c:pt>
                <c:pt idx="348">
                  <c:v>74.816036432855341</c:v>
                </c:pt>
                <c:pt idx="349">
                  <c:v>73.502162833440977</c:v>
                </c:pt>
                <c:pt idx="350">
                  <c:v>73.668048661359549</c:v>
                </c:pt>
                <c:pt idx="351">
                  <c:v>74.824185835722005</c:v>
                </c:pt>
                <c:pt idx="352">
                  <c:v>74.3340347238411</c:v>
                </c:pt>
                <c:pt idx="353">
                  <c:v>74.170088986603332</c:v>
                </c:pt>
                <c:pt idx="354">
                  <c:v>73.219494241802181</c:v>
                </c:pt>
                <c:pt idx="355">
                  <c:v>72.930145162447019</c:v>
                </c:pt>
                <c:pt idx="356">
                  <c:v>72.463737717266497</c:v>
                </c:pt>
                <c:pt idx="357">
                  <c:v>71.821471371966865</c:v>
                </c:pt>
                <c:pt idx="358">
                  <c:v>73.363142244649495</c:v>
                </c:pt>
                <c:pt idx="359">
                  <c:v>73.070367051538057</c:v>
                </c:pt>
                <c:pt idx="360">
                  <c:v>72.994754685424823</c:v>
                </c:pt>
                <c:pt idx="361">
                  <c:v>72.198803653071877</c:v>
                </c:pt>
                <c:pt idx="362">
                  <c:v>69.673043582690966</c:v>
                </c:pt>
                <c:pt idx="363">
                  <c:v>72.91458303236854</c:v>
                </c:pt>
                <c:pt idx="364">
                  <c:v>73.148262560540218</c:v>
                </c:pt>
                <c:pt idx="365">
                  <c:v>73.686061461134727</c:v>
                </c:pt>
                <c:pt idx="366">
                  <c:v>72.832658311371489</c:v>
                </c:pt>
                <c:pt idx="367">
                  <c:v>74.635537467781489</c:v>
                </c:pt>
                <c:pt idx="368">
                  <c:v>74.752777513787592</c:v>
                </c:pt>
                <c:pt idx="369">
                  <c:v>72.286777339223349</c:v>
                </c:pt>
                <c:pt idx="370">
                  <c:v>71.739116254608405</c:v>
                </c:pt>
                <c:pt idx="371">
                  <c:v>71.021886651704165</c:v>
                </c:pt>
                <c:pt idx="372">
                  <c:v>69.204098677435127</c:v>
                </c:pt>
                <c:pt idx="373">
                  <c:v>70.490689912460439</c:v>
                </c:pt>
                <c:pt idx="374">
                  <c:v>73.246399879818128</c:v>
                </c:pt>
                <c:pt idx="375">
                  <c:v>70.431116369770947</c:v>
                </c:pt>
                <c:pt idx="376">
                  <c:v>69.584831279432606</c:v>
                </c:pt>
                <c:pt idx="377">
                  <c:v>70.134864694549037</c:v>
                </c:pt>
                <c:pt idx="378">
                  <c:v>69.543495831122826</c:v>
                </c:pt>
                <c:pt idx="379">
                  <c:v>65.69652653804954</c:v>
                </c:pt>
                <c:pt idx="380">
                  <c:v>65.582893692543891</c:v>
                </c:pt>
                <c:pt idx="381">
                  <c:v>65.428517218383817</c:v>
                </c:pt>
                <c:pt idx="382">
                  <c:v>65.115228925683553</c:v>
                </c:pt>
                <c:pt idx="383">
                  <c:v>64.662444307945847</c:v>
                </c:pt>
                <c:pt idx="384">
                  <c:v>63.92299434399439</c:v>
                </c:pt>
                <c:pt idx="385">
                  <c:v>63.477979890500706</c:v>
                </c:pt>
                <c:pt idx="386">
                  <c:v>63.740156125928699</c:v>
                </c:pt>
                <c:pt idx="387">
                  <c:v>63.256512753590791</c:v>
                </c:pt>
                <c:pt idx="388">
                  <c:v>58.813615424845807</c:v>
                </c:pt>
                <c:pt idx="389">
                  <c:v>57.271822159748758</c:v>
                </c:pt>
                <c:pt idx="390">
                  <c:v>75.518961664317757</c:v>
                </c:pt>
                <c:pt idx="391">
                  <c:v>75.340200370442716</c:v>
                </c:pt>
                <c:pt idx="392">
                  <c:v>75.395972568543769</c:v>
                </c:pt>
                <c:pt idx="393">
                  <c:v>75.585400318682531</c:v>
                </c:pt>
                <c:pt idx="394">
                  <c:v>76.867069478658237</c:v>
                </c:pt>
                <c:pt idx="395">
                  <c:v>73.579983623174087</c:v>
                </c:pt>
                <c:pt idx="396">
                  <c:v>73.493423149787404</c:v>
                </c:pt>
                <c:pt idx="397">
                  <c:v>73.768335078815554</c:v>
                </c:pt>
                <c:pt idx="398">
                  <c:v>75.211908150423071</c:v>
                </c:pt>
                <c:pt idx="399">
                  <c:v>72.482214103208108</c:v>
                </c:pt>
                <c:pt idx="400">
                  <c:v>72.926189418322636</c:v>
                </c:pt>
                <c:pt idx="401">
                  <c:v>74.776566277370279</c:v>
                </c:pt>
                <c:pt idx="402">
                  <c:v>72.531820274250435</c:v>
                </c:pt>
                <c:pt idx="403">
                  <c:v>74.608753917922556</c:v>
                </c:pt>
                <c:pt idx="404">
                  <c:v>71.275556713720007</c:v>
                </c:pt>
                <c:pt idx="405">
                  <c:v>77.380376522070605</c:v>
                </c:pt>
                <c:pt idx="406">
                  <c:v>77.167727031719963</c:v>
                </c:pt>
                <c:pt idx="407">
                  <c:v>78.278971848979708</c:v>
                </c:pt>
                <c:pt idx="408">
                  <c:v>78.112819714702283</c:v>
                </c:pt>
                <c:pt idx="409">
                  <c:v>75.162376816314691</c:v>
                </c:pt>
                <c:pt idx="410">
                  <c:v>75.974630291027637</c:v>
                </c:pt>
                <c:pt idx="411">
                  <c:v>76.272044598093046</c:v>
                </c:pt>
                <c:pt idx="412">
                  <c:v>75.991082885244211</c:v>
                </c:pt>
                <c:pt idx="413">
                  <c:v>77.30157928100023</c:v>
                </c:pt>
                <c:pt idx="414">
                  <c:v>76.607390363693327</c:v>
                </c:pt>
                <c:pt idx="415">
                  <c:v>77.571278730883137</c:v>
                </c:pt>
                <c:pt idx="416">
                  <c:v>77.663701689344791</c:v>
                </c:pt>
                <c:pt idx="417">
                  <c:v>77.10751662703619</c:v>
                </c:pt>
                <c:pt idx="418">
                  <c:v>77.521050208890003</c:v>
                </c:pt>
                <c:pt idx="419">
                  <c:v>76.031856878801676</c:v>
                </c:pt>
                <c:pt idx="420">
                  <c:v>76.771725178143527</c:v>
                </c:pt>
                <c:pt idx="421">
                  <c:v>76.41328353287949</c:v>
                </c:pt>
                <c:pt idx="422">
                  <c:v>76.420726850461349</c:v>
                </c:pt>
                <c:pt idx="423">
                  <c:v>76.192597371964752</c:v>
                </c:pt>
                <c:pt idx="424">
                  <c:v>75.053360708583924</c:v>
                </c:pt>
                <c:pt idx="425">
                  <c:v>74.912056076950918</c:v>
                </c:pt>
                <c:pt idx="426">
                  <c:v>74.17693365883639</c:v>
                </c:pt>
                <c:pt idx="427">
                  <c:v>75.809059036220461</c:v>
                </c:pt>
                <c:pt idx="428">
                  <c:v>60.490810355843912</c:v>
                </c:pt>
                <c:pt idx="429">
                  <c:v>61.062468068814496</c:v>
                </c:pt>
                <c:pt idx="430">
                  <c:v>60.924465103980531</c:v>
                </c:pt>
                <c:pt idx="431">
                  <c:v>60.032757791553635</c:v>
                </c:pt>
                <c:pt idx="432">
                  <c:v>59.405688892260159</c:v>
                </c:pt>
                <c:pt idx="433">
                  <c:v>58.989879555349859</c:v>
                </c:pt>
                <c:pt idx="434">
                  <c:v>58.423853157542403</c:v>
                </c:pt>
                <c:pt idx="435">
                  <c:v>56.946177609162518</c:v>
                </c:pt>
                <c:pt idx="436">
                  <c:v>72.362190954979496</c:v>
                </c:pt>
                <c:pt idx="437">
                  <c:v>72.680056264818617</c:v>
                </c:pt>
                <c:pt idx="438">
                  <c:v>72.25490716116731</c:v>
                </c:pt>
                <c:pt idx="439">
                  <c:v>74.973888378657321</c:v>
                </c:pt>
                <c:pt idx="440">
                  <c:v>71.6859903783851</c:v>
                </c:pt>
                <c:pt idx="441">
                  <c:v>71.932283516959941</c:v>
                </c:pt>
                <c:pt idx="442">
                  <c:v>70.943839818319333</c:v>
                </c:pt>
                <c:pt idx="443">
                  <c:v>69.224600460163003</c:v>
                </c:pt>
                <c:pt idx="444">
                  <c:v>70.433803394599735</c:v>
                </c:pt>
                <c:pt idx="445">
                  <c:v>72.687286249600305</c:v>
                </c:pt>
                <c:pt idx="446">
                  <c:v>69.090654426380226</c:v>
                </c:pt>
                <c:pt idx="447">
                  <c:v>72.197670621291763</c:v>
                </c:pt>
                <c:pt idx="448">
                  <c:v>69.228105814518401</c:v>
                </c:pt>
                <c:pt idx="449">
                  <c:v>69.03807601231847</c:v>
                </c:pt>
                <c:pt idx="450">
                  <c:v>68.992296293966589</c:v>
                </c:pt>
                <c:pt idx="451">
                  <c:v>74.555427957662758</c:v>
                </c:pt>
                <c:pt idx="452">
                  <c:v>73.631149122620073</c:v>
                </c:pt>
                <c:pt idx="453">
                  <c:v>73.326117042622712</c:v>
                </c:pt>
                <c:pt idx="454">
                  <c:v>73.221732485180624</c:v>
                </c:pt>
                <c:pt idx="455">
                  <c:v>72.004482180651479</c:v>
                </c:pt>
                <c:pt idx="456">
                  <c:v>71.46119683031695</c:v>
                </c:pt>
                <c:pt idx="457">
                  <c:v>72.735886086627985</c:v>
                </c:pt>
                <c:pt idx="458">
                  <c:v>74.585358592918851</c:v>
                </c:pt>
                <c:pt idx="459">
                  <c:v>72.263396367033124</c:v>
                </c:pt>
                <c:pt idx="460">
                  <c:v>72.00446227298491</c:v>
                </c:pt>
                <c:pt idx="461">
                  <c:v>71.251144935174494</c:v>
                </c:pt>
                <c:pt idx="462">
                  <c:v>71.710066527100324</c:v>
                </c:pt>
                <c:pt idx="463">
                  <c:v>71.375638247805057</c:v>
                </c:pt>
                <c:pt idx="464">
                  <c:v>70.535622734034433</c:v>
                </c:pt>
                <c:pt idx="465">
                  <c:v>71.086126691067591</c:v>
                </c:pt>
                <c:pt idx="466">
                  <c:v>72.446021183718926</c:v>
                </c:pt>
                <c:pt idx="467">
                  <c:v>72.348920118752119</c:v>
                </c:pt>
                <c:pt idx="468">
                  <c:v>72.242979817634051</c:v>
                </c:pt>
                <c:pt idx="469">
                  <c:v>71.050122618241957</c:v>
                </c:pt>
                <c:pt idx="470">
                  <c:v>71.602019290814184</c:v>
                </c:pt>
                <c:pt idx="471">
                  <c:v>74.323114900954408</c:v>
                </c:pt>
                <c:pt idx="472">
                  <c:v>71.718461794073988</c:v>
                </c:pt>
                <c:pt idx="473">
                  <c:v>72.635968518719693</c:v>
                </c:pt>
                <c:pt idx="474">
                  <c:v>69.500561896789193</c:v>
                </c:pt>
                <c:pt idx="475">
                  <c:v>70.803313704431019</c:v>
                </c:pt>
                <c:pt idx="476">
                  <c:v>69.008866329086459</c:v>
                </c:pt>
                <c:pt idx="477">
                  <c:v>73.032490077942612</c:v>
                </c:pt>
                <c:pt idx="478">
                  <c:v>72.456300214140185</c:v>
                </c:pt>
                <c:pt idx="479">
                  <c:v>69.454539579999164</c:v>
                </c:pt>
                <c:pt idx="480">
                  <c:v>69.032429662115931</c:v>
                </c:pt>
                <c:pt idx="481">
                  <c:v>65.425127731176318</c:v>
                </c:pt>
                <c:pt idx="482">
                  <c:v>58.410606954093055</c:v>
                </c:pt>
                <c:pt idx="483">
                  <c:v>56.626487696115092</c:v>
                </c:pt>
                <c:pt idx="484">
                  <c:v>57.781043819375867</c:v>
                </c:pt>
                <c:pt idx="485">
                  <c:v>57.644064579051999</c:v>
                </c:pt>
                <c:pt idx="486">
                  <c:v>57.374078943138727</c:v>
                </c:pt>
                <c:pt idx="487">
                  <c:v>57.352531670954285</c:v>
                </c:pt>
                <c:pt idx="488">
                  <c:v>58.450134502432576</c:v>
                </c:pt>
                <c:pt idx="489">
                  <c:v>52.869891017179079</c:v>
                </c:pt>
                <c:pt idx="490">
                  <c:v>52.423190609619716</c:v>
                </c:pt>
                <c:pt idx="491">
                  <c:v>50.971994443195804</c:v>
                </c:pt>
                <c:pt idx="492">
                  <c:v>79.345362264941613</c:v>
                </c:pt>
                <c:pt idx="493">
                  <c:v>78.06816837335144</c:v>
                </c:pt>
                <c:pt idx="494">
                  <c:v>78.812541140891</c:v>
                </c:pt>
                <c:pt idx="495">
                  <c:v>78.426342300982455</c:v>
                </c:pt>
                <c:pt idx="496">
                  <c:v>77.27854233542979</c:v>
                </c:pt>
                <c:pt idx="497">
                  <c:v>76.917887529427148</c:v>
                </c:pt>
                <c:pt idx="498">
                  <c:v>75.836959114150915</c:v>
                </c:pt>
                <c:pt idx="499">
                  <c:v>76.062184602244585</c:v>
                </c:pt>
                <c:pt idx="500">
                  <c:v>75.37385681019218</c:v>
                </c:pt>
                <c:pt idx="501">
                  <c:v>74.966814162014416</c:v>
                </c:pt>
                <c:pt idx="502">
                  <c:v>75.042173813040336</c:v>
                </c:pt>
                <c:pt idx="503">
                  <c:v>61.616130501145918</c:v>
                </c:pt>
                <c:pt idx="504">
                  <c:v>60.545712517168965</c:v>
                </c:pt>
                <c:pt idx="505">
                  <c:v>60.107760681942793</c:v>
                </c:pt>
                <c:pt idx="506">
                  <c:v>59.557634117311238</c:v>
                </c:pt>
                <c:pt idx="507">
                  <c:v>59.116591742819644</c:v>
                </c:pt>
                <c:pt idx="508">
                  <c:v>58.146639250323773</c:v>
                </c:pt>
                <c:pt idx="509">
                  <c:v>56.79087202990592</c:v>
                </c:pt>
                <c:pt idx="510">
                  <c:v>58.891431469294808</c:v>
                </c:pt>
                <c:pt idx="511">
                  <c:v>77.290764603584975</c:v>
                </c:pt>
                <c:pt idx="512">
                  <c:v>74.282328272672274</c:v>
                </c:pt>
                <c:pt idx="513">
                  <c:v>72.233678478067503</c:v>
                </c:pt>
                <c:pt idx="514">
                  <c:v>73.782302909473771</c:v>
                </c:pt>
                <c:pt idx="515">
                  <c:v>76.642212518377718</c:v>
                </c:pt>
                <c:pt idx="516">
                  <c:v>76.150767558146171</c:v>
                </c:pt>
                <c:pt idx="517">
                  <c:v>75.854420863986334</c:v>
                </c:pt>
                <c:pt idx="518">
                  <c:v>75.583941808097407</c:v>
                </c:pt>
                <c:pt idx="519">
                  <c:v>72.330565299907406</c:v>
                </c:pt>
                <c:pt idx="520">
                  <c:v>72.156327298396036</c:v>
                </c:pt>
                <c:pt idx="521">
                  <c:v>71.521319195607092</c:v>
                </c:pt>
                <c:pt idx="522">
                  <c:v>74.710530059496179</c:v>
                </c:pt>
                <c:pt idx="523">
                  <c:v>74.614637114471378</c:v>
                </c:pt>
                <c:pt idx="524">
                  <c:v>70.93255092782907</c:v>
                </c:pt>
                <c:pt idx="525">
                  <c:v>68.141609611063799</c:v>
                </c:pt>
                <c:pt idx="526">
                  <c:v>82.088198703677676</c:v>
                </c:pt>
                <c:pt idx="527">
                  <c:v>82.108054210182743</c:v>
                </c:pt>
                <c:pt idx="528">
                  <c:v>79.150404045284162</c:v>
                </c:pt>
                <c:pt idx="529">
                  <c:v>77.09126684437696</c:v>
                </c:pt>
                <c:pt idx="530">
                  <c:v>76.79298922377842</c:v>
                </c:pt>
                <c:pt idx="531">
                  <c:v>81.607319835676734</c:v>
                </c:pt>
                <c:pt idx="532">
                  <c:v>81.179511314841406</c:v>
                </c:pt>
                <c:pt idx="533">
                  <c:v>77.87852148165527</c:v>
                </c:pt>
                <c:pt idx="534">
                  <c:v>80.319196899863599</c:v>
                </c:pt>
                <c:pt idx="535">
                  <c:v>79.564186297579511</c:v>
                </c:pt>
                <c:pt idx="536">
                  <c:v>79.376899989603402</c:v>
                </c:pt>
                <c:pt idx="537">
                  <c:v>78.782032975914973</c:v>
                </c:pt>
                <c:pt idx="538">
                  <c:v>79.914765853662828</c:v>
                </c:pt>
                <c:pt idx="539">
                  <c:v>80.486252337161346</c:v>
                </c:pt>
                <c:pt idx="540">
                  <c:v>80.455774544228007</c:v>
                </c:pt>
                <c:pt idx="541">
                  <c:v>67.953864160231404</c:v>
                </c:pt>
                <c:pt idx="542">
                  <c:v>67.107181968436791</c:v>
                </c:pt>
                <c:pt idx="543">
                  <c:v>65.808485078097107</c:v>
                </c:pt>
                <c:pt idx="544">
                  <c:v>65.100813122797788</c:v>
                </c:pt>
                <c:pt idx="545">
                  <c:v>64.515149778963632</c:v>
                </c:pt>
                <c:pt idx="546">
                  <c:v>68.304304757720885</c:v>
                </c:pt>
                <c:pt idx="547">
                  <c:v>63.388719895552171</c:v>
                </c:pt>
                <c:pt idx="548">
                  <c:v>63.264772696946366</c:v>
                </c:pt>
                <c:pt idx="549">
                  <c:v>62.098381649713417</c:v>
                </c:pt>
                <c:pt idx="550">
                  <c:v>65.598273108352274</c:v>
                </c:pt>
                <c:pt idx="551">
                  <c:v>74.040081647550863</c:v>
                </c:pt>
                <c:pt idx="552">
                  <c:v>73.884708515685787</c:v>
                </c:pt>
                <c:pt idx="553">
                  <c:v>75.719124947757734</c:v>
                </c:pt>
                <c:pt idx="554">
                  <c:v>73.66731689294167</c:v>
                </c:pt>
                <c:pt idx="555">
                  <c:v>72.863001793880485</c:v>
                </c:pt>
                <c:pt idx="556">
                  <c:v>72.457981725234873</c:v>
                </c:pt>
                <c:pt idx="557">
                  <c:v>71.169929597099085</c:v>
                </c:pt>
                <c:pt idx="558">
                  <c:v>74.460707149502269</c:v>
                </c:pt>
                <c:pt idx="559">
                  <c:v>72.583185826850354</c:v>
                </c:pt>
                <c:pt idx="560">
                  <c:v>71.98234591166046</c:v>
                </c:pt>
                <c:pt idx="561">
                  <c:v>71.493893822829548</c:v>
                </c:pt>
                <c:pt idx="562">
                  <c:v>71.380803183218518</c:v>
                </c:pt>
                <c:pt idx="563">
                  <c:v>71.497832907389878</c:v>
                </c:pt>
                <c:pt idx="564">
                  <c:v>71.568448552946577</c:v>
                </c:pt>
                <c:pt idx="565">
                  <c:v>63.319010250701588</c:v>
                </c:pt>
                <c:pt idx="566">
                  <c:v>80.358094664228986</c:v>
                </c:pt>
                <c:pt idx="567">
                  <c:v>80.172410669252741</c:v>
                </c:pt>
                <c:pt idx="568">
                  <c:v>77.557776971272389</c:v>
                </c:pt>
                <c:pt idx="569">
                  <c:v>77.359320058550765</c:v>
                </c:pt>
                <c:pt idx="570">
                  <c:v>82.780342523516538</c:v>
                </c:pt>
                <c:pt idx="571">
                  <c:v>82.767289688401007</c:v>
                </c:pt>
                <c:pt idx="572">
                  <c:v>83.32710914914523</c:v>
                </c:pt>
                <c:pt idx="573">
                  <c:v>81.787607853294006</c:v>
                </c:pt>
                <c:pt idx="574">
                  <c:v>80.968771508459241</c:v>
                </c:pt>
                <c:pt idx="575">
                  <c:v>81.074424923475362</c:v>
                </c:pt>
                <c:pt idx="576">
                  <c:v>80.503418039874987</c:v>
                </c:pt>
                <c:pt idx="577">
                  <c:v>79.580415833468436</c:v>
                </c:pt>
                <c:pt idx="578">
                  <c:v>77.508294512329698</c:v>
                </c:pt>
                <c:pt idx="579">
                  <c:v>78.932907651356615</c:v>
                </c:pt>
                <c:pt idx="580">
                  <c:v>77.741568957615542</c:v>
                </c:pt>
                <c:pt idx="581">
                  <c:v>66.726524619535823</c:v>
                </c:pt>
                <c:pt idx="582">
                  <c:v>65.687973582158449</c:v>
                </c:pt>
                <c:pt idx="583">
                  <c:v>66.09002308477865</c:v>
                </c:pt>
                <c:pt idx="584">
                  <c:v>65.310534701718169</c:v>
                </c:pt>
                <c:pt idx="585">
                  <c:v>64.542551147022706</c:v>
                </c:pt>
                <c:pt idx="586">
                  <c:v>64.151666608548567</c:v>
                </c:pt>
                <c:pt idx="587">
                  <c:v>63.30217557925841</c:v>
                </c:pt>
                <c:pt idx="588">
                  <c:v>66.558352238208514</c:v>
                </c:pt>
                <c:pt idx="589">
                  <c:v>61.286219671075706</c:v>
                </c:pt>
                <c:pt idx="590">
                  <c:v>60.394782817100022</c:v>
                </c:pt>
                <c:pt idx="591">
                  <c:v>63.561208960196218</c:v>
                </c:pt>
                <c:pt idx="592">
                  <c:v>62.791741119074103</c:v>
                </c:pt>
                <c:pt idx="593">
                  <c:v>62.943684372371145</c:v>
                </c:pt>
                <c:pt idx="594">
                  <c:v>80.821113705580885</c:v>
                </c:pt>
                <c:pt idx="595">
                  <c:v>80.716260937566886</c:v>
                </c:pt>
                <c:pt idx="596">
                  <c:v>80.477776946886365</c:v>
                </c:pt>
                <c:pt idx="597">
                  <c:v>80.758838530319963</c:v>
                </c:pt>
                <c:pt idx="598">
                  <c:v>80.369909363280527</c:v>
                </c:pt>
                <c:pt idx="599">
                  <c:v>78.776314321087128</c:v>
                </c:pt>
                <c:pt idx="600">
                  <c:v>80.094563830782846</c:v>
                </c:pt>
                <c:pt idx="601">
                  <c:v>81.599015479560023</c:v>
                </c:pt>
                <c:pt idx="602">
                  <c:v>78.582326686678357</c:v>
                </c:pt>
                <c:pt idx="603">
                  <c:v>77.100310260402097</c:v>
                </c:pt>
                <c:pt idx="604">
                  <c:v>77.501621776940596</c:v>
                </c:pt>
                <c:pt idx="605">
                  <c:v>77.968829890655869</c:v>
                </c:pt>
                <c:pt idx="606">
                  <c:v>76.471835482363588</c:v>
                </c:pt>
                <c:pt idx="607">
                  <c:v>76.333442968279343</c:v>
                </c:pt>
                <c:pt idx="608">
                  <c:v>75.414843974549967</c:v>
                </c:pt>
                <c:pt idx="609">
                  <c:v>68.831653530212932</c:v>
                </c:pt>
                <c:pt idx="610">
                  <c:v>69.070331464394471</c:v>
                </c:pt>
                <c:pt idx="611">
                  <c:v>69.151720780768528</c:v>
                </c:pt>
                <c:pt idx="612">
                  <c:v>68.68357315675992</c:v>
                </c:pt>
                <c:pt idx="613">
                  <c:v>68.756906454536491</c:v>
                </c:pt>
                <c:pt idx="614">
                  <c:v>68.459306095821461</c:v>
                </c:pt>
                <c:pt idx="615">
                  <c:v>71.543169840567288</c:v>
                </c:pt>
                <c:pt idx="616">
                  <c:v>67.949456634375323</c:v>
                </c:pt>
                <c:pt idx="617">
                  <c:v>69.932005174774829</c:v>
                </c:pt>
                <c:pt idx="618">
                  <c:v>69.943421713498026</c:v>
                </c:pt>
                <c:pt idx="619">
                  <c:v>60.823518821625925</c:v>
                </c:pt>
                <c:pt idx="620">
                  <c:v>60.909436664228565</c:v>
                </c:pt>
                <c:pt idx="621">
                  <c:v>60.328008981383483</c:v>
                </c:pt>
                <c:pt idx="622">
                  <c:v>64.335595635047824</c:v>
                </c:pt>
                <c:pt idx="623">
                  <c:v>59.063421682016561</c:v>
                </c:pt>
                <c:pt idx="624">
                  <c:v>57.973687617001609</c:v>
                </c:pt>
                <c:pt idx="625">
                  <c:v>62.433483429043207</c:v>
                </c:pt>
                <c:pt idx="626">
                  <c:v>62.759379630178351</c:v>
                </c:pt>
                <c:pt idx="627">
                  <c:v>61.52806238857751</c:v>
                </c:pt>
                <c:pt idx="628">
                  <c:v>60.957447143866069</c:v>
                </c:pt>
                <c:pt idx="629">
                  <c:v>60.462894573203847</c:v>
                </c:pt>
                <c:pt idx="630">
                  <c:v>59.737320032725421</c:v>
                </c:pt>
                <c:pt idx="631">
                  <c:v>59.586504167583385</c:v>
                </c:pt>
                <c:pt idx="632">
                  <c:v>58.803311902560615</c:v>
                </c:pt>
                <c:pt idx="633">
                  <c:v>67.556440847682609</c:v>
                </c:pt>
                <c:pt idx="634">
                  <c:v>67.66365915077553</c:v>
                </c:pt>
                <c:pt idx="635">
                  <c:v>71.331929153292222</c:v>
                </c:pt>
                <c:pt idx="636">
                  <c:v>67.401790908295169</c:v>
                </c:pt>
                <c:pt idx="637">
                  <c:v>67.154868122767951</c:v>
                </c:pt>
                <c:pt idx="638">
                  <c:v>67.773262018828305</c:v>
                </c:pt>
                <c:pt idx="639">
                  <c:v>66.547250257545073</c:v>
                </c:pt>
                <c:pt idx="640">
                  <c:v>66.151314272435826</c:v>
                </c:pt>
                <c:pt idx="641">
                  <c:v>71.420899155136951</c:v>
                </c:pt>
                <c:pt idx="642">
                  <c:v>67.188356146222844</c:v>
                </c:pt>
                <c:pt idx="643">
                  <c:v>66.825699169645304</c:v>
                </c:pt>
                <c:pt idx="644">
                  <c:v>65.919771003603486</c:v>
                </c:pt>
                <c:pt idx="645">
                  <c:v>66.300868723595556</c:v>
                </c:pt>
                <c:pt idx="646">
                  <c:v>65.728378868020158</c:v>
                </c:pt>
                <c:pt idx="647">
                  <c:v>64.533892342912139</c:v>
                </c:pt>
                <c:pt idx="648">
                  <c:v>64.327744506972181</c:v>
                </c:pt>
                <c:pt idx="649">
                  <c:v>69.080286468596853</c:v>
                </c:pt>
                <c:pt idx="650">
                  <c:v>73.007694097385979</c:v>
                </c:pt>
                <c:pt idx="651">
                  <c:v>70.756491896843741</c:v>
                </c:pt>
                <c:pt idx="652">
                  <c:v>70.43090235234672</c:v>
                </c:pt>
                <c:pt idx="653">
                  <c:v>70.238351500778435</c:v>
                </c:pt>
                <c:pt idx="654">
                  <c:v>69.972485344624474</c:v>
                </c:pt>
                <c:pt idx="655">
                  <c:v>69.502259488737934</c:v>
                </c:pt>
                <c:pt idx="656">
                  <c:v>71.598640023893552</c:v>
                </c:pt>
                <c:pt idx="657">
                  <c:v>68.888427747348544</c:v>
                </c:pt>
                <c:pt idx="658">
                  <c:v>68.626356595121777</c:v>
                </c:pt>
                <c:pt idx="659">
                  <c:v>68.067309304590836</c:v>
                </c:pt>
                <c:pt idx="660">
                  <c:v>67.891725097371477</c:v>
                </c:pt>
                <c:pt idx="661">
                  <c:v>66.280862049762106</c:v>
                </c:pt>
                <c:pt idx="662">
                  <c:v>67.056598490633576</c:v>
                </c:pt>
                <c:pt idx="663">
                  <c:v>66.673044433084925</c:v>
                </c:pt>
                <c:pt idx="664">
                  <c:v>70.430831208955453</c:v>
                </c:pt>
                <c:pt idx="665">
                  <c:v>68.877077425830862</c:v>
                </c:pt>
                <c:pt idx="666">
                  <c:v>73.291105046146001</c:v>
                </c:pt>
                <c:pt idx="667">
                  <c:v>62.777627348708975</c:v>
                </c:pt>
                <c:pt idx="668">
                  <c:v>64.634761490382431</c:v>
                </c:pt>
                <c:pt idx="669">
                  <c:v>69.850066954532025</c:v>
                </c:pt>
                <c:pt idx="670">
                  <c:v>61.26083247558843</c:v>
                </c:pt>
                <c:pt idx="671">
                  <c:v>63.357999840429315</c:v>
                </c:pt>
                <c:pt idx="672">
                  <c:v>65.210239552965163</c:v>
                </c:pt>
                <c:pt idx="673">
                  <c:v>61.954715625386434</c:v>
                </c:pt>
                <c:pt idx="674">
                  <c:v>63.74436957341608</c:v>
                </c:pt>
                <c:pt idx="675">
                  <c:v>70.922356054409576</c:v>
                </c:pt>
                <c:pt idx="676">
                  <c:v>71.616010973097076</c:v>
                </c:pt>
                <c:pt idx="677">
                  <c:v>71.133246325513099</c:v>
                </c:pt>
                <c:pt idx="678">
                  <c:v>70.733092592851463</c:v>
                </c:pt>
                <c:pt idx="679">
                  <c:v>70.245627995094907</c:v>
                </c:pt>
                <c:pt idx="680">
                  <c:v>69.785999539011385</c:v>
                </c:pt>
                <c:pt idx="681">
                  <c:v>69.62471459344944</c:v>
                </c:pt>
                <c:pt idx="682">
                  <c:v>71.17313544071726</c:v>
                </c:pt>
                <c:pt idx="683">
                  <c:v>68.937803233397176</c:v>
                </c:pt>
                <c:pt idx="684">
                  <c:v>71.838954889151793</c:v>
                </c:pt>
                <c:pt idx="685">
                  <c:v>66.62948987337893</c:v>
                </c:pt>
                <c:pt idx="686">
                  <c:v>67.323399143858808</c:v>
                </c:pt>
                <c:pt idx="687">
                  <c:v>66.056470610494799</c:v>
                </c:pt>
                <c:pt idx="688">
                  <c:v>67.607549198087696</c:v>
                </c:pt>
                <c:pt idx="689">
                  <c:v>67.386057146311842</c:v>
                </c:pt>
                <c:pt idx="690">
                  <c:v>68.670174436845471</c:v>
                </c:pt>
                <c:pt idx="691">
                  <c:v>71.722429816188637</c:v>
                </c:pt>
                <c:pt idx="692">
                  <c:v>69.638603454742579</c:v>
                </c:pt>
                <c:pt idx="693">
                  <c:v>69.363074776083423</c:v>
                </c:pt>
                <c:pt idx="694">
                  <c:v>69.628881567842171</c:v>
                </c:pt>
                <c:pt idx="695">
                  <c:v>69.407499660222669</c:v>
                </c:pt>
                <c:pt idx="696">
                  <c:v>69.122496901062945</c:v>
                </c:pt>
                <c:pt idx="697">
                  <c:v>67.800848894096418</c:v>
                </c:pt>
                <c:pt idx="698">
                  <c:v>67.17980600328103</c:v>
                </c:pt>
                <c:pt idx="699">
                  <c:v>71.003909237291666</c:v>
                </c:pt>
                <c:pt idx="700">
                  <c:v>70.688712002644479</c:v>
                </c:pt>
                <c:pt idx="701">
                  <c:v>81.462221155946381</c:v>
                </c:pt>
                <c:pt idx="702">
                  <c:v>81.35887350216484</c:v>
                </c:pt>
                <c:pt idx="703">
                  <c:v>82.115182011383666</c:v>
                </c:pt>
                <c:pt idx="704">
                  <c:v>85.013700017496959</c:v>
                </c:pt>
                <c:pt idx="705">
                  <c:v>83.201397960607352</c:v>
                </c:pt>
                <c:pt idx="706">
                  <c:v>82.315240967051196</c:v>
                </c:pt>
                <c:pt idx="707">
                  <c:v>81.228017209039123</c:v>
                </c:pt>
                <c:pt idx="708">
                  <c:v>81.837604225371265</c:v>
                </c:pt>
                <c:pt idx="709">
                  <c:v>80.7240653460277</c:v>
                </c:pt>
                <c:pt idx="710">
                  <c:v>78.90880790535239</c:v>
                </c:pt>
                <c:pt idx="711">
                  <c:v>79.154595889459216</c:v>
                </c:pt>
                <c:pt idx="712">
                  <c:v>79.238176243126418</c:v>
                </c:pt>
                <c:pt idx="713">
                  <c:v>78.487087215682735</c:v>
                </c:pt>
                <c:pt idx="714">
                  <c:v>78.508231823466915</c:v>
                </c:pt>
                <c:pt idx="715">
                  <c:v>76.742423653332395</c:v>
                </c:pt>
                <c:pt idx="716">
                  <c:v>77.69152267883436</c:v>
                </c:pt>
                <c:pt idx="717">
                  <c:v>79.426225860172607</c:v>
                </c:pt>
                <c:pt idx="718">
                  <c:v>77.422646483896315</c:v>
                </c:pt>
                <c:pt idx="719">
                  <c:v>77.52260060291313</c:v>
                </c:pt>
                <c:pt idx="720">
                  <c:v>77.572535725135211</c:v>
                </c:pt>
                <c:pt idx="721">
                  <c:v>81.553847420569653</c:v>
                </c:pt>
                <c:pt idx="722">
                  <c:v>79.625703093078442</c:v>
                </c:pt>
                <c:pt idx="723">
                  <c:v>82.61699740971531</c:v>
                </c:pt>
                <c:pt idx="724">
                  <c:v>82.641001915867704</c:v>
                </c:pt>
                <c:pt idx="725">
                  <c:v>82.53247650273309</c:v>
                </c:pt>
                <c:pt idx="726">
                  <c:v>79.724764432404157</c:v>
                </c:pt>
                <c:pt idx="727">
                  <c:v>78.906093791678614</c:v>
                </c:pt>
                <c:pt idx="728">
                  <c:v>81.114901170455781</c:v>
                </c:pt>
                <c:pt idx="729">
                  <c:v>78.620190664554386</c:v>
                </c:pt>
                <c:pt idx="730">
                  <c:v>80.245658114301818</c:v>
                </c:pt>
                <c:pt idx="731">
                  <c:v>79.776891287573079</c:v>
                </c:pt>
                <c:pt idx="732">
                  <c:v>79.03230521719577</c:v>
                </c:pt>
                <c:pt idx="733">
                  <c:v>78.44962596763466</c:v>
                </c:pt>
                <c:pt idx="734">
                  <c:v>76.685951619915372</c:v>
                </c:pt>
                <c:pt idx="735">
                  <c:v>76.489461326895494</c:v>
                </c:pt>
                <c:pt idx="736">
                  <c:v>72.900401314165137</c:v>
                </c:pt>
                <c:pt idx="737">
                  <c:v>72.553381327122693</c:v>
                </c:pt>
                <c:pt idx="738">
                  <c:v>72.631203614811454</c:v>
                </c:pt>
                <c:pt idx="739">
                  <c:v>72.420010119232899</c:v>
                </c:pt>
                <c:pt idx="740">
                  <c:v>71.083178231597032</c:v>
                </c:pt>
                <c:pt idx="741">
                  <c:v>70.971707656635971</c:v>
                </c:pt>
                <c:pt idx="742">
                  <c:v>72.103289755999072</c:v>
                </c:pt>
                <c:pt idx="743">
                  <c:v>71.663666879991268</c:v>
                </c:pt>
                <c:pt idx="744">
                  <c:v>73.689355730874951</c:v>
                </c:pt>
                <c:pt idx="745">
                  <c:v>70.866109002956719</c:v>
                </c:pt>
                <c:pt idx="746">
                  <c:v>69.369290194696049</c:v>
                </c:pt>
                <c:pt idx="747">
                  <c:v>70.380851146735196</c:v>
                </c:pt>
                <c:pt idx="748">
                  <c:v>74.339092305469435</c:v>
                </c:pt>
                <c:pt idx="749">
                  <c:v>74.502881458605003</c:v>
                </c:pt>
                <c:pt idx="750">
                  <c:v>74.095295211931102</c:v>
                </c:pt>
                <c:pt idx="751">
                  <c:v>74.278555531976082</c:v>
                </c:pt>
                <c:pt idx="752">
                  <c:v>74.643545842295865</c:v>
                </c:pt>
                <c:pt idx="753">
                  <c:v>73.232099637969881</c:v>
                </c:pt>
                <c:pt idx="754">
                  <c:v>73.036766829540895</c:v>
                </c:pt>
                <c:pt idx="755">
                  <c:v>76.501583412256693</c:v>
                </c:pt>
                <c:pt idx="756">
                  <c:v>74.705992024596512</c:v>
                </c:pt>
                <c:pt idx="757">
                  <c:v>74.454779503150064</c:v>
                </c:pt>
                <c:pt idx="758">
                  <c:v>74.182102281471984</c:v>
                </c:pt>
                <c:pt idx="759">
                  <c:v>73.898942605426697</c:v>
                </c:pt>
                <c:pt idx="760">
                  <c:v>73.633536653869115</c:v>
                </c:pt>
                <c:pt idx="761">
                  <c:v>73.326654355275565</c:v>
                </c:pt>
                <c:pt idx="762">
                  <c:v>72.975960313986405</c:v>
                </c:pt>
                <c:pt idx="763">
                  <c:v>77.110885444566307</c:v>
                </c:pt>
                <c:pt idx="764">
                  <c:v>76.884466398798622</c:v>
                </c:pt>
                <c:pt idx="765">
                  <c:v>72.130735432138692</c:v>
                </c:pt>
                <c:pt idx="766">
                  <c:v>73.1956899737377</c:v>
                </c:pt>
                <c:pt idx="767">
                  <c:v>72.691251091045075</c:v>
                </c:pt>
                <c:pt idx="768">
                  <c:v>73.114067829926398</c:v>
                </c:pt>
                <c:pt idx="769">
                  <c:v>72.632671199910291</c:v>
                </c:pt>
                <c:pt idx="770">
                  <c:v>71.915339045287311</c:v>
                </c:pt>
                <c:pt idx="771">
                  <c:v>71.349846984187522</c:v>
                </c:pt>
                <c:pt idx="772">
                  <c:v>70.94308957908234</c:v>
                </c:pt>
                <c:pt idx="773">
                  <c:v>70.260006394790821</c:v>
                </c:pt>
                <c:pt idx="774">
                  <c:v>70.071062605162666</c:v>
                </c:pt>
                <c:pt idx="775">
                  <c:v>69.679282586048302</c:v>
                </c:pt>
                <c:pt idx="776">
                  <c:v>68.88680420326034</c:v>
                </c:pt>
                <c:pt idx="777">
                  <c:v>68.670779380030496</c:v>
                </c:pt>
                <c:pt idx="778">
                  <c:v>64.822845577099969</c:v>
                </c:pt>
                <c:pt idx="779">
                  <c:v>63.887989079341004</c:v>
                </c:pt>
                <c:pt idx="780">
                  <c:v>63.698022245003123</c:v>
                </c:pt>
                <c:pt idx="781">
                  <c:v>63.722017186700114</c:v>
                </c:pt>
                <c:pt idx="782">
                  <c:v>61.318322001985351</c:v>
                </c:pt>
                <c:pt idx="783">
                  <c:v>61.407828897909177</c:v>
                </c:pt>
                <c:pt idx="784">
                  <c:v>59.946341278942697</c:v>
                </c:pt>
                <c:pt idx="785">
                  <c:v>57.828813623843232</c:v>
                </c:pt>
                <c:pt idx="786">
                  <c:v>55.513563323798152</c:v>
                </c:pt>
                <c:pt idx="787">
                  <c:v>54.306280089221609</c:v>
                </c:pt>
                <c:pt idx="788">
                  <c:v>52.91297057617674</c:v>
                </c:pt>
                <c:pt idx="789">
                  <c:v>51.511726121491385</c:v>
                </c:pt>
                <c:pt idx="790">
                  <c:v>51.367530489732026</c:v>
                </c:pt>
                <c:pt idx="791">
                  <c:v>73.533634834341441</c:v>
                </c:pt>
                <c:pt idx="792">
                  <c:v>73.384673420993664</c:v>
                </c:pt>
                <c:pt idx="793">
                  <c:v>73.276527457766477</c:v>
                </c:pt>
                <c:pt idx="794">
                  <c:v>73.285727777346125</c:v>
                </c:pt>
                <c:pt idx="795">
                  <c:v>73.152793057707186</c:v>
                </c:pt>
                <c:pt idx="796">
                  <c:v>73.810375428345324</c:v>
                </c:pt>
                <c:pt idx="797">
                  <c:v>73.496172764166303</c:v>
                </c:pt>
                <c:pt idx="798">
                  <c:v>70.817428868496023</c:v>
                </c:pt>
                <c:pt idx="799">
                  <c:v>69.931251304511235</c:v>
                </c:pt>
                <c:pt idx="800">
                  <c:v>64.602026656030731</c:v>
                </c:pt>
                <c:pt idx="801">
                  <c:v>63.981169833943071</c:v>
                </c:pt>
                <c:pt idx="802">
                  <c:v>61.121214617628105</c:v>
                </c:pt>
                <c:pt idx="803">
                  <c:v>64.328705199431937</c:v>
                </c:pt>
                <c:pt idx="804">
                  <c:v>63.122576791760309</c:v>
                </c:pt>
                <c:pt idx="805">
                  <c:v>61.321935694405866</c:v>
                </c:pt>
                <c:pt idx="806">
                  <c:v>75.622583983001221</c:v>
                </c:pt>
                <c:pt idx="807">
                  <c:v>73.648645573657234</c:v>
                </c:pt>
                <c:pt idx="808">
                  <c:v>76.53957068036587</c:v>
                </c:pt>
                <c:pt idx="809">
                  <c:v>75.583279653933005</c:v>
                </c:pt>
                <c:pt idx="810">
                  <c:v>78.932077983672912</c:v>
                </c:pt>
                <c:pt idx="811">
                  <c:v>76.605397202164497</c:v>
                </c:pt>
                <c:pt idx="812">
                  <c:v>75.818693749904227</c:v>
                </c:pt>
                <c:pt idx="813">
                  <c:v>75.093578394449452</c:v>
                </c:pt>
                <c:pt idx="814">
                  <c:v>75.434552052415981</c:v>
                </c:pt>
                <c:pt idx="815">
                  <c:v>74.838222563967847</c:v>
                </c:pt>
                <c:pt idx="816">
                  <c:v>77.587601593255044</c:v>
                </c:pt>
                <c:pt idx="817">
                  <c:v>77.228679350061228</c:v>
                </c:pt>
                <c:pt idx="818">
                  <c:v>73.494556664205163</c:v>
                </c:pt>
                <c:pt idx="819">
                  <c:v>72.633311668233119</c:v>
                </c:pt>
                <c:pt idx="820">
                  <c:v>72.161812071178915</c:v>
                </c:pt>
                <c:pt idx="821">
                  <c:v>74.568290789866438</c:v>
                </c:pt>
                <c:pt idx="822">
                  <c:v>74.477790352305675</c:v>
                </c:pt>
                <c:pt idx="823">
                  <c:v>74.691357751060039</c:v>
                </c:pt>
                <c:pt idx="824">
                  <c:v>74.809922494060061</c:v>
                </c:pt>
                <c:pt idx="825">
                  <c:v>74.799555128662433</c:v>
                </c:pt>
                <c:pt idx="826">
                  <c:v>74.214157076445844</c:v>
                </c:pt>
                <c:pt idx="827">
                  <c:v>74.133653378139641</c:v>
                </c:pt>
                <c:pt idx="828">
                  <c:v>73.197786619099517</c:v>
                </c:pt>
                <c:pt idx="829">
                  <c:v>75.967445528320127</c:v>
                </c:pt>
                <c:pt idx="830">
                  <c:v>67.187557420763952</c:v>
                </c:pt>
                <c:pt idx="831">
                  <c:v>67.585951201320469</c:v>
                </c:pt>
                <c:pt idx="832">
                  <c:v>69.848315940547877</c:v>
                </c:pt>
                <c:pt idx="833">
                  <c:v>69.414344558580709</c:v>
                </c:pt>
                <c:pt idx="834">
                  <c:v>68.358701866725568</c:v>
                </c:pt>
                <c:pt idx="835">
                  <c:v>67.73889861275309</c:v>
                </c:pt>
                <c:pt idx="836">
                  <c:v>56.43632657996104</c:v>
                </c:pt>
                <c:pt idx="837">
                  <c:v>57.36933698509926</c:v>
                </c:pt>
                <c:pt idx="838">
                  <c:v>57.279431000257084</c:v>
                </c:pt>
                <c:pt idx="839">
                  <c:v>64.223782494156822</c:v>
                </c:pt>
                <c:pt idx="840">
                  <c:v>54.761251915724642</c:v>
                </c:pt>
                <c:pt idx="841">
                  <c:v>52.350188117690436</c:v>
                </c:pt>
                <c:pt idx="842">
                  <c:v>47.701765168193624</c:v>
                </c:pt>
                <c:pt idx="843">
                  <c:v>45.918917968847893</c:v>
                </c:pt>
                <c:pt idx="844">
                  <c:v>43.366464881360962</c:v>
                </c:pt>
                <c:pt idx="845">
                  <c:v>42.606255245476483</c:v>
                </c:pt>
                <c:pt idx="846">
                  <c:v>42.160481527230239</c:v>
                </c:pt>
                <c:pt idx="847">
                  <c:v>42.429577037385215</c:v>
                </c:pt>
                <c:pt idx="848">
                  <c:v>61.254477353000169</c:v>
                </c:pt>
                <c:pt idx="849">
                  <c:v>63.720890343241372</c:v>
                </c:pt>
                <c:pt idx="850">
                  <c:v>61.55569755879025</c:v>
                </c:pt>
                <c:pt idx="851">
                  <c:v>62.879163786124892</c:v>
                </c:pt>
                <c:pt idx="852">
                  <c:v>61.747151398161847</c:v>
                </c:pt>
                <c:pt idx="853">
                  <c:v>62.922513900839895</c:v>
                </c:pt>
                <c:pt idx="854">
                  <c:v>62.329836696113105</c:v>
                </c:pt>
                <c:pt idx="855">
                  <c:v>77.35211234540624</c:v>
                </c:pt>
                <c:pt idx="856">
                  <c:v>76.939198855708113</c:v>
                </c:pt>
                <c:pt idx="857">
                  <c:v>75.117041726684178</c:v>
                </c:pt>
                <c:pt idx="858">
                  <c:v>78.003600956088775</c:v>
                </c:pt>
                <c:pt idx="859">
                  <c:v>75.165917675074127</c:v>
                </c:pt>
                <c:pt idx="860">
                  <c:v>76.789650879899057</c:v>
                </c:pt>
                <c:pt idx="861">
                  <c:v>76.135654133519623</c:v>
                </c:pt>
                <c:pt idx="862">
                  <c:v>79.120326095874901</c:v>
                </c:pt>
                <c:pt idx="863">
                  <c:v>74.90931517399504</c:v>
                </c:pt>
                <c:pt idx="864">
                  <c:v>75.127666433599529</c:v>
                </c:pt>
                <c:pt idx="865">
                  <c:v>77.421415321200655</c:v>
                </c:pt>
                <c:pt idx="866">
                  <c:v>77.624065301569757</c:v>
                </c:pt>
                <c:pt idx="867">
                  <c:v>77.381142367234844</c:v>
                </c:pt>
                <c:pt idx="868">
                  <c:v>76.512308936184354</c:v>
                </c:pt>
                <c:pt idx="869">
                  <c:v>76.21121978139999</c:v>
                </c:pt>
                <c:pt idx="870">
                  <c:v>82.700400214156033</c:v>
                </c:pt>
                <c:pt idx="871">
                  <c:v>82.301496847708918</c:v>
                </c:pt>
                <c:pt idx="872">
                  <c:v>76.968273265127166</c:v>
                </c:pt>
                <c:pt idx="873">
                  <c:v>84.595076158560289</c:v>
                </c:pt>
                <c:pt idx="874">
                  <c:v>77.362192529183773</c:v>
                </c:pt>
                <c:pt idx="875">
                  <c:v>77.081315721505774</c:v>
                </c:pt>
                <c:pt idx="876">
                  <c:v>85.929651247791114</c:v>
                </c:pt>
                <c:pt idx="877">
                  <c:v>75.92955447297858</c:v>
                </c:pt>
                <c:pt idx="878">
                  <c:v>82.850834380155746</c:v>
                </c:pt>
                <c:pt idx="879">
                  <c:v>77.66748693634031</c:v>
                </c:pt>
                <c:pt idx="880">
                  <c:v>81.268110022596488</c:v>
                </c:pt>
                <c:pt idx="881">
                  <c:v>80.24774031669412</c:v>
                </c:pt>
                <c:pt idx="882">
                  <c:v>75.778604648675014</c:v>
                </c:pt>
                <c:pt idx="883">
                  <c:v>78.796143079952017</c:v>
                </c:pt>
                <c:pt idx="884">
                  <c:v>78.961479637466354</c:v>
                </c:pt>
                <c:pt idx="885">
                  <c:v>64.499283757891135</c:v>
                </c:pt>
                <c:pt idx="886">
                  <c:v>68.402615299634448</c:v>
                </c:pt>
                <c:pt idx="887">
                  <c:v>63.976885669834076</c:v>
                </c:pt>
                <c:pt idx="888">
                  <c:v>64.517753730984666</c:v>
                </c:pt>
                <c:pt idx="889">
                  <c:v>63.235809991514181</c:v>
                </c:pt>
                <c:pt idx="890">
                  <c:v>63.747805678487204</c:v>
                </c:pt>
                <c:pt idx="891">
                  <c:v>63.204233943611221</c:v>
                </c:pt>
                <c:pt idx="892">
                  <c:v>62.886692759778505</c:v>
                </c:pt>
                <c:pt idx="893">
                  <c:v>62.620915491494387</c:v>
                </c:pt>
                <c:pt idx="894">
                  <c:v>61.797668579204476</c:v>
                </c:pt>
                <c:pt idx="895">
                  <c:v>61.588372721588577</c:v>
                </c:pt>
                <c:pt idx="896">
                  <c:v>60.850701486513152</c:v>
                </c:pt>
                <c:pt idx="897">
                  <c:v>60.992488923959215</c:v>
                </c:pt>
                <c:pt idx="898">
                  <c:v>61.046807054547337</c:v>
                </c:pt>
                <c:pt idx="899">
                  <c:v>59.427787118330222</c:v>
                </c:pt>
                <c:pt idx="900">
                  <c:v>65.312188924151485</c:v>
                </c:pt>
                <c:pt idx="901">
                  <c:v>56.757980199507386</c:v>
                </c:pt>
                <c:pt idx="902">
                  <c:v>52.858898693652208</c:v>
                </c:pt>
                <c:pt idx="903">
                  <c:v>52.410402180281217</c:v>
                </c:pt>
                <c:pt idx="904">
                  <c:v>50.419258811647516</c:v>
                </c:pt>
                <c:pt idx="905">
                  <c:v>49.282346985821064</c:v>
                </c:pt>
                <c:pt idx="906">
                  <c:v>47.930849491370303</c:v>
                </c:pt>
                <c:pt idx="907">
                  <c:v>56.05125832543947</c:v>
                </c:pt>
                <c:pt idx="908">
                  <c:v>46.359207060536008</c:v>
                </c:pt>
                <c:pt idx="909">
                  <c:v>45.925862047484607</c:v>
                </c:pt>
                <c:pt idx="910">
                  <c:v>54.842406250962135</c:v>
                </c:pt>
                <c:pt idx="911">
                  <c:v>73.540787901592751</c:v>
                </c:pt>
                <c:pt idx="912">
                  <c:v>72.881632944888622</c:v>
                </c:pt>
                <c:pt idx="913">
                  <c:v>72.759653910576262</c:v>
                </c:pt>
                <c:pt idx="914">
                  <c:v>74.639058195786006</c:v>
                </c:pt>
                <c:pt idx="915">
                  <c:v>72.381847233493687</c:v>
                </c:pt>
                <c:pt idx="916">
                  <c:v>72.351021512707902</c:v>
                </c:pt>
                <c:pt idx="917">
                  <c:v>72.089572831947223</c:v>
                </c:pt>
                <c:pt idx="918">
                  <c:v>71.720720745252038</c:v>
                </c:pt>
                <c:pt idx="919">
                  <c:v>71.912349581956335</c:v>
                </c:pt>
                <c:pt idx="920">
                  <c:v>71.088523093675107</c:v>
                </c:pt>
                <c:pt idx="921">
                  <c:v>71.717004579397837</c:v>
                </c:pt>
                <c:pt idx="922">
                  <c:v>71.111404537098792</c:v>
                </c:pt>
                <c:pt idx="923">
                  <c:v>73.035477182607096</c:v>
                </c:pt>
                <c:pt idx="924">
                  <c:v>70.692491450620537</c:v>
                </c:pt>
                <c:pt idx="925">
                  <c:v>70.089359277026745</c:v>
                </c:pt>
                <c:pt idx="926">
                  <c:v>73.835278884161397</c:v>
                </c:pt>
                <c:pt idx="927">
                  <c:v>73.023030502659878</c:v>
                </c:pt>
                <c:pt idx="928">
                  <c:v>72.318685557658398</c:v>
                </c:pt>
                <c:pt idx="929">
                  <c:v>71.557944969232324</c:v>
                </c:pt>
                <c:pt idx="930">
                  <c:v>70.681460299415534</c:v>
                </c:pt>
                <c:pt idx="931">
                  <c:v>70.917497763280551</c:v>
                </c:pt>
                <c:pt idx="932">
                  <c:v>70.51745466693562</c:v>
                </c:pt>
                <c:pt idx="933">
                  <c:v>70.372282939556655</c:v>
                </c:pt>
                <c:pt idx="934">
                  <c:v>70.602594257275072</c:v>
                </c:pt>
                <c:pt idx="935">
                  <c:v>70.751450954979703</c:v>
                </c:pt>
                <c:pt idx="936">
                  <c:v>71.70956958870714</c:v>
                </c:pt>
                <c:pt idx="937">
                  <c:v>69.533545731557183</c:v>
                </c:pt>
                <c:pt idx="938">
                  <c:v>69.191695141019466</c:v>
                </c:pt>
                <c:pt idx="939">
                  <c:v>68.828214277937079</c:v>
                </c:pt>
                <c:pt idx="940">
                  <c:v>68.430730311139271</c:v>
                </c:pt>
                <c:pt idx="941">
                  <c:v>60.393742170459149</c:v>
                </c:pt>
                <c:pt idx="942">
                  <c:v>59.480797259055038</c:v>
                </c:pt>
                <c:pt idx="943">
                  <c:v>63.685283585778691</c:v>
                </c:pt>
                <c:pt idx="944">
                  <c:v>59.222148400169289</c:v>
                </c:pt>
                <c:pt idx="945">
                  <c:v>58.256592279059547</c:v>
                </c:pt>
                <c:pt idx="946">
                  <c:v>57.868753851963682</c:v>
                </c:pt>
                <c:pt idx="947">
                  <c:v>56.936626813370218</c:v>
                </c:pt>
                <c:pt idx="948">
                  <c:v>57.333063229493881</c:v>
                </c:pt>
                <c:pt idx="949">
                  <c:v>57.124745996104622</c:v>
                </c:pt>
                <c:pt idx="950">
                  <c:v>60.369136863920424</c:v>
                </c:pt>
                <c:pt idx="951">
                  <c:v>55.349195419370105</c:v>
                </c:pt>
                <c:pt idx="952">
                  <c:v>54.979345566718408</c:v>
                </c:pt>
                <c:pt idx="953">
                  <c:v>78.117108308987625</c:v>
                </c:pt>
                <c:pt idx="954">
                  <c:v>77.315870007273077</c:v>
                </c:pt>
                <c:pt idx="955">
                  <c:v>77.174277260029356</c:v>
                </c:pt>
                <c:pt idx="956">
                  <c:v>79.331937345311673</c:v>
                </c:pt>
                <c:pt idx="957">
                  <c:v>76.919719448248912</c:v>
                </c:pt>
                <c:pt idx="958">
                  <c:v>76.602411941957854</c:v>
                </c:pt>
                <c:pt idx="959">
                  <c:v>77.844943145633394</c:v>
                </c:pt>
                <c:pt idx="960">
                  <c:v>77.604583962199001</c:v>
                </c:pt>
                <c:pt idx="961">
                  <c:v>77.980603528633694</c:v>
                </c:pt>
                <c:pt idx="962">
                  <c:v>78.158795833385938</c:v>
                </c:pt>
                <c:pt idx="963">
                  <c:v>76.414411617472908</c:v>
                </c:pt>
                <c:pt idx="964">
                  <c:v>76.756369659020237</c:v>
                </c:pt>
                <c:pt idx="965">
                  <c:v>66.20514385839121</c:v>
                </c:pt>
                <c:pt idx="966">
                  <c:v>65.291279048224624</c:v>
                </c:pt>
                <c:pt idx="967">
                  <c:v>64.764717558012705</c:v>
                </c:pt>
                <c:pt idx="968">
                  <c:v>62.574596226536855</c:v>
                </c:pt>
                <c:pt idx="969">
                  <c:v>62.108194952105201</c:v>
                </c:pt>
                <c:pt idx="970">
                  <c:v>61.678088033418604</c:v>
                </c:pt>
                <c:pt idx="971">
                  <c:v>61.799401282370212</c:v>
                </c:pt>
                <c:pt idx="972">
                  <c:v>61.926754486632831</c:v>
                </c:pt>
                <c:pt idx="973">
                  <c:v>61.472247646585544</c:v>
                </c:pt>
                <c:pt idx="974">
                  <c:v>61.644477411258791</c:v>
                </c:pt>
                <c:pt idx="975">
                  <c:v>73.953757671242428</c:v>
                </c:pt>
                <c:pt idx="976">
                  <c:v>74.33861956707706</c:v>
                </c:pt>
                <c:pt idx="977">
                  <c:v>73.752600877048437</c:v>
                </c:pt>
                <c:pt idx="978">
                  <c:v>73.280706544478676</c:v>
                </c:pt>
                <c:pt idx="979">
                  <c:v>71.609554814354979</c:v>
                </c:pt>
                <c:pt idx="980">
                  <c:v>71.662317863919895</c:v>
                </c:pt>
                <c:pt idx="981">
                  <c:v>71.970211016069669</c:v>
                </c:pt>
                <c:pt idx="982">
                  <c:v>72.059593404659282</c:v>
                </c:pt>
                <c:pt idx="983">
                  <c:v>71.769805437273135</c:v>
                </c:pt>
                <c:pt idx="984">
                  <c:v>71.224698129690296</c:v>
                </c:pt>
                <c:pt idx="985">
                  <c:v>70.951387967372199</c:v>
                </c:pt>
                <c:pt idx="986">
                  <c:v>70.527577757777777</c:v>
                </c:pt>
                <c:pt idx="987">
                  <c:v>70.086889649941526</c:v>
                </c:pt>
                <c:pt idx="988">
                  <c:v>69.648556552748801</c:v>
                </c:pt>
                <c:pt idx="989">
                  <c:v>69.486986629111684</c:v>
                </c:pt>
                <c:pt idx="990">
                  <c:v>74.235426910011626</c:v>
                </c:pt>
                <c:pt idx="991">
                  <c:v>75.738644516816038</c:v>
                </c:pt>
                <c:pt idx="992">
                  <c:v>73.957864342981267</c:v>
                </c:pt>
                <c:pt idx="993">
                  <c:v>72.487775326578685</c:v>
                </c:pt>
                <c:pt idx="994">
                  <c:v>72.152740412511449</c:v>
                </c:pt>
                <c:pt idx="995">
                  <c:v>75.80711310784281</c:v>
                </c:pt>
                <c:pt idx="996">
                  <c:v>73.436977210678805</c:v>
                </c:pt>
                <c:pt idx="997">
                  <c:v>73.160190717989707</c:v>
                </c:pt>
                <c:pt idx="998">
                  <c:v>73.502972977918191</c:v>
                </c:pt>
                <c:pt idx="999">
                  <c:v>73.505902488547733</c:v>
                </c:pt>
                <c:pt idx="1000">
                  <c:v>73.288987167405594</c:v>
                </c:pt>
                <c:pt idx="1001">
                  <c:v>72.912206960314521</c:v>
                </c:pt>
                <c:pt idx="1002">
                  <c:v>72.211938265438846</c:v>
                </c:pt>
                <c:pt idx="1003">
                  <c:v>72.138497209141576</c:v>
                </c:pt>
                <c:pt idx="1004">
                  <c:v>71.777964475284151</c:v>
                </c:pt>
                <c:pt idx="1005">
                  <c:v>73.396717121853129</c:v>
                </c:pt>
                <c:pt idx="1006">
                  <c:v>71.573923425183395</c:v>
                </c:pt>
                <c:pt idx="1007">
                  <c:v>72.844755391414694</c:v>
                </c:pt>
                <c:pt idx="1008">
                  <c:v>72.552710162835339</c:v>
                </c:pt>
                <c:pt idx="1009">
                  <c:v>75.239928174807432</c:v>
                </c:pt>
                <c:pt idx="1010">
                  <c:v>71.304329770446586</c:v>
                </c:pt>
                <c:pt idx="1011">
                  <c:v>71.132003609483505</c:v>
                </c:pt>
                <c:pt idx="1012">
                  <c:v>73.992212666727056</c:v>
                </c:pt>
                <c:pt idx="1013">
                  <c:v>69.461158844506656</c:v>
                </c:pt>
                <c:pt idx="1014">
                  <c:v>68.570072967397849</c:v>
                </c:pt>
                <c:pt idx="1015">
                  <c:v>67.739359184821637</c:v>
                </c:pt>
                <c:pt idx="1016">
                  <c:v>65.99558936701267</c:v>
                </c:pt>
                <c:pt idx="1017">
                  <c:v>66.761806874484165</c:v>
                </c:pt>
                <c:pt idx="1018">
                  <c:v>65.705874791739873</c:v>
                </c:pt>
                <c:pt idx="1019">
                  <c:v>65.084022034015902</c:v>
                </c:pt>
                <c:pt idx="1020">
                  <c:v>78.467282354391969</c:v>
                </c:pt>
                <c:pt idx="1021">
                  <c:v>77.058336006292862</c:v>
                </c:pt>
                <c:pt idx="1022">
                  <c:v>77.19103210005207</c:v>
                </c:pt>
                <c:pt idx="1023">
                  <c:v>76.405574430147553</c:v>
                </c:pt>
                <c:pt idx="1024">
                  <c:v>76.618953921018829</c:v>
                </c:pt>
                <c:pt idx="1025">
                  <c:v>75.644320277492852</c:v>
                </c:pt>
                <c:pt idx="1026">
                  <c:v>75.195382329124811</c:v>
                </c:pt>
                <c:pt idx="1027">
                  <c:v>74.942801037111423</c:v>
                </c:pt>
                <c:pt idx="1028">
                  <c:v>74.53997438863324</c:v>
                </c:pt>
                <c:pt idx="1029">
                  <c:v>72.50322568249868</c:v>
                </c:pt>
                <c:pt idx="1030">
                  <c:v>72.365751963661268</c:v>
                </c:pt>
                <c:pt idx="1031">
                  <c:v>71.682362385144884</c:v>
                </c:pt>
                <c:pt idx="1032">
                  <c:v>72.613225216470383</c:v>
                </c:pt>
                <c:pt idx="1033">
                  <c:v>72.241423531813183</c:v>
                </c:pt>
                <c:pt idx="1034">
                  <c:v>70.154779196781519</c:v>
                </c:pt>
                <c:pt idx="1035">
                  <c:v>69.75640353367578</c:v>
                </c:pt>
                <c:pt idx="1036">
                  <c:v>67.629802326309573</c:v>
                </c:pt>
                <c:pt idx="1037">
                  <c:v>69.093129611226459</c:v>
                </c:pt>
                <c:pt idx="1038">
                  <c:v>68.686061722169114</c:v>
                </c:pt>
                <c:pt idx="1039">
                  <c:v>68.284484417198968</c:v>
                </c:pt>
                <c:pt idx="1040">
                  <c:v>68.130979547505632</c:v>
                </c:pt>
                <c:pt idx="1041">
                  <c:v>69.431668158883951</c:v>
                </c:pt>
                <c:pt idx="1042">
                  <c:v>66.72635825439167</c:v>
                </c:pt>
                <c:pt idx="1043">
                  <c:v>68.611331304888211</c:v>
                </c:pt>
                <c:pt idx="1044">
                  <c:v>59.372606572596908</c:v>
                </c:pt>
                <c:pt idx="1045">
                  <c:v>64.129240771341486</c:v>
                </c:pt>
                <c:pt idx="1046">
                  <c:v>63.259427212529594</c:v>
                </c:pt>
                <c:pt idx="1047">
                  <c:v>61.672854182947177</c:v>
                </c:pt>
                <c:pt idx="1048">
                  <c:v>60.767067524266963</c:v>
                </c:pt>
                <c:pt idx="1049">
                  <c:v>61.009443841357609</c:v>
                </c:pt>
                <c:pt idx="1050">
                  <c:v>59.775015580036317</c:v>
                </c:pt>
                <c:pt idx="1051">
                  <c:v>52.029054474579631</c:v>
                </c:pt>
                <c:pt idx="1052">
                  <c:v>50.710718772867892</c:v>
                </c:pt>
                <c:pt idx="1053">
                  <c:v>48.910928157462052</c:v>
                </c:pt>
                <c:pt idx="1054">
                  <c:v>49.721185147316426</c:v>
                </c:pt>
                <c:pt idx="1055">
                  <c:v>49.507367838202462</c:v>
                </c:pt>
                <c:pt idx="1056">
                  <c:v>49.549191002064461</c:v>
                </c:pt>
                <c:pt idx="1057">
                  <c:v>55.830876413375044</c:v>
                </c:pt>
                <c:pt idx="1058">
                  <c:v>67.873030889055471</c:v>
                </c:pt>
                <c:pt idx="1059">
                  <c:v>67.420740997347849</c:v>
                </c:pt>
                <c:pt idx="1060">
                  <c:v>67.550804918617644</c:v>
                </c:pt>
                <c:pt idx="1061">
                  <c:v>66.555884949618275</c:v>
                </c:pt>
                <c:pt idx="1062">
                  <c:v>65.078532835823509</c:v>
                </c:pt>
                <c:pt idx="1063">
                  <c:v>61.609482314119774</c:v>
                </c:pt>
                <c:pt idx="1064">
                  <c:v>60.16302319447324</c:v>
                </c:pt>
                <c:pt idx="1065">
                  <c:v>62.442711797285853</c:v>
                </c:pt>
                <c:pt idx="1066">
                  <c:v>65.456151989904228</c:v>
                </c:pt>
                <c:pt idx="1067">
                  <c:v>61.867344904838212</c:v>
                </c:pt>
                <c:pt idx="1068">
                  <c:v>61.89734679035918</c:v>
                </c:pt>
                <c:pt idx="1069">
                  <c:v>61.755757669932478</c:v>
                </c:pt>
                <c:pt idx="1070">
                  <c:v>67.88143473235526</c:v>
                </c:pt>
                <c:pt idx="1071">
                  <c:v>67.789582392118291</c:v>
                </c:pt>
                <c:pt idx="1072">
                  <c:v>66.907292218904118</c:v>
                </c:pt>
                <c:pt idx="1073">
                  <c:v>64.967468021404216</c:v>
                </c:pt>
                <c:pt idx="1074">
                  <c:v>64.356847435333464</c:v>
                </c:pt>
                <c:pt idx="1075">
                  <c:v>68.623607616642417</c:v>
                </c:pt>
                <c:pt idx="1076">
                  <c:v>68.358560420283183</c:v>
                </c:pt>
                <c:pt idx="1077">
                  <c:v>66.757751753130108</c:v>
                </c:pt>
                <c:pt idx="1078">
                  <c:v>67.807830024652219</c:v>
                </c:pt>
                <c:pt idx="1079">
                  <c:v>66.469944196088846</c:v>
                </c:pt>
                <c:pt idx="1080">
                  <c:v>65.850909581928008</c:v>
                </c:pt>
                <c:pt idx="1081">
                  <c:v>65.100455372914752</c:v>
                </c:pt>
                <c:pt idx="1082">
                  <c:v>64.767243317204802</c:v>
                </c:pt>
                <c:pt idx="1083">
                  <c:v>67.420339641697026</c:v>
                </c:pt>
                <c:pt idx="1084">
                  <c:v>66.824567285332535</c:v>
                </c:pt>
                <c:pt idx="1085">
                  <c:v>61.938485312853842</c:v>
                </c:pt>
                <c:pt idx="1086">
                  <c:v>66.817333473021137</c:v>
                </c:pt>
                <c:pt idx="1087">
                  <c:v>82.310245953505202</c:v>
                </c:pt>
                <c:pt idx="1088">
                  <c:v>83.659196097726166</c:v>
                </c:pt>
                <c:pt idx="1089">
                  <c:v>80.972625860378344</c:v>
                </c:pt>
                <c:pt idx="1090">
                  <c:v>80.453690423557191</c:v>
                </c:pt>
                <c:pt idx="1091">
                  <c:v>71.23160659128429</c:v>
                </c:pt>
                <c:pt idx="1092">
                  <c:v>70.781304962787942</c:v>
                </c:pt>
                <c:pt idx="1093">
                  <c:v>70.694613286162124</c:v>
                </c:pt>
                <c:pt idx="1094">
                  <c:v>69.215344591593862</c:v>
                </c:pt>
                <c:pt idx="1095">
                  <c:v>68.92849362682523</c:v>
                </c:pt>
                <c:pt idx="1096">
                  <c:v>70.131284242868077</c:v>
                </c:pt>
                <c:pt idx="1097">
                  <c:v>69.739209931682481</c:v>
                </c:pt>
                <c:pt idx="1098">
                  <c:v>69.331746409162619</c:v>
                </c:pt>
                <c:pt idx="1099">
                  <c:v>71.630241647678645</c:v>
                </c:pt>
                <c:pt idx="1100">
                  <c:v>68.610510846876423</c:v>
                </c:pt>
                <c:pt idx="1101">
                  <c:v>67.861975406631771</c:v>
                </c:pt>
                <c:pt idx="1102">
                  <c:v>68.317793542398803</c:v>
                </c:pt>
                <c:pt idx="1103">
                  <c:v>67.899472909974989</c:v>
                </c:pt>
                <c:pt idx="1104">
                  <c:v>67.636895155379406</c:v>
                </c:pt>
                <c:pt idx="1105">
                  <c:v>67.223181491707251</c:v>
                </c:pt>
                <c:pt idx="1106">
                  <c:v>57.353007471375285</c:v>
                </c:pt>
                <c:pt idx="1107">
                  <c:v>57.106356205665826</c:v>
                </c:pt>
                <c:pt idx="1108">
                  <c:v>57.245712542162401</c:v>
                </c:pt>
                <c:pt idx="1109">
                  <c:v>56.162425709347758</c:v>
                </c:pt>
                <c:pt idx="1110">
                  <c:v>55.264205351635603</c:v>
                </c:pt>
                <c:pt idx="1111">
                  <c:v>54.964489819786067</c:v>
                </c:pt>
                <c:pt idx="1112">
                  <c:v>53.285416551256745</c:v>
                </c:pt>
                <c:pt idx="1113">
                  <c:v>52.208197123501193</c:v>
                </c:pt>
                <c:pt idx="1114">
                  <c:v>51.455012242984061</c:v>
                </c:pt>
                <c:pt idx="1115">
                  <c:v>50.912266756618003</c:v>
                </c:pt>
                <c:pt idx="1116">
                  <c:v>49.970635618972693</c:v>
                </c:pt>
                <c:pt idx="1117">
                  <c:v>49.414905384595535</c:v>
                </c:pt>
                <c:pt idx="1118">
                  <c:v>48.194618990146601</c:v>
                </c:pt>
                <c:pt idx="1119">
                  <c:v>47.091595135927761</c:v>
                </c:pt>
                <c:pt idx="1120">
                  <c:v>46.184126372170802</c:v>
                </c:pt>
                <c:pt idx="1121">
                  <c:v>51.772531015986331</c:v>
                </c:pt>
                <c:pt idx="1122">
                  <c:v>66.11813412966255</c:v>
                </c:pt>
                <c:pt idx="1123">
                  <c:v>66.79903914726448</c:v>
                </c:pt>
                <c:pt idx="1124">
                  <c:v>66.51865584477207</c:v>
                </c:pt>
                <c:pt idx="1125">
                  <c:v>66.555558746843417</c:v>
                </c:pt>
                <c:pt idx="1126">
                  <c:v>66.562099929190481</c:v>
                </c:pt>
                <c:pt idx="1127">
                  <c:v>65.496861294022338</c:v>
                </c:pt>
                <c:pt idx="1128">
                  <c:v>63.66500983605102</c:v>
                </c:pt>
                <c:pt idx="1129">
                  <c:v>63.553457568758205</c:v>
                </c:pt>
                <c:pt idx="1130">
                  <c:v>63.648790197466354</c:v>
                </c:pt>
                <c:pt idx="1131">
                  <c:v>66.337620951945681</c:v>
                </c:pt>
                <c:pt idx="1132">
                  <c:v>61.923023267137459</c:v>
                </c:pt>
                <c:pt idx="1133">
                  <c:v>61.674175664464883</c:v>
                </c:pt>
                <c:pt idx="1134">
                  <c:v>73.435040256527685</c:v>
                </c:pt>
                <c:pt idx="1135">
                  <c:v>73.804324834261578</c:v>
                </c:pt>
                <c:pt idx="1136">
                  <c:v>75.291508398513244</c:v>
                </c:pt>
                <c:pt idx="1137">
                  <c:v>73.479003669867339</c:v>
                </c:pt>
                <c:pt idx="1138">
                  <c:v>73.933958124040416</c:v>
                </c:pt>
                <c:pt idx="1139">
                  <c:v>73.536656616086759</c:v>
                </c:pt>
                <c:pt idx="1140">
                  <c:v>73.360700630741974</c:v>
                </c:pt>
                <c:pt idx="1141">
                  <c:v>72.913287357021886</c:v>
                </c:pt>
                <c:pt idx="1142">
                  <c:v>73.412628293426437</c:v>
                </c:pt>
                <c:pt idx="1143">
                  <c:v>71.881436124820596</c:v>
                </c:pt>
                <c:pt idx="1144">
                  <c:v>73.263286626215432</c:v>
                </c:pt>
                <c:pt idx="1145">
                  <c:v>72.94790090901833</c:v>
                </c:pt>
                <c:pt idx="1146">
                  <c:v>72.793500639575342</c:v>
                </c:pt>
                <c:pt idx="1147">
                  <c:v>72.548974948616149</c:v>
                </c:pt>
                <c:pt idx="1148">
                  <c:v>65.2314984356221</c:v>
                </c:pt>
                <c:pt idx="1149">
                  <c:v>64.64377907179977</c:v>
                </c:pt>
                <c:pt idx="1150">
                  <c:v>64.859033001849639</c:v>
                </c:pt>
                <c:pt idx="1151">
                  <c:v>64.613183902083122</c:v>
                </c:pt>
                <c:pt idx="1152">
                  <c:v>64.073394972366813</c:v>
                </c:pt>
                <c:pt idx="1153">
                  <c:v>63.771525324537592</c:v>
                </c:pt>
                <c:pt idx="1154">
                  <c:v>67.612164920672669</c:v>
                </c:pt>
                <c:pt idx="1155">
                  <c:v>62.762765369396412</c:v>
                </c:pt>
                <c:pt idx="1156">
                  <c:v>62.261925475504171</c:v>
                </c:pt>
                <c:pt idx="1157">
                  <c:v>66.209483722653857</c:v>
                </c:pt>
                <c:pt idx="1158">
                  <c:v>60.356363795249116</c:v>
                </c:pt>
                <c:pt idx="1159">
                  <c:v>60.731948556000688</c:v>
                </c:pt>
                <c:pt idx="1160">
                  <c:v>60.408551770010426</c:v>
                </c:pt>
                <c:pt idx="1161">
                  <c:v>59.667705402802696</c:v>
                </c:pt>
                <c:pt idx="1162">
                  <c:v>59.078626477975369</c:v>
                </c:pt>
                <c:pt idx="1163">
                  <c:v>72.354853166863393</c:v>
                </c:pt>
                <c:pt idx="1164">
                  <c:v>70.695116749322239</c:v>
                </c:pt>
                <c:pt idx="1165">
                  <c:v>71.213912922793114</c:v>
                </c:pt>
                <c:pt idx="1166">
                  <c:v>74.053755492921695</c:v>
                </c:pt>
                <c:pt idx="1167">
                  <c:v>71.637257642753113</c:v>
                </c:pt>
                <c:pt idx="1168">
                  <c:v>71.100483517941655</c:v>
                </c:pt>
                <c:pt idx="1169">
                  <c:v>70.591984652498397</c:v>
                </c:pt>
                <c:pt idx="1170">
                  <c:v>70.807326225621196</c:v>
                </c:pt>
                <c:pt idx="1171">
                  <c:v>70.674181898212993</c:v>
                </c:pt>
                <c:pt idx="1172">
                  <c:v>70.704874616903112</c:v>
                </c:pt>
                <c:pt idx="1173">
                  <c:v>70.714539570697298</c:v>
                </c:pt>
                <c:pt idx="1174">
                  <c:v>70.856956457376072</c:v>
                </c:pt>
                <c:pt idx="1175">
                  <c:v>74.211814938910592</c:v>
                </c:pt>
                <c:pt idx="1176">
                  <c:v>73.704076278844596</c:v>
                </c:pt>
                <c:pt idx="1177">
                  <c:v>73.876776679282912</c:v>
                </c:pt>
                <c:pt idx="1178">
                  <c:v>73.495672664246626</c:v>
                </c:pt>
                <c:pt idx="1179">
                  <c:v>75.088061265475687</c:v>
                </c:pt>
                <c:pt idx="1180">
                  <c:v>75.191023142730046</c:v>
                </c:pt>
                <c:pt idx="1181">
                  <c:v>71.144292801969101</c:v>
                </c:pt>
                <c:pt idx="1182">
                  <c:v>71.31832112865888</c:v>
                </c:pt>
                <c:pt idx="1183">
                  <c:v>72.608810063142315</c:v>
                </c:pt>
                <c:pt idx="1184">
                  <c:v>71.89960848446502</c:v>
                </c:pt>
                <c:pt idx="1185">
                  <c:v>71.744956274950781</c:v>
                </c:pt>
                <c:pt idx="1186">
                  <c:v>72.390756142568492</c:v>
                </c:pt>
                <c:pt idx="1187">
                  <c:v>68.00124717157577</c:v>
                </c:pt>
                <c:pt idx="1188">
                  <c:v>68.543089039311738</c:v>
                </c:pt>
                <c:pt idx="1189">
                  <c:v>68.419540937614784</c:v>
                </c:pt>
                <c:pt idx="1190">
                  <c:v>68.326584159196926</c:v>
                </c:pt>
                <c:pt idx="1191">
                  <c:v>67.931228106378086</c:v>
                </c:pt>
                <c:pt idx="1192">
                  <c:v>68.345554370565665</c:v>
                </c:pt>
                <c:pt idx="1193">
                  <c:v>68.188428714702042</c:v>
                </c:pt>
                <c:pt idx="1194">
                  <c:v>67.940191900981134</c:v>
                </c:pt>
                <c:pt idx="1195">
                  <c:v>67.370247926987972</c:v>
                </c:pt>
                <c:pt idx="1196">
                  <c:v>66.858593267264666</c:v>
                </c:pt>
                <c:pt idx="1197">
                  <c:v>67.870223581998786</c:v>
                </c:pt>
                <c:pt idx="1198">
                  <c:v>67.751322900521743</c:v>
                </c:pt>
                <c:pt idx="1199">
                  <c:v>67.305742220211144</c:v>
                </c:pt>
                <c:pt idx="1200">
                  <c:v>67.230147165932493</c:v>
                </c:pt>
                <c:pt idx="1201">
                  <c:v>67.394975626181889</c:v>
                </c:pt>
                <c:pt idx="1202">
                  <c:v>79.582411715188755</c:v>
                </c:pt>
                <c:pt idx="1203">
                  <c:v>76.468288677641667</c:v>
                </c:pt>
                <c:pt idx="1204">
                  <c:v>76.513231039690027</c:v>
                </c:pt>
                <c:pt idx="1205">
                  <c:v>76.49669578254229</c:v>
                </c:pt>
                <c:pt idx="1206">
                  <c:v>78.085958636416592</c:v>
                </c:pt>
                <c:pt idx="1207">
                  <c:v>76.278549813450852</c:v>
                </c:pt>
                <c:pt idx="1208">
                  <c:v>77.458869535067109</c:v>
                </c:pt>
                <c:pt idx="1209">
                  <c:v>75.230702369861959</c:v>
                </c:pt>
                <c:pt idx="1210">
                  <c:v>75.135993559852423</c:v>
                </c:pt>
                <c:pt idx="1211">
                  <c:v>74.968310039070602</c:v>
                </c:pt>
                <c:pt idx="1212">
                  <c:v>75.923777117239268</c:v>
                </c:pt>
                <c:pt idx="1213">
                  <c:v>75.776837994168361</c:v>
                </c:pt>
                <c:pt idx="1214">
                  <c:v>75.426089812966183</c:v>
                </c:pt>
                <c:pt idx="1215">
                  <c:v>74.975993833086022</c:v>
                </c:pt>
                <c:pt idx="1216">
                  <c:v>74.521983564298296</c:v>
                </c:pt>
                <c:pt idx="1217">
                  <c:v>77.084337000187844</c:v>
                </c:pt>
                <c:pt idx="1218">
                  <c:v>77.687138168851746</c:v>
                </c:pt>
                <c:pt idx="1219">
                  <c:v>78.160533537455379</c:v>
                </c:pt>
                <c:pt idx="1220">
                  <c:v>78.602171617712813</c:v>
                </c:pt>
                <c:pt idx="1221">
                  <c:v>78.264317093852185</c:v>
                </c:pt>
                <c:pt idx="1222">
                  <c:v>78.190635717099426</c:v>
                </c:pt>
                <c:pt idx="1223">
                  <c:v>78.775752244744581</c:v>
                </c:pt>
                <c:pt idx="1224">
                  <c:v>76.687497160087801</c:v>
                </c:pt>
                <c:pt idx="1225">
                  <c:v>77.776122281348492</c:v>
                </c:pt>
                <c:pt idx="1226">
                  <c:v>78.980589760819427</c:v>
                </c:pt>
                <c:pt idx="1227">
                  <c:v>76.759348475376882</c:v>
                </c:pt>
                <c:pt idx="1228">
                  <c:v>78.984992408522018</c:v>
                </c:pt>
                <c:pt idx="1229">
                  <c:v>79.053427298356226</c:v>
                </c:pt>
                <c:pt idx="1230">
                  <c:v>77.665282483856572</c:v>
                </c:pt>
                <c:pt idx="1231">
                  <c:v>76.426334873967022</c:v>
                </c:pt>
                <c:pt idx="1232">
                  <c:v>75.593120569239048</c:v>
                </c:pt>
                <c:pt idx="1233">
                  <c:v>75.453057673750251</c:v>
                </c:pt>
                <c:pt idx="1234">
                  <c:v>75.872505360380686</c:v>
                </c:pt>
                <c:pt idx="1235">
                  <c:v>75.671271171781356</c:v>
                </c:pt>
                <c:pt idx="1236">
                  <c:v>76.124698703718863</c:v>
                </c:pt>
                <c:pt idx="1237">
                  <c:v>75.047335290440856</c:v>
                </c:pt>
                <c:pt idx="1238">
                  <c:v>74.183964692318682</c:v>
                </c:pt>
                <c:pt idx="1239">
                  <c:v>74.122734147235732</c:v>
                </c:pt>
                <c:pt idx="1240">
                  <c:v>73.531173908089812</c:v>
                </c:pt>
                <c:pt idx="1241">
                  <c:v>73.038462216432592</c:v>
                </c:pt>
                <c:pt idx="1242">
                  <c:v>72.333911360674634</c:v>
                </c:pt>
                <c:pt idx="1243">
                  <c:v>71.720390341528912</c:v>
                </c:pt>
                <c:pt idx="1244">
                  <c:v>70.83074199080275</c:v>
                </c:pt>
                <c:pt idx="1245">
                  <c:v>70.520835277076614</c:v>
                </c:pt>
                <c:pt idx="1246">
                  <c:v>70.28999430089064</c:v>
                </c:pt>
                <c:pt idx="1247">
                  <c:v>74.683599121183292</c:v>
                </c:pt>
                <c:pt idx="1248">
                  <c:v>74.472284854995976</c:v>
                </c:pt>
                <c:pt idx="1249">
                  <c:v>73.318600785372595</c:v>
                </c:pt>
                <c:pt idx="1250">
                  <c:v>72.781341214981765</c:v>
                </c:pt>
                <c:pt idx="1251">
                  <c:v>72.034323725857661</c:v>
                </c:pt>
                <c:pt idx="1252">
                  <c:v>72.246383638089853</c:v>
                </c:pt>
                <c:pt idx="1253">
                  <c:v>71.881923612098916</c:v>
                </c:pt>
                <c:pt idx="1254">
                  <c:v>71.281955539757348</c:v>
                </c:pt>
                <c:pt idx="1255">
                  <c:v>75.925249868355337</c:v>
                </c:pt>
                <c:pt idx="1256">
                  <c:v>70.609555070748144</c:v>
                </c:pt>
                <c:pt idx="1257">
                  <c:v>70.349377420975017</c:v>
                </c:pt>
                <c:pt idx="1258">
                  <c:v>69.940644246783677</c:v>
                </c:pt>
                <c:pt idx="1259">
                  <c:v>69.80321411399774</c:v>
                </c:pt>
                <c:pt idx="1260">
                  <c:v>74.162255737832496</c:v>
                </c:pt>
                <c:pt idx="1261">
                  <c:v>68.968155825409212</c:v>
                </c:pt>
                <c:pt idx="1262">
                  <c:v>65.278136255088384</c:v>
                </c:pt>
                <c:pt idx="1263">
                  <c:v>65.318914358731803</c:v>
                </c:pt>
                <c:pt idx="1264">
                  <c:v>63.97713818677034</c:v>
                </c:pt>
                <c:pt idx="1265">
                  <c:v>67.003481449644397</c:v>
                </c:pt>
                <c:pt idx="1266">
                  <c:v>62.354493138180182</c:v>
                </c:pt>
                <c:pt idx="1267">
                  <c:v>62.102464271495663</c:v>
                </c:pt>
                <c:pt idx="1268">
                  <c:v>60.988222379874486</c:v>
                </c:pt>
                <c:pt idx="1269">
                  <c:v>58.352208423237762</c:v>
                </c:pt>
                <c:pt idx="1270">
                  <c:v>62.511328249307653</c:v>
                </c:pt>
                <c:pt idx="1271">
                  <c:v>55.218817786322866</c:v>
                </c:pt>
                <c:pt idx="1272">
                  <c:v>60.396597025217069</c:v>
                </c:pt>
                <c:pt idx="1273">
                  <c:v>53.200633508659251</c:v>
                </c:pt>
                <c:pt idx="1274">
                  <c:v>73.706122372018697</c:v>
                </c:pt>
                <c:pt idx="1275">
                  <c:v>73.987128984804627</c:v>
                </c:pt>
                <c:pt idx="1276">
                  <c:v>73.288476310859707</c:v>
                </c:pt>
                <c:pt idx="1277">
                  <c:v>72.733688340079738</c:v>
                </c:pt>
                <c:pt idx="1278">
                  <c:v>72.855079512109157</c:v>
                </c:pt>
                <c:pt idx="1279">
                  <c:v>71.958408946073817</c:v>
                </c:pt>
                <c:pt idx="1280">
                  <c:v>72.139057645739612</c:v>
                </c:pt>
                <c:pt idx="1281">
                  <c:v>70.126205345072819</c:v>
                </c:pt>
                <c:pt idx="1282">
                  <c:v>69.548966533961107</c:v>
                </c:pt>
                <c:pt idx="1283">
                  <c:v>74.159768581738192</c:v>
                </c:pt>
                <c:pt idx="1284">
                  <c:v>71.223787287491149</c:v>
                </c:pt>
                <c:pt idx="1285">
                  <c:v>71.46835176837439</c:v>
                </c:pt>
                <c:pt idx="1286">
                  <c:v>71.339832975645848</c:v>
                </c:pt>
                <c:pt idx="1287">
                  <c:v>71.072923030198069</c:v>
                </c:pt>
                <c:pt idx="1288">
                  <c:v>73.911854406137039</c:v>
                </c:pt>
                <c:pt idx="1289">
                  <c:v>67.374316305049476</c:v>
                </c:pt>
                <c:pt idx="1290">
                  <c:v>68.245368996346201</c:v>
                </c:pt>
                <c:pt idx="1291">
                  <c:v>67.604273598209929</c:v>
                </c:pt>
                <c:pt idx="1292">
                  <c:v>66.693452727889664</c:v>
                </c:pt>
                <c:pt idx="1293">
                  <c:v>69.617913825740871</c:v>
                </c:pt>
                <c:pt idx="1294">
                  <c:v>69.096977505553411</c:v>
                </c:pt>
                <c:pt idx="1295">
                  <c:v>65.975280628820741</c:v>
                </c:pt>
                <c:pt idx="1296">
                  <c:v>65.823769091706325</c:v>
                </c:pt>
                <c:pt idx="1297">
                  <c:v>68.952260176134075</c:v>
                </c:pt>
                <c:pt idx="1298">
                  <c:v>64.478934708318121</c:v>
                </c:pt>
                <c:pt idx="1299">
                  <c:v>65.347468270383899</c:v>
                </c:pt>
                <c:pt idx="1300">
                  <c:v>64.97405192323437</c:v>
                </c:pt>
                <c:pt idx="1301">
                  <c:v>64.553345402814699</c:v>
                </c:pt>
                <c:pt idx="1302">
                  <c:v>64.092665567841294</c:v>
                </c:pt>
                <c:pt idx="1303">
                  <c:v>66.770758236212231</c:v>
                </c:pt>
                <c:pt idx="1304">
                  <c:v>66.285543864238448</c:v>
                </c:pt>
                <c:pt idx="1305">
                  <c:v>62.781288366409107</c:v>
                </c:pt>
                <c:pt idx="1306">
                  <c:v>62.340970407322779</c:v>
                </c:pt>
                <c:pt idx="1307">
                  <c:v>61.219879400243592</c:v>
                </c:pt>
                <c:pt idx="1308">
                  <c:v>64.05470808170142</c:v>
                </c:pt>
                <c:pt idx="1309">
                  <c:v>60.303570266629819</c:v>
                </c:pt>
                <c:pt idx="1310">
                  <c:v>59.743667101891468</c:v>
                </c:pt>
                <c:pt idx="1311">
                  <c:v>59.595813793088716</c:v>
                </c:pt>
                <c:pt idx="1312">
                  <c:v>74.354168471492741</c:v>
                </c:pt>
                <c:pt idx="1313">
                  <c:v>74.583711130186103</c:v>
                </c:pt>
                <c:pt idx="1314">
                  <c:v>74.925813587296972</c:v>
                </c:pt>
                <c:pt idx="1315">
                  <c:v>74.462480254501173</c:v>
                </c:pt>
                <c:pt idx="1316">
                  <c:v>73.74916338655224</c:v>
                </c:pt>
                <c:pt idx="1317">
                  <c:v>74.405433816487104</c:v>
                </c:pt>
                <c:pt idx="1318">
                  <c:v>73.212303807886457</c:v>
                </c:pt>
                <c:pt idx="1319">
                  <c:v>73.370017529240059</c:v>
                </c:pt>
                <c:pt idx="1320">
                  <c:v>73.79243082809667</c:v>
                </c:pt>
                <c:pt idx="1321">
                  <c:v>73.622932090198233</c:v>
                </c:pt>
                <c:pt idx="1322">
                  <c:v>73.198323319323492</c:v>
                </c:pt>
                <c:pt idx="1323">
                  <c:v>74.920197749082263</c:v>
                </c:pt>
                <c:pt idx="1324">
                  <c:v>73.205722141785259</c:v>
                </c:pt>
                <c:pt idx="1325">
                  <c:v>72.630006114079833</c:v>
                </c:pt>
                <c:pt idx="1326">
                  <c:v>72.004258432374144</c:v>
                </c:pt>
                <c:pt idx="1327">
                  <c:v>74.140827920352336</c:v>
                </c:pt>
                <c:pt idx="1328">
                  <c:v>71.367086930635764</c:v>
                </c:pt>
                <c:pt idx="1329">
                  <c:v>71.608689073789563</c:v>
                </c:pt>
                <c:pt idx="1330">
                  <c:v>71.475655645977909</c:v>
                </c:pt>
                <c:pt idx="1331">
                  <c:v>70.080751825020783</c:v>
                </c:pt>
                <c:pt idx="1332">
                  <c:v>69.018970768978562</c:v>
                </c:pt>
                <c:pt idx="1333">
                  <c:v>70.093927518894262</c:v>
                </c:pt>
                <c:pt idx="1334">
                  <c:v>70.372609427306656</c:v>
                </c:pt>
                <c:pt idx="1335">
                  <c:v>69.974401224012468</c:v>
                </c:pt>
                <c:pt idx="1336">
                  <c:v>70.278886023931634</c:v>
                </c:pt>
                <c:pt idx="1337">
                  <c:v>63.259827922529034</c:v>
                </c:pt>
                <c:pt idx="1338">
                  <c:v>60.303794862651472</c:v>
                </c:pt>
                <c:pt idx="1339">
                  <c:v>66.972708355293122</c:v>
                </c:pt>
                <c:pt idx="1340">
                  <c:v>60.478893651205681</c:v>
                </c:pt>
                <c:pt idx="1341">
                  <c:v>59.571922746798037</c:v>
                </c:pt>
                <c:pt idx="1342">
                  <c:v>58.084330561354058</c:v>
                </c:pt>
                <c:pt idx="1343">
                  <c:v>58.473288084686892</c:v>
                </c:pt>
                <c:pt idx="1344">
                  <c:v>56.236588118902695</c:v>
                </c:pt>
                <c:pt idx="1345">
                  <c:v>62.317624399133031</c:v>
                </c:pt>
                <c:pt idx="1346">
                  <c:v>67.154402797264822</c:v>
                </c:pt>
                <c:pt idx="1347">
                  <c:v>67.122611683958951</c:v>
                </c:pt>
                <c:pt idx="1348">
                  <c:v>67.090272451813249</c:v>
                </c:pt>
                <c:pt idx="1349">
                  <c:v>66.910131495999252</c:v>
                </c:pt>
                <c:pt idx="1350">
                  <c:v>65.927670859244657</c:v>
                </c:pt>
                <c:pt idx="1351">
                  <c:v>66.721382039611029</c:v>
                </c:pt>
                <c:pt idx="1352">
                  <c:v>66.23485113595197</c:v>
                </c:pt>
                <c:pt idx="1353">
                  <c:v>68.52631091175769</c:v>
                </c:pt>
                <c:pt idx="1354">
                  <c:v>68.790462399579638</c:v>
                </c:pt>
                <c:pt idx="1355">
                  <c:v>67.497017900133898</c:v>
                </c:pt>
                <c:pt idx="1356">
                  <c:v>66.522638776379438</c:v>
                </c:pt>
                <c:pt idx="1357">
                  <c:v>63.009877310728875</c:v>
                </c:pt>
                <c:pt idx="1358">
                  <c:v>66.778325007471494</c:v>
                </c:pt>
                <c:pt idx="1359">
                  <c:v>62.801882763263663</c:v>
                </c:pt>
                <c:pt idx="1360">
                  <c:v>63.052304673474211</c:v>
                </c:pt>
                <c:pt idx="1361">
                  <c:v>66.17260068234863</c:v>
                </c:pt>
                <c:pt idx="1362">
                  <c:v>66.505714363285506</c:v>
                </c:pt>
                <c:pt idx="1363">
                  <c:v>69.874280364867786</c:v>
                </c:pt>
                <c:pt idx="1364">
                  <c:v>62.587406859463854</c:v>
                </c:pt>
                <c:pt idx="1365">
                  <c:v>61.253934731257218</c:v>
                </c:pt>
                <c:pt idx="1366">
                  <c:v>56.930481852177294</c:v>
                </c:pt>
                <c:pt idx="1367">
                  <c:v>54.970371137842761</c:v>
                </c:pt>
                <c:pt idx="1368">
                  <c:v>52.71090074452033</c:v>
                </c:pt>
                <c:pt idx="1369">
                  <c:v>51.825146378179625</c:v>
                </c:pt>
                <c:pt idx="1370">
                  <c:v>50.904233263807036</c:v>
                </c:pt>
                <c:pt idx="1371">
                  <c:v>50.82891296718833</c:v>
                </c:pt>
                <c:pt idx="1372">
                  <c:v>50.770486629821818</c:v>
                </c:pt>
                <c:pt idx="1373">
                  <c:v>51.382445338153666</c:v>
                </c:pt>
                <c:pt idx="1374">
                  <c:v>53.306075071280205</c:v>
                </c:pt>
                <c:pt idx="1375">
                  <c:v>55.024130681176246</c:v>
                </c:pt>
                <c:pt idx="1376">
                  <c:v>80.912826506353028</c:v>
                </c:pt>
                <c:pt idx="1377">
                  <c:v>81.231572369370681</c:v>
                </c:pt>
                <c:pt idx="1378">
                  <c:v>81.813803006114128</c:v>
                </c:pt>
                <c:pt idx="1379">
                  <c:v>81.667900500040588</c:v>
                </c:pt>
                <c:pt idx="1380">
                  <c:v>79.140088243390323</c:v>
                </c:pt>
                <c:pt idx="1381">
                  <c:v>81.126833100361651</c:v>
                </c:pt>
                <c:pt idx="1382">
                  <c:v>82.112855579865965</c:v>
                </c:pt>
                <c:pt idx="1383">
                  <c:v>78.395069105087813</c:v>
                </c:pt>
                <c:pt idx="1384">
                  <c:v>80.017479460170648</c:v>
                </c:pt>
                <c:pt idx="1385">
                  <c:v>76.028077109205967</c:v>
                </c:pt>
                <c:pt idx="1386">
                  <c:v>79.171491741437137</c:v>
                </c:pt>
                <c:pt idx="1387">
                  <c:v>78.884436866300547</c:v>
                </c:pt>
                <c:pt idx="1388">
                  <c:v>77.45855546640891</c:v>
                </c:pt>
                <c:pt idx="1389">
                  <c:v>78.366746155889118</c:v>
                </c:pt>
                <c:pt idx="1390">
                  <c:v>78.157444219114907</c:v>
                </c:pt>
                <c:pt idx="1391">
                  <c:v>72.354223253739448</c:v>
                </c:pt>
                <c:pt idx="1392">
                  <c:v>72.099962075641386</c:v>
                </c:pt>
                <c:pt idx="1393">
                  <c:v>71.805169093982698</c:v>
                </c:pt>
                <c:pt idx="1394">
                  <c:v>71.053487321894949</c:v>
                </c:pt>
                <c:pt idx="1395">
                  <c:v>71.677074131128194</c:v>
                </c:pt>
                <c:pt idx="1396">
                  <c:v>70.731621097403121</c:v>
                </c:pt>
                <c:pt idx="1397">
                  <c:v>70.787547509405428</c:v>
                </c:pt>
                <c:pt idx="1398">
                  <c:v>71.059989407386155</c:v>
                </c:pt>
                <c:pt idx="1399">
                  <c:v>70.976641733798445</c:v>
                </c:pt>
                <c:pt idx="1400">
                  <c:v>70.845108743439653</c:v>
                </c:pt>
                <c:pt idx="1401">
                  <c:v>69.622821633101836</c:v>
                </c:pt>
                <c:pt idx="1402">
                  <c:v>70.762904041100171</c:v>
                </c:pt>
                <c:pt idx="1403">
                  <c:v>72.155734438579202</c:v>
                </c:pt>
                <c:pt idx="1404">
                  <c:v>72.136068805805934</c:v>
                </c:pt>
                <c:pt idx="1405">
                  <c:v>71.879053321195812</c:v>
                </c:pt>
                <c:pt idx="1406">
                  <c:v>71.715551261781954</c:v>
                </c:pt>
                <c:pt idx="1407">
                  <c:v>73.933057337045113</c:v>
                </c:pt>
                <c:pt idx="1408">
                  <c:v>70.861943815202977</c:v>
                </c:pt>
                <c:pt idx="1409">
                  <c:v>70.293406379686402</c:v>
                </c:pt>
                <c:pt idx="1410">
                  <c:v>73.065105434612576</c:v>
                </c:pt>
                <c:pt idx="1411">
                  <c:v>69.63325874571612</c:v>
                </c:pt>
                <c:pt idx="1412">
                  <c:v>72.525195459026691</c:v>
                </c:pt>
                <c:pt idx="1413">
                  <c:v>62.375027906569599</c:v>
                </c:pt>
                <c:pt idx="1414">
                  <c:v>61.121250604168928</c:v>
                </c:pt>
                <c:pt idx="1415">
                  <c:v>58.534890215652041</c:v>
                </c:pt>
                <c:pt idx="1416">
                  <c:v>55.983494587541827</c:v>
                </c:pt>
                <c:pt idx="1417">
                  <c:v>53.341505688857545</c:v>
                </c:pt>
                <c:pt idx="1418">
                  <c:v>54.850031384026828</c:v>
                </c:pt>
                <c:pt idx="1419">
                  <c:v>45.054189688178752</c:v>
                </c:pt>
                <c:pt idx="1420">
                  <c:v>51.093763266928264</c:v>
                </c:pt>
                <c:pt idx="1421">
                  <c:v>40.620807621889931</c:v>
                </c:pt>
                <c:pt idx="1422">
                  <c:v>46.406064570479721</c:v>
                </c:pt>
                <c:pt idx="1423">
                  <c:v>45.21707806144088</c:v>
                </c:pt>
                <c:pt idx="1424">
                  <c:v>46.245222343365597</c:v>
                </c:pt>
                <c:pt idx="1425">
                  <c:v>36.470134768746007</c:v>
                </c:pt>
                <c:pt idx="1426">
                  <c:v>37.296573529398366</c:v>
                </c:pt>
                <c:pt idx="1427">
                  <c:v>38.999194305547618</c:v>
                </c:pt>
                <c:pt idx="1428">
                  <c:v>79.872018593154436</c:v>
                </c:pt>
                <c:pt idx="1429">
                  <c:v>79.821060143241681</c:v>
                </c:pt>
                <c:pt idx="1430">
                  <c:v>84.230576095873658</c:v>
                </c:pt>
                <c:pt idx="1431">
                  <c:v>84.644245196608949</c:v>
                </c:pt>
                <c:pt idx="1432">
                  <c:v>69.578127404303274</c:v>
                </c:pt>
                <c:pt idx="1433">
                  <c:v>69.316987124569096</c:v>
                </c:pt>
                <c:pt idx="1434">
                  <c:v>68.868605269738453</c:v>
                </c:pt>
                <c:pt idx="1435">
                  <c:v>69.33136231584281</c:v>
                </c:pt>
                <c:pt idx="1436">
                  <c:v>68.910671529104107</c:v>
                </c:pt>
                <c:pt idx="1437">
                  <c:v>69.178641734915928</c:v>
                </c:pt>
                <c:pt idx="1438">
                  <c:v>69.026638903897847</c:v>
                </c:pt>
                <c:pt idx="1439">
                  <c:v>68.4677298097901</c:v>
                </c:pt>
                <c:pt idx="1440">
                  <c:v>69.909094924467624</c:v>
                </c:pt>
                <c:pt idx="1441">
                  <c:v>69.730698683398558</c:v>
                </c:pt>
                <c:pt idx="1442">
                  <c:v>69.474758762747797</c:v>
                </c:pt>
                <c:pt idx="1443">
                  <c:v>69.326340971185473</c:v>
                </c:pt>
                <c:pt idx="1444">
                  <c:v>69.152548350110735</c:v>
                </c:pt>
                <c:pt idx="1445">
                  <c:v>68.998200672827835</c:v>
                </c:pt>
                <c:pt idx="1446">
                  <c:v>68.360852421942525</c:v>
                </c:pt>
                <c:pt idx="1447">
                  <c:v>68.288992764226961</c:v>
                </c:pt>
                <c:pt idx="1448">
                  <c:v>67.880771823652111</c:v>
                </c:pt>
                <c:pt idx="1449">
                  <c:v>67.616813053714822</c:v>
                </c:pt>
                <c:pt idx="1450">
                  <c:v>67.75910424330047</c:v>
                </c:pt>
                <c:pt idx="1451">
                  <c:v>67.136674602941895</c:v>
                </c:pt>
                <c:pt idx="1452">
                  <c:v>66.718229638034501</c:v>
                </c:pt>
                <c:pt idx="1453">
                  <c:v>72.480140665992877</c:v>
                </c:pt>
                <c:pt idx="1454">
                  <c:v>72.483225327865654</c:v>
                </c:pt>
                <c:pt idx="1455">
                  <c:v>71.440650468923181</c:v>
                </c:pt>
                <c:pt idx="1456">
                  <c:v>71.957204022317029</c:v>
                </c:pt>
                <c:pt idx="1457">
                  <c:v>71.192284265787592</c:v>
                </c:pt>
                <c:pt idx="1458">
                  <c:v>73.637194448451524</c:v>
                </c:pt>
                <c:pt idx="1459">
                  <c:v>70.946026408276509</c:v>
                </c:pt>
                <c:pt idx="1460">
                  <c:v>70.070184331599663</c:v>
                </c:pt>
                <c:pt idx="1461">
                  <c:v>69.994679092620601</c:v>
                </c:pt>
                <c:pt idx="1462">
                  <c:v>69.399398607379823</c:v>
                </c:pt>
                <c:pt idx="1463">
                  <c:v>69.006938198078913</c:v>
                </c:pt>
                <c:pt idx="1464">
                  <c:v>68.062487685562033</c:v>
                </c:pt>
                <c:pt idx="1465">
                  <c:v>67.460002424188332</c:v>
                </c:pt>
                <c:pt idx="1466">
                  <c:v>67.668427501288463</c:v>
                </c:pt>
                <c:pt idx="1467">
                  <c:v>67.308598817683091</c:v>
                </c:pt>
                <c:pt idx="1468">
                  <c:v>69.05887526548041</c:v>
                </c:pt>
                <c:pt idx="1469">
                  <c:v>69.041121490142771</c:v>
                </c:pt>
                <c:pt idx="1470">
                  <c:v>69.011276103932261</c:v>
                </c:pt>
                <c:pt idx="1471">
                  <c:v>68.420320953628391</c:v>
                </c:pt>
                <c:pt idx="1472">
                  <c:v>68.359318973556711</c:v>
                </c:pt>
                <c:pt idx="1473">
                  <c:v>68.110778152571129</c:v>
                </c:pt>
                <c:pt idx="1474">
                  <c:v>67.398320314374502</c:v>
                </c:pt>
                <c:pt idx="1475">
                  <c:v>65.297093214698876</c:v>
                </c:pt>
                <c:pt idx="1476">
                  <c:v>65.040354704217791</c:v>
                </c:pt>
                <c:pt idx="1477">
                  <c:v>64.671202129195137</c:v>
                </c:pt>
                <c:pt idx="1478">
                  <c:v>68.075098252539888</c:v>
                </c:pt>
                <c:pt idx="1479">
                  <c:v>62.11529456576185</c:v>
                </c:pt>
                <c:pt idx="1480">
                  <c:v>60.581585475903054</c:v>
                </c:pt>
                <c:pt idx="1481">
                  <c:v>59.463712818017328</c:v>
                </c:pt>
                <c:pt idx="1482">
                  <c:v>74.449065822231759</c:v>
                </c:pt>
                <c:pt idx="1483">
                  <c:v>75.077779724593597</c:v>
                </c:pt>
                <c:pt idx="1484">
                  <c:v>74.751855839611352</c:v>
                </c:pt>
                <c:pt idx="1485">
                  <c:v>76.797396297345671</c:v>
                </c:pt>
                <c:pt idx="1486">
                  <c:v>74.768890624885415</c:v>
                </c:pt>
                <c:pt idx="1487">
                  <c:v>74.536311362901188</c:v>
                </c:pt>
                <c:pt idx="1488">
                  <c:v>74.840656338022882</c:v>
                </c:pt>
                <c:pt idx="1489">
                  <c:v>72.684319203999792</c:v>
                </c:pt>
                <c:pt idx="1490">
                  <c:v>72.668691939491183</c:v>
                </c:pt>
                <c:pt idx="1491">
                  <c:v>76.530252846727578</c:v>
                </c:pt>
                <c:pt idx="1492">
                  <c:v>73.885767241988432</c:v>
                </c:pt>
                <c:pt idx="1493">
                  <c:v>72.423822399157032</c:v>
                </c:pt>
                <c:pt idx="1494">
                  <c:v>73.253435826676437</c:v>
                </c:pt>
                <c:pt idx="1495">
                  <c:v>73.027047011856553</c:v>
                </c:pt>
                <c:pt idx="1496">
                  <c:v>73.265475141298865</c:v>
                </c:pt>
                <c:pt idx="1497">
                  <c:v>72.748687714412682</c:v>
                </c:pt>
                <c:pt idx="1498">
                  <c:v>71.892432627028001</c:v>
                </c:pt>
                <c:pt idx="1499">
                  <c:v>72.37463251689644</c:v>
                </c:pt>
                <c:pt idx="1500">
                  <c:v>70.842998641877628</c:v>
                </c:pt>
                <c:pt idx="1501">
                  <c:v>71.296311746550458</c:v>
                </c:pt>
                <c:pt idx="1502">
                  <c:v>70.060668089013774</c:v>
                </c:pt>
                <c:pt idx="1503">
                  <c:v>70.0178100910952</c:v>
                </c:pt>
                <c:pt idx="1504">
                  <c:v>70.057578256456338</c:v>
                </c:pt>
                <c:pt idx="1505">
                  <c:v>70.516450994526423</c:v>
                </c:pt>
                <c:pt idx="1506">
                  <c:v>71.144836945350349</c:v>
                </c:pt>
                <c:pt idx="1507">
                  <c:v>72.968994465702494</c:v>
                </c:pt>
                <c:pt idx="1508">
                  <c:v>70.013714786793628</c:v>
                </c:pt>
                <c:pt idx="1509">
                  <c:v>69.654378291259306</c:v>
                </c:pt>
                <c:pt idx="1510">
                  <c:v>75.333122480500521</c:v>
                </c:pt>
                <c:pt idx="1511">
                  <c:v>77.102623538534218</c:v>
                </c:pt>
                <c:pt idx="1512">
                  <c:v>76.923275414229309</c:v>
                </c:pt>
                <c:pt idx="1513">
                  <c:v>76.806771970372694</c:v>
                </c:pt>
                <c:pt idx="1514">
                  <c:v>76.355276825594487</c:v>
                </c:pt>
                <c:pt idx="1515">
                  <c:v>76.515411438990583</c:v>
                </c:pt>
                <c:pt idx="1516">
                  <c:v>76.054730176769937</c:v>
                </c:pt>
                <c:pt idx="1517">
                  <c:v>76.093340671391061</c:v>
                </c:pt>
                <c:pt idx="1518">
                  <c:v>75.899398356820583</c:v>
                </c:pt>
                <c:pt idx="1519">
                  <c:v>75.483270255264813</c:v>
                </c:pt>
                <c:pt idx="1520">
                  <c:v>75.06568208351878</c:v>
                </c:pt>
                <c:pt idx="1521">
                  <c:v>73.368237275423652</c:v>
                </c:pt>
                <c:pt idx="1522">
                  <c:v>74.504555536883686</c:v>
                </c:pt>
                <c:pt idx="1523">
                  <c:v>74.395636738201205</c:v>
                </c:pt>
                <c:pt idx="1524">
                  <c:v>72.298291548710822</c:v>
                </c:pt>
                <c:pt idx="1525">
                  <c:v>77.388760046405395</c:v>
                </c:pt>
                <c:pt idx="1526">
                  <c:v>77.150382920203384</c:v>
                </c:pt>
                <c:pt idx="1527">
                  <c:v>75.27295122238597</c:v>
                </c:pt>
                <c:pt idx="1528">
                  <c:v>75.338726943164104</c:v>
                </c:pt>
                <c:pt idx="1529">
                  <c:v>73.689166704522933</c:v>
                </c:pt>
                <c:pt idx="1530">
                  <c:v>73.279077879404198</c:v>
                </c:pt>
                <c:pt idx="1531">
                  <c:v>71.406495464234752</c:v>
                </c:pt>
                <c:pt idx="1532">
                  <c:v>72.791838228227761</c:v>
                </c:pt>
                <c:pt idx="1533">
                  <c:v>70.390094150272759</c:v>
                </c:pt>
                <c:pt idx="1534">
                  <c:v>70.563444199648657</c:v>
                </c:pt>
                <c:pt idx="1535">
                  <c:v>71.86890040818011</c:v>
                </c:pt>
                <c:pt idx="1536">
                  <c:v>71.469838797492358</c:v>
                </c:pt>
                <c:pt idx="1537">
                  <c:v>70.96130219404148</c:v>
                </c:pt>
                <c:pt idx="1538">
                  <c:v>72.685726156644108</c:v>
                </c:pt>
                <c:pt idx="1539">
                  <c:v>70.193420599563936</c:v>
                </c:pt>
                <c:pt idx="1540">
                  <c:v>69.3228042214607</c:v>
                </c:pt>
                <c:pt idx="1541">
                  <c:v>68.577110294537832</c:v>
                </c:pt>
                <c:pt idx="1542">
                  <c:v>72.230041368392023</c:v>
                </c:pt>
                <c:pt idx="1543">
                  <c:v>68.71572940512678</c:v>
                </c:pt>
                <c:pt idx="1544">
                  <c:v>62.189041206680017</c:v>
                </c:pt>
                <c:pt idx="1545">
                  <c:v>61.727152800311941</c:v>
                </c:pt>
                <c:pt idx="1546">
                  <c:v>61.359582584333715</c:v>
                </c:pt>
                <c:pt idx="1547">
                  <c:v>61.172628528023047</c:v>
                </c:pt>
                <c:pt idx="1548">
                  <c:v>61.174086955327155</c:v>
                </c:pt>
                <c:pt idx="1549">
                  <c:v>59.821043170769009</c:v>
                </c:pt>
                <c:pt idx="1550">
                  <c:v>60.099180824375459</c:v>
                </c:pt>
                <c:pt idx="1551">
                  <c:v>60.99359743914826</c:v>
                </c:pt>
                <c:pt idx="1552">
                  <c:v>61.360368379743576</c:v>
                </c:pt>
                <c:pt idx="1553">
                  <c:v>66.461729571706911</c:v>
                </c:pt>
                <c:pt idx="1554">
                  <c:v>61.035136393727747</c:v>
                </c:pt>
                <c:pt idx="1555">
                  <c:v>60.354321799002825</c:v>
                </c:pt>
                <c:pt idx="1556">
                  <c:v>59.429826515266576</c:v>
                </c:pt>
                <c:pt idx="1557">
                  <c:v>58.139671530407192</c:v>
                </c:pt>
                <c:pt idx="1558">
                  <c:v>57.964979384290956</c:v>
                </c:pt>
                <c:pt idx="1559">
                  <c:v>62.976241858932369</c:v>
                </c:pt>
                <c:pt idx="1560">
                  <c:v>61.94070396805273</c:v>
                </c:pt>
                <c:pt idx="1561">
                  <c:v>62.276616281523445</c:v>
                </c:pt>
                <c:pt idx="1562">
                  <c:v>55.416769868840326</c:v>
                </c:pt>
                <c:pt idx="1563">
                  <c:v>55.011085023013436</c:v>
                </c:pt>
                <c:pt idx="1564">
                  <c:v>61.408066396010895</c:v>
                </c:pt>
                <c:pt idx="1565">
                  <c:v>52.212317778224467</c:v>
                </c:pt>
                <c:pt idx="1566">
                  <c:v>74.25308062661891</c:v>
                </c:pt>
                <c:pt idx="1567">
                  <c:v>72.173112401453679</c:v>
                </c:pt>
                <c:pt idx="1568">
                  <c:v>76.91603192362625</c:v>
                </c:pt>
                <c:pt idx="1569">
                  <c:v>75.698648673912516</c:v>
                </c:pt>
                <c:pt idx="1570">
                  <c:v>72.985464061918165</c:v>
                </c:pt>
                <c:pt idx="1571">
                  <c:v>72.920110151345995</c:v>
                </c:pt>
                <c:pt idx="1572">
                  <c:v>71.188551355478168</c:v>
                </c:pt>
                <c:pt idx="1573">
                  <c:v>71.904341315709132</c:v>
                </c:pt>
                <c:pt idx="1574">
                  <c:v>71.523064355183109</c:v>
                </c:pt>
                <c:pt idx="1575">
                  <c:v>71.426392708234332</c:v>
                </c:pt>
                <c:pt idx="1576">
                  <c:v>71.689458911624627</c:v>
                </c:pt>
                <c:pt idx="1577">
                  <c:v>71.720485223833748</c:v>
                </c:pt>
                <c:pt idx="1578">
                  <c:v>71.383709681199491</c:v>
                </c:pt>
                <c:pt idx="1579">
                  <c:v>70.802506407657773</c:v>
                </c:pt>
                <c:pt idx="1580">
                  <c:v>70.888370022544024</c:v>
                </c:pt>
                <c:pt idx="1581">
                  <c:v>77.027809637827573</c:v>
                </c:pt>
                <c:pt idx="1582">
                  <c:v>76.995917483850349</c:v>
                </c:pt>
                <c:pt idx="1583">
                  <c:v>76.670785549840758</c:v>
                </c:pt>
                <c:pt idx="1584">
                  <c:v>76.839936953957732</c:v>
                </c:pt>
                <c:pt idx="1585">
                  <c:v>77.445241884800083</c:v>
                </c:pt>
                <c:pt idx="1586">
                  <c:v>75.280704760896214</c:v>
                </c:pt>
                <c:pt idx="1587">
                  <c:v>74.590317204678684</c:v>
                </c:pt>
                <c:pt idx="1588">
                  <c:v>75.836610935121229</c:v>
                </c:pt>
                <c:pt idx="1589">
                  <c:v>76.781980454136786</c:v>
                </c:pt>
                <c:pt idx="1590">
                  <c:v>76.25691902480267</c:v>
                </c:pt>
                <c:pt idx="1591">
                  <c:v>76.597939620737108</c:v>
                </c:pt>
                <c:pt idx="1592">
                  <c:v>75.409102898514092</c:v>
                </c:pt>
                <c:pt idx="1593">
                  <c:v>75.025593021834268</c:v>
                </c:pt>
                <c:pt idx="1594">
                  <c:v>74.761726771066023</c:v>
                </c:pt>
                <c:pt idx="1595">
                  <c:v>73.270994952697436</c:v>
                </c:pt>
                <c:pt idx="1596">
                  <c:v>71.16641043254694</c:v>
                </c:pt>
                <c:pt idx="1597">
                  <c:v>71.01415078416774</c:v>
                </c:pt>
                <c:pt idx="1598">
                  <c:v>70.890531490557152</c:v>
                </c:pt>
                <c:pt idx="1599">
                  <c:v>70.657133015424435</c:v>
                </c:pt>
                <c:pt idx="1600">
                  <c:v>69.2237479489348</c:v>
                </c:pt>
                <c:pt idx="1601">
                  <c:v>69.142345129392041</c:v>
                </c:pt>
                <c:pt idx="1602">
                  <c:v>70.273490048279612</c:v>
                </c:pt>
                <c:pt idx="1603">
                  <c:v>69.886053124124913</c:v>
                </c:pt>
                <c:pt idx="1604">
                  <c:v>69.764493390524322</c:v>
                </c:pt>
                <c:pt idx="1605">
                  <c:v>69.5897346769423</c:v>
                </c:pt>
                <c:pt idx="1606">
                  <c:v>69.508881922325926</c:v>
                </c:pt>
                <c:pt idx="1607">
                  <c:v>69.173437827764403</c:v>
                </c:pt>
                <c:pt idx="1608">
                  <c:v>69.109338308497001</c:v>
                </c:pt>
                <c:pt idx="1609">
                  <c:v>69.733710386112747</c:v>
                </c:pt>
                <c:pt idx="1610">
                  <c:v>69.494720104278258</c:v>
                </c:pt>
                <c:pt idx="1611">
                  <c:v>67.891268620478186</c:v>
                </c:pt>
                <c:pt idx="1612">
                  <c:v>69.307276526552329</c:v>
                </c:pt>
                <c:pt idx="1613">
                  <c:v>69.28280494128947</c:v>
                </c:pt>
                <c:pt idx="1614">
                  <c:v>68.990311815044421</c:v>
                </c:pt>
                <c:pt idx="1615">
                  <c:v>68.803803803696312</c:v>
                </c:pt>
                <c:pt idx="1616">
                  <c:v>68.998596743056794</c:v>
                </c:pt>
                <c:pt idx="1617">
                  <c:v>68.343769193151118</c:v>
                </c:pt>
                <c:pt idx="1618">
                  <c:v>62.752043823087746</c:v>
                </c:pt>
                <c:pt idx="1619">
                  <c:v>62.767785032879992</c:v>
                </c:pt>
                <c:pt idx="1620">
                  <c:v>62.246603763688483</c:v>
                </c:pt>
                <c:pt idx="1621">
                  <c:v>61.107688330595039</c:v>
                </c:pt>
                <c:pt idx="1622">
                  <c:v>60.938565341212126</c:v>
                </c:pt>
                <c:pt idx="1623">
                  <c:v>64.372606898501928</c:v>
                </c:pt>
                <c:pt idx="1624">
                  <c:v>64.661682276088598</c:v>
                </c:pt>
                <c:pt idx="1625">
                  <c:v>63.850990687816903</c:v>
                </c:pt>
                <c:pt idx="1626">
                  <c:v>62.286867673988297</c:v>
                </c:pt>
                <c:pt idx="1627">
                  <c:v>61.686903812096396</c:v>
                </c:pt>
                <c:pt idx="1628">
                  <c:v>60.075357204159531</c:v>
                </c:pt>
                <c:pt idx="1629">
                  <c:v>59.401255064924321</c:v>
                </c:pt>
                <c:pt idx="1630">
                  <c:v>63.164100161588401</c:v>
                </c:pt>
                <c:pt idx="1631">
                  <c:v>54.219797772514042</c:v>
                </c:pt>
                <c:pt idx="1632">
                  <c:v>53.069022600677776</c:v>
                </c:pt>
                <c:pt idx="1633">
                  <c:v>51.877265660082159</c:v>
                </c:pt>
                <c:pt idx="1634">
                  <c:v>60.336082015219802</c:v>
                </c:pt>
                <c:pt idx="1635">
                  <c:v>58.850999884208264</c:v>
                </c:pt>
                <c:pt idx="1636">
                  <c:v>56.579111842966718</c:v>
                </c:pt>
                <c:pt idx="1637">
                  <c:v>54.935791146937646</c:v>
                </c:pt>
                <c:pt idx="1638">
                  <c:v>52.766171099805412</c:v>
                </c:pt>
                <c:pt idx="1639">
                  <c:v>49.837266571510021</c:v>
                </c:pt>
                <c:pt idx="1640">
                  <c:v>47.792038849137384</c:v>
                </c:pt>
                <c:pt idx="1641">
                  <c:v>55.570421869220723</c:v>
                </c:pt>
                <c:pt idx="1642">
                  <c:v>54.086355308506882</c:v>
                </c:pt>
                <c:pt idx="1643">
                  <c:v>41.475126117071696</c:v>
                </c:pt>
                <c:pt idx="1644">
                  <c:v>39.747749790070927</c:v>
                </c:pt>
                <c:pt idx="1645">
                  <c:v>38.70291978706986</c:v>
                </c:pt>
                <c:pt idx="1646">
                  <c:v>49.374482890869309</c:v>
                </c:pt>
                <c:pt idx="1647">
                  <c:v>38.049656146615135</c:v>
                </c:pt>
                <c:pt idx="1648">
                  <c:v>37.295304158635055</c:v>
                </c:pt>
              </c:numCache>
            </c:numRef>
          </c:xVal>
          <c:yVal>
            <c:numRef>
              <c:f>Regression!ScaleLocData</c:f>
              <c:numCache>
                <c:formatCode>0.0000</c:formatCode>
                <c:ptCount val="1649"/>
                <c:pt idx="0">
                  <c:v>0.70896632832744566</c:v>
                </c:pt>
                <c:pt idx="1">
                  <c:v>0.97705367832667556</c:v>
                </c:pt>
                <c:pt idx="2">
                  <c:v>0.95893803488826401</c:v>
                </c:pt>
                <c:pt idx="3">
                  <c:v>0.99333951825680122</c:v>
                </c:pt>
                <c:pt idx="4">
                  <c:v>0.95078877196382516</c:v>
                </c:pt>
                <c:pt idx="5">
                  <c:v>0.95496794655765882</c:v>
                </c:pt>
                <c:pt idx="6">
                  <c:v>0.90742170541784795</c:v>
                </c:pt>
                <c:pt idx="7">
                  <c:v>0.92378086532452297</c:v>
                </c:pt>
                <c:pt idx="8">
                  <c:v>0.89428031982364953</c:v>
                </c:pt>
                <c:pt idx="9">
                  <c:v>0.85201202865649606</c:v>
                </c:pt>
                <c:pt idx="10">
                  <c:v>0.82175276783771489</c:v>
                </c:pt>
                <c:pt idx="11">
                  <c:v>0.33946119992560392</c:v>
                </c:pt>
                <c:pt idx="12">
                  <c:v>0.52717270621123391</c:v>
                </c:pt>
                <c:pt idx="13">
                  <c:v>1.3821465927296297</c:v>
                </c:pt>
                <c:pt idx="14">
                  <c:v>0.74786689569271703</c:v>
                </c:pt>
                <c:pt idx="15">
                  <c:v>0.72307059235077975</c:v>
                </c:pt>
                <c:pt idx="16">
                  <c:v>0.7309445519912251</c:v>
                </c:pt>
                <c:pt idx="17">
                  <c:v>0.40889666442262523</c:v>
                </c:pt>
                <c:pt idx="18">
                  <c:v>0.67752146867104013</c:v>
                </c:pt>
                <c:pt idx="19">
                  <c:v>0.64840397637258884</c:v>
                </c:pt>
                <c:pt idx="20">
                  <c:v>0.78129011538633841</c:v>
                </c:pt>
                <c:pt idx="21">
                  <c:v>0.88851342501121733</c:v>
                </c:pt>
                <c:pt idx="22">
                  <c:v>0.900922349528546</c:v>
                </c:pt>
                <c:pt idx="23">
                  <c:v>0.53214613288973345</c:v>
                </c:pt>
                <c:pt idx="24">
                  <c:v>0.78754531358428459</c:v>
                </c:pt>
                <c:pt idx="25">
                  <c:v>1.0413402964020217</c:v>
                </c:pt>
                <c:pt idx="26">
                  <c:v>0.49197598313525487</c:v>
                </c:pt>
                <c:pt idx="27">
                  <c:v>0.2622933388783108</c:v>
                </c:pt>
                <c:pt idx="28">
                  <c:v>0.35357247117954127</c:v>
                </c:pt>
                <c:pt idx="29">
                  <c:v>0.49081149003450719</c:v>
                </c:pt>
                <c:pt idx="30">
                  <c:v>0.63001021981028571</c:v>
                </c:pt>
                <c:pt idx="31">
                  <c:v>0.30780914104946289</c:v>
                </c:pt>
                <c:pt idx="32">
                  <c:v>0.67206631505232095</c:v>
                </c:pt>
                <c:pt idx="33">
                  <c:v>0.20677478073140723</c:v>
                </c:pt>
                <c:pt idx="34">
                  <c:v>0.21863716498128616</c:v>
                </c:pt>
                <c:pt idx="35">
                  <c:v>0.25209024682538594</c:v>
                </c:pt>
                <c:pt idx="36">
                  <c:v>0.41397028225874727</c:v>
                </c:pt>
                <c:pt idx="37">
                  <c:v>0.52181374756677268</c:v>
                </c:pt>
                <c:pt idx="38">
                  <c:v>0.65957669440604783</c:v>
                </c:pt>
                <c:pt idx="39">
                  <c:v>0.84501130954776071</c:v>
                </c:pt>
                <c:pt idx="40">
                  <c:v>0.48900251818433776</c:v>
                </c:pt>
                <c:pt idx="41">
                  <c:v>0.65682814146385526</c:v>
                </c:pt>
                <c:pt idx="42">
                  <c:v>0.46999993393722422</c:v>
                </c:pt>
                <c:pt idx="43">
                  <c:v>1.6919122408992233</c:v>
                </c:pt>
                <c:pt idx="44">
                  <c:v>1.7251641290118576</c:v>
                </c:pt>
                <c:pt idx="45">
                  <c:v>1.1223028270238022</c:v>
                </c:pt>
                <c:pt idx="46">
                  <c:v>1.5353261013230233</c:v>
                </c:pt>
                <c:pt idx="47">
                  <c:v>1.5579044576983994</c:v>
                </c:pt>
                <c:pt idx="48">
                  <c:v>1.5050880206283872</c:v>
                </c:pt>
                <c:pt idx="49">
                  <c:v>1.5537866306787467</c:v>
                </c:pt>
                <c:pt idx="50">
                  <c:v>1.5461890114694161</c:v>
                </c:pt>
                <c:pt idx="51">
                  <c:v>0.82631088594574031</c:v>
                </c:pt>
                <c:pt idx="52">
                  <c:v>0.85826356003319348</c:v>
                </c:pt>
                <c:pt idx="53">
                  <c:v>1.1308527467665639</c:v>
                </c:pt>
                <c:pt idx="54">
                  <c:v>0.90736911240756213</c:v>
                </c:pt>
                <c:pt idx="55">
                  <c:v>0.77418728744084686</c:v>
                </c:pt>
                <c:pt idx="56">
                  <c:v>0.79642252533003088</c:v>
                </c:pt>
                <c:pt idx="57">
                  <c:v>0.85787048479091843</c:v>
                </c:pt>
                <c:pt idx="58">
                  <c:v>0.82435675533638653</c:v>
                </c:pt>
                <c:pt idx="59">
                  <c:v>0.72483863073548527</c:v>
                </c:pt>
                <c:pt idx="60">
                  <c:v>0.75025111015841761</c:v>
                </c:pt>
                <c:pt idx="61">
                  <c:v>1.1027509023780935</c:v>
                </c:pt>
                <c:pt idx="62">
                  <c:v>0.86675497487716802</c:v>
                </c:pt>
                <c:pt idx="63">
                  <c:v>0.89827801961982789</c:v>
                </c:pt>
                <c:pt idx="64">
                  <c:v>0.34793741156417984</c:v>
                </c:pt>
                <c:pt idx="65">
                  <c:v>0.59391248672680974</c:v>
                </c:pt>
                <c:pt idx="66">
                  <c:v>0.60436500106970081</c:v>
                </c:pt>
                <c:pt idx="67">
                  <c:v>0.54393699854331135</c:v>
                </c:pt>
                <c:pt idx="68">
                  <c:v>0.5682902905866325</c:v>
                </c:pt>
                <c:pt idx="69">
                  <c:v>0.89840325888302119</c:v>
                </c:pt>
                <c:pt idx="70">
                  <c:v>0.42815061155486078</c:v>
                </c:pt>
                <c:pt idx="71">
                  <c:v>0.86270076858968525</c:v>
                </c:pt>
                <c:pt idx="72">
                  <c:v>0.76370236395429181</c:v>
                </c:pt>
                <c:pt idx="73">
                  <c:v>1.0278499218411365</c:v>
                </c:pt>
                <c:pt idx="74">
                  <c:v>0.84022368799701286</c:v>
                </c:pt>
                <c:pt idx="75">
                  <c:v>0.81863859391527305</c:v>
                </c:pt>
                <c:pt idx="76">
                  <c:v>0.81747014905942816</c:v>
                </c:pt>
                <c:pt idx="77">
                  <c:v>0.76601768358147526</c:v>
                </c:pt>
                <c:pt idx="78">
                  <c:v>0.63130397407283689</c:v>
                </c:pt>
                <c:pt idx="79">
                  <c:v>1.3471169552839903</c:v>
                </c:pt>
                <c:pt idx="80">
                  <c:v>1.2981425328007943</c:v>
                </c:pt>
                <c:pt idx="81">
                  <c:v>1.2960393763733991</c:v>
                </c:pt>
                <c:pt idx="82">
                  <c:v>1.2491043173702094</c:v>
                </c:pt>
                <c:pt idx="83">
                  <c:v>1.1087641928526397</c:v>
                </c:pt>
                <c:pt idx="84">
                  <c:v>0.97484778557775997</c:v>
                </c:pt>
                <c:pt idx="85">
                  <c:v>1.0969191892561303</c:v>
                </c:pt>
                <c:pt idx="86">
                  <c:v>0.3968590054460478</c:v>
                </c:pt>
                <c:pt idx="87">
                  <c:v>1.084511004057618</c:v>
                </c:pt>
                <c:pt idx="88">
                  <c:v>0.69867111809100146</c:v>
                </c:pt>
                <c:pt idx="89">
                  <c:v>1.1462335491177866</c:v>
                </c:pt>
                <c:pt idx="90">
                  <c:v>0.31971048608850472</c:v>
                </c:pt>
                <c:pt idx="91">
                  <c:v>0.78372153946363632</c:v>
                </c:pt>
                <c:pt idx="92">
                  <c:v>1.0396047827747863</c:v>
                </c:pt>
                <c:pt idx="93">
                  <c:v>0.5182546036897222</c:v>
                </c:pt>
                <c:pt idx="94">
                  <c:v>0.89432390252021099</c:v>
                </c:pt>
                <c:pt idx="95">
                  <c:v>1.2126302627979786</c:v>
                </c:pt>
                <c:pt idx="96">
                  <c:v>1.4016749118372851</c:v>
                </c:pt>
                <c:pt idx="97">
                  <c:v>0.92930760640327015</c:v>
                </c:pt>
                <c:pt idx="98">
                  <c:v>0.52996648671091051</c:v>
                </c:pt>
                <c:pt idx="99">
                  <c:v>1.0444270442306769</c:v>
                </c:pt>
                <c:pt idx="100">
                  <c:v>0.17600707844048263</c:v>
                </c:pt>
                <c:pt idx="101">
                  <c:v>1.0374769193109044</c:v>
                </c:pt>
                <c:pt idx="102">
                  <c:v>0.49061679885126058</c:v>
                </c:pt>
                <c:pt idx="103">
                  <c:v>0.6135083913448045</c:v>
                </c:pt>
                <c:pt idx="104">
                  <c:v>0.94625384134924317</c:v>
                </c:pt>
                <c:pt idx="105">
                  <c:v>0.56048576076040202</c:v>
                </c:pt>
                <c:pt idx="106">
                  <c:v>0.79983218414916069</c:v>
                </c:pt>
                <c:pt idx="107">
                  <c:v>0.76450779851024364</c:v>
                </c:pt>
                <c:pt idx="108">
                  <c:v>0.45767459717211167</c:v>
                </c:pt>
                <c:pt idx="109">
                  <c:v>0.54430859902788187</c:v>
                </c:pt>
                <c:pt idx="110">
                  <c:v>0.40904279602257149</c:v>
                </c:pt>
                <c:pt idx="111">
                  <c:v>0.4032620709224054</c:v>
                </c:pt>
                <c:pt idx="112">
                  <c:v>0.94510416389383323</c:v>
                </c:pt>
                <c:pt idx="113">
                  <c:v>1.3272975521467318</c:v>
                </c:pt>
                <c:pt idx="114">
                  <c:v>0.64045908071631841</c:v>
                </c:pt>
                <c:pt idx="115">
                  <c:v>0.36395697450269965</c:v>
                </c:pt>
                <c:pt idx="116">
                  <c:v>0.31742568953355121</c:v>
                </c:pt>
                <c:pt idx="117">
                  <c:v>0.74859116985760765</c:v>
                </c:pt>
                <c:pt idx="118">
                  <c:v>0.75670109425225596</c:v>
                </c:pt>
                <c:pt idx="119">
                  <c:v>0.76788527826919617</c:v>
                </c:pt>
                <c:pt idx="120">
                  <c:v>0.62660202050938463</c:v>
                </c:pt>
                <c:pt idx="121">
                  <c:v>1.0623334189021243</c:v>
                </c:pt>
                <c:pt idx="122">
                  <c:v>1.0484314118399298</c:v>
                </c:pt>
                <c:pt idx="123">
                  <c:v>1.6727427157441637</c:v>
                </c:pt>
                <c:pt idx="124">
                  <c:v>1.1582461132556301</c:v>
                </c:pt>
                <c:pt idx="125">
                  <c:v>1.0973077923217449</c:v>
                </c:pt>
                <c:pt idx="126">
                  <c:v>1.1265982157216046</c:v>
                </c:pt>
                <c:pt idx="127">
                  <c:v>1.083663460734908</c:v>
                </c:pt>
                <c:pt idx="128">
                  <c:v>0.95733596456946823</c:v>
                </c:pt>
                <c:pt idx="129">
                  <c:v>0.93091080239614843</c:v>
                </c:pt>
                <c:pt idx="130">
                  <c:v>0.94682992752142681</c:v>
                </c:pt>
                <c:pt idx="131">
                  <c:v>0.82909135792473665</c:v>
                </c:pt>
                <c:pt idx="132">
                  <c:v>0.93861174768079658</c:v>
                </c:pt>
                <c:pt idx="133">
                  <c:v>0.95739470674021288</c:v>
                </c:pt>
                <c:pt idx="134">
                  <c:v>1.347428010775074</c:v>
                </c:pt>
                <c:pt idx="135">
                  <c:v>0.46403215850318991</c:v>
                </c:pt>
                <c:pt idx="136">
                  <c:v>0.7406580042438814</c:v>
                </c:pt>
                <c:pt idx="137">
                  <c:v>0.49074589668155405</c:v>
                </c:pt>
                <c:pt idx="138">
                  <c:v>1.0442458379061517</c:v>
                </c:pt>
                <c:pt idx="139">
                  <c:v>0.99348516834114597</c:v>
                </c:pt>
                <c:pt idx="140">
                  <c:v>0.87093167878546096</c:v>
                </c:pt>
                <c:pt idx="141">
                  <c:v>1.0026495503098207</c:v>
                </c:pt>
                <c:pt idx="142">
                  <c:v>1.0498123299988407</c:v>
                </c:pt>
                <c:pt idx="143">
                  <c:v>0.98517687853621028</c:v>
                </c:pt>
                <c:pt idx="144">
                  <c:v>0.77839772020973574</c:v>
                </c:pt>
                <c:pt idx="145">
                  <c:v>1.0007554939900645</c:v>
                </c:pt>
                <c:pt idx="146">
                  <c:v>0.90867663996389614</c:v>
                </c:pt>
                <c:pt idx="147">
                  <c:v>0.89472188011950771</c:v>
                </c:pt>
                <c:pt idx="148">
                  <c:v>1.4529615494503902</c:v>
                </c:pt>
                <c:pt idx="149">
                  <c:v>1.5465289479926863</c:v>
                </c:pt>
                <c:pt idx="150">
                  <c:v>1.1381090467612409</c:v>
                </c:pt>
                <c:pt idx="151">
                  <c:v>0.99957129240780085</c:v>
                </c:pt>
                <c:pt idx="152">
                  <c:v>0.76641600953154465</c:v>
                </c:pt>
                <c:pt idx="153">
                  <c:v>0.75811551588003323</c:v>
                </c:pt>
                <c:pt idx="154">
                  <c:v>0.72921572139089319</c:v>
                </c:pt>
                <c:pt idx="155">
                  <c:v>0.91928620744617473</c:v>
                </c:pt>
                <c:pt idx="156">
                  <c:v>0.46368914344884438</c:v>
                </c:pt>
                <c:pt idx="157">
                  <c:v>0.41225784243929653</c:v>
                </c:pt>
                <c:pt idx="158">
                  <c:v>1.0992191754647711</c:v>
                </c:pt>
                <c:pt idx="159">
                  <c:v>0.80127139165397565</c:v>
                </c:pt>
                <c:pt idx="160">
                  <c:v>0.90637947301306498</c:v>
                </c:pt>
                <c:pt idx="161">
                  <c:v>1.2182514793710868</c:v>
                </c:pt>
                <c:pt idx="162">
                  <c:v>1.0570730213245125</c:v>
                </c:pt>
                <c:pt idx="163">
                  <c:v>0.31047041786246132</c:v>
                </c:pt>
                <c:pt idx="164">
                  <c:v>1.1551509403924805</c:v>
                </c:pt>
                <c:pt idx="165">
                  <c:v>0.73296323776654559</c:v>
                </c:pt>
                <c:pt idx="166">
                  <c:v>0.66958597440413037</c:v>
                </c:pt>
                <c:pt idx="167">
                  <c:v>0.68032959606565946</c:v>
                </c:pt>
                <c:pt idx="168">
                  <c:v>0.72726157800071933</c:v>
                </c:pt>
                <c:pt idx="169">
                  <c:v>0.68486860708918973</c:v>
                </c:pt>
                <c:pt idx="170">
                  <c:v>0.63686514160298657</c:v>
                </c:pt>
                <c:pt idx="171">
                  <c:v>0.58362973356610781</c:v>
                </c:pt>
                <c:pt idx="172">
                  <c:v>0.71518170128790737</c:v>
                </c:pt>
                <c:pt idx="173">
                  <c:v>0.69024573155175617</c:v>
                </c:pt>
                <c:pt idx="174">
                  <c:v>1.0979241259054571</c:v>
                </c:pt>
                <c:pt idx="175">
                  <c:v>0.61860003195209812</c:v>
                </c:pt>
                <c:pt idx="176">
                  <c:v>1.1274753672153697</c:v>
                </c:pt>
                <c:pt idx="177">
                  <c:v>0.16836477983419074</c:v>
                </c:pt>
                <c:pt idx="178">
                  <c:v>1.1320637508770732</c:v>
                </c:pt>
                <c:pt idx="179">
                  <c:v>1.0927461692056197</c:v>
                </c:pt>
                <c:pt idx="180">
                  <c:v>0.90853112606042075</c:v>
                </c:pt>
                <c:pt idx="181">
                  <c:v>1.0542437805322382</c:v>
                </c:pt>
                <c:pt idx="182">
                  <c:v>1.0541148892632586</c:v>
                </c:pt>
                <c:pt idx="183">
                  <c:v>0.96531704636018301</c:v>
                </c:pt>
                <c:pt idx="184">
                  <c:v>1.0449761283486962</c:v>
                </c:pt>
                <c:pt idx="185">
                  <c:v>1.0722405735871956</c:v>
                </c:pt>
                <c:pt idx="186">
                  <c:v>1.0682150090085596</c:v>
                </c:pt>
                <c:pt idx="187">
                  <c:v>0.89286759837075913</c:v>
                </c:pt>
                <c:pt idx="188">
                  <c:v>0.96786218792713852</c:v>
                </c:pt>
                <c:pt idx="189">
                  <c:v>1.0254688389304998</c:v>
                </c:pt>
                <c:pt idx="190">
                  <c:v>1.040160754950666</c:v>
                </c:pt>
                <c:pt idx="191">
                  <c:v>0.61631772605663693</c:v>
                </c:pt>
                <c:pt idx="192">
                  <c:v>0.60042548181456235</c:v>
                </c:pt>
                <c:pt idx="193">
                  <c:v>0.59214869163058781</c:v>
                </c:pt>
                <c:pt idx="194">
                  <c:v>0.59150944589731802</c:v>
                </c:pt>
                <c:pt idx="195">
                  <c:v>1.4589448758907977</c:v>
                </c:pt>
                <c:pt idx="196">
                  <c:v>1.3982537214977111</c:v>
                </c:pt>
                <c:pt idx="197">
                  <c:v>1.3809386279299858</c:v>
                </c:pt>
                <c:pt idx="198">
                  <c:v>1.3819273448890683</c:v>
                </c:pt>
                <c:pt idx="199">
                  <c:v>1.3786446062372857</c:v>
                </c:pt>
                <c:pt idx="200">
                  <c:v>1.3565441893673658</c:v>
                </c:pt>
                <c:pt idx="201">
                  <c:v>1.4224991676578869</c:v>
                </c:pt>
                <c:pt idx="202">
                  <c:v>1.2940168721298018</c:v>
                </c:pt>
                <c:pt idx="203">
                  <c:v>1.2416303658039021</c:v>
                </c:pt>
                <c:pt idx="204">
                  <c:v>0.53529217715059285</c:v>
                </c:pt>
                <c:pt idx="205">
                  <c:v>1.3185408645866408</c:v>
                </c:pt>
                <c:pt idx="206">
                  <c:v>0.69081197067222977</c:v>
                </c:pt>
                <c:pt idx="207">
                  <c:v>0.37770031317206343</c:v>
                </c:pt>
                <c:pt idx="208">
                  <c:v>0.69378831200212066</c:v>
                </c:pt>
                <c:pt idx="209">
                  <c:v>0.88586179682601962</c:v>
                </c:pt>
                <c:pt idx="210">
                  <c:v>0.87450039098314536</c:v>
                </c:pt>
                <c:pt idx="211">
                  <c:v>0.94972385059949505</c:v>
                </c:pt>
                <c:pt idx="212">
                  <c:v>0.81375663535245579</c:v>
                </c:pt>
                <c:pt idx="213">
                  <c:v>0.42775151696067448</c:v>
                </c:pt>
                <c:pt idx="214">
                  <c:v>0.41224606717528373</c:v>
                </c:pt>
                <c:pt idx="215">
                  <c:v>1.5874293663601091</c:v>
                </c:pt>
                <c:pt idx="216">
                  <c:v>1.6311920620362759</c:v>
                </c:pt>
                <c:pt idx="217">
                  <c:v>1.035037793023035</c:v>
                </c:pt>
                <c:pt idx="218">
                  <c:v>1.0331626621380061</c:v>
                </c:pt>
                <c:pt idx="219">
                  <c:v>1.5395827703967586</c:v>
                </c:pt>
                <c:pt idx="220">
                  <c:v>0.98921188362665358</c:v>
                </c:pt>
                <c:pt idx="221">
                  <c:v>1.0059168757251331</c:v>
                </c:pt>
                <c:pt idx="222">
                  <c:v>0.97784828450600558</c:v>
                </c:pt>
                <c:pt idx="223">
                  <c:v>0.84071772362810127</c:v>
                </c:pt>
                <c:pt idx="224">
                  <c:v>0.8267213730029328</c:v>
                </c:pt>
                <c:pt idx="225">
                  <c:v>0.85293326753416898</c:v>
                </c:pt>
                <c:pt idx="226">
                  <c:v>0.72368766660775852</c:v>
                </c:pt>
                <c:pt idx="227">
                  <c:v>0.4534135532975318</c:v>
                </c:pt>
                <c:pt idx="228">
                  <c:v>0.29646619047115186</c:v>
                </c:pt>
                <c:pt idx="229">
                  <c:v>0.68089525884875091</c:v>
                </c:pt>
                <c:pt idx="230">
                  <c:v>1.0646199941006025</c:v>
                </c:pt>
                <c:pt idx="231">
                  <c:v>1.1436437658927214</c:v>
                </c:pt>
                <c:pt idx="232">
                  <c:v>0.50061377498729276</c:v>
                </c:pt>
                <c:pt idx="233">
                  <c:v>0.36203395880517131</c:v>
                </c:pt>
                <c:pt idx="234">
                  <c:v>0.41426433695582798</c:v>
                </c:pt>
                <c:pt idx="235">
                  <c:v>0.45458277274666953</c:v>
                </c:pt>
                <c:pt idx="236">
                  <c:v>0.43408038706963037</c:v>
                </c:pt>
                <c:pt idx="237">
                  <c:v>0.41796914077587116</c:v>
                </c:pt>
                <c:pt idx="238">
                  <c:v>0.54788417610547357</c:v>
                </c:pt>
                <c:pt idx="239">
                  <c:v>0.39547100096026699</c:v>
                </c:pt>
                <c:pt idx="240">
                  <c:v>0.49101830615481701</c:v>
                </c:pt>
                <c:pt idx="241">
                  <c:v>0.52734990633512724</c:v>
                </c:pt>
                <c:pt idx="242">
                  <c:v>1.1070961136452897</c:v>
                </c:pt>
                <c:pt idx="243">
                  <c:v>0.86236641615835852</c:v>
                </c:pt>
                <c:pt idx="244">
                  <c:v>0.91352567217982228</c:v>
                </c:pt>
                <c:pt idx="245">
                  <c:v>0.92822280490782827</c:v>
                </c:pt>
                <c:pt idx="246">
                  <c:v>0.59317543291495356</c:v>
                </c:pt>
                <c:pt idx="247">
                  <c:v>0.53722678817287273</c:v>
                </c:pt>
                <c:pt idx="248">
                  <c:v>0.91614176018883542</c:v>
                </c:pt>
                <c:pt idx="249">
                  <c:v>0.58236833626086904</c:v>
                </c:pt>
                <c:pt idx="250">
                  <c:v>0.57625306023212253</c:v>
                </c:pt>
                <c:pt idx="251">
                  <c:v>0.49309908965252341</c:v>
                </c:pt>
                <c:pt idx="252">
                  <c:v>0.51083694616078934</c:v>
                </c:pt>
                <c:pt idx="253">
                  <c:v>0.50784956543021409</c:v>
                </c:pt>
                <c:pt idx="254">
                  <c:v>0.47692952641560948</c:v>
                </c:pt>
                <c:pt idx="255">
                  <c:v>0.39115041769763143</c:v>
                </c:pt>
                <c:pt idx="256">
                  <c:v>1.0303875309075281</c:v>
                </c:pt>
                <c:pt idx="257">
                  <c:v>0.52471822760536446</c:v>
                </c:pt>
                <c:pt idx="258">
                  <c:v>0.39098619040691268</c:v>
                </c:pt>
                <c:pt idx="259">
                  <c:v>0.43419073056359353</c:v>
                </c:pt>
                <c:pt idx="260">
                  <c:v>0.92983539563903783</c:v>
                </c:pt>
                <c:pt idx="261">
                  <c:v>0.5352659489727738</c:v>
                </c:pt>
                <c:pt idx="262">
                  <c:v>0.56431680373753479</c:v>
                </c:pt>
                <c:pt idx="263">
                  <c:v>1.1716287403173344</c:v>
                </c:pt>
                <c:pt idx="264">
                  <c:v>0.44758259432665715</c:v>
                </c:pt>
                <c:pt idx="265">
                  <c:v>0.23543094020860927</c:v>
                </c:pt>
                <c:pt idx="266">
                  <c:v>0.22597191234072481</c:v>
                </c:pt>
                <c:pt idx="267">
                  <c:v>0.12853084562078396</c:v>
                </c:pt>
                <c:pt idx="268">
                  <c:v>0.24539900059044439</c:v>
                </c:pt>
                <c:pt idx="269">
                  <c:v>0.17079335461667039</c:v>
                </c:pt>
                <c:pt idx="270">
                  <c:v>1.1955660370643264</c:v>
                </c:pt>
                <c:pt idx="271">
                  <c:v>1.0969700559475974</c:v>
                </c:pt>
                <c:pt idx="272">
                  <c:v>1.5888737570890323</c:v>
                </c:pt>
                <c:pt idx="273">
                  <c:v>1.1229484104026384</c:v>
                </c:pt>
                <c:pt idx="274">
                  <c:v>1.0777454262561863</c:v>
                </c:pt>
                <c:pt idx="275">
                  <c:v>1.5596403474988156</c:v>
                </c:pt>
                <c:pt idx="276">
                  <c:v>0.90017777280377653</c:v>
                </c:pt>
                <c:pt idx="277">
                  <c:v>1.4776752329680312</c:v>
                </c:pt>
                <c:pt idx="278">
                  <c:v>0.65507614967900663</c:v>
                </c:pt>
                <c:pt idx="279">
                  <c:v>0.60949526041258961</c:v>
                </c:pt>
                <c:pt idx="280">
                  <c:v>0.52851961921181589</c:v>
                </c:pt>
                <c:pt idx="281">
                  <c:v>0.41452768412592467</c:v>
                </c:pt>
                <c:pt idx="282">
                  <c:v>0.69661026365041934</c:v>
                </c:pt>
                <c:pt idx="283">
                  <c:v>0.55155349617079874</c:v>
                </c:pt>
                <c:pt idx="284">
                  <c:v>0.59164854742493056</c:v>
                </c:pt>
                <c:pt idx="285">
                  <c:v>0.92214121789057057</c:v>
                </c:pt>
                <c:pt idx="286">
                  <c:v>0.69681500382201822</c:v>
                </c:pt>
                <c:pt idx="287">
                  <c:v>0.75143252630514645</c:v>
                </c:pt>
                <c:pt idx="288">
                  <c:v>0.79865989367211188</c:v>
                </c:pt>
                <c:pt idx="289">
                  <c:v>0.88259857715041168</c:v>
                </c:pt>
                <c:pt idx="290">
                  <c:v>0.88526092814325719</c:v>
                </c:pt>
                <c:pt idx="291">
                  <c:v>0.98990019628613213</c:v>
                </c:pt>
                <c:pt idx="292">
                  <c:v>0.5638055754978285</c:v>
                </c:pt>
                <c:pt idx="293">
                  <c:v>0.89805717132374352</c:v>
                </c:pt>
                <c:pt idx="294">
                  <c:v>1.5470608562686385</c:v>
                </c:pt>
                <c:pt idx="295">
                  <c:v>0.52128858642883613</c:v>
                </c:pt>
                <c:pt idx="296">
                  <c:v>0.54393725516960978</c:v>
                </c:pt>
                <c:pt idx="297">
                  <c:v>0.44891182801097435</c:v>
                </c:pt>
                <c:pt idx="298">
                  <c:v>0.80678179056279198</c:v>
                </c:pt>
                <c:pt idx="299">
                  <c:v>0.35837725291952943</c:v>
                </c:pt>
                <c:pt idx="300">
                  <c:v>7.7649463911838496E-2</c:v>
                </c:pt>
                <c:pt idx="301">
                  <c:v>0.20303823921451503</c:v>
                </c:pt>
                <c:pt idx="302">
                  <c:v>0.89278083439696809</c:v>
                </c:pt>
                <c:pt idx="303">
                  <c:v>0.53896975713280038</c:v>
                </c:pt>
                <c:pt idx="304">
                  <c:v>1.1450902347965288</c:v>
                </c:pt>
                <c:pt idx="305">
                  <c:v>1.1578106558678458</c:v>
                </c:pt>
                <c:pt idx="306">
                  <c:v>1.1594534384231046</c:v>
                </c:pt>
                <c:pt idx="307">
                  <c:v>0.97268464785337483</c:v>
                </c:pt>
                <c:pt idx="308">
                  <c:v>1.6189516438795899</c:v>
                </c:pt>
                <c:pt idx="309">
                  <c:v>0.83781205851938501</c:v>
                </c:pt>
                <c:pt idx="310">
                  <c:v>0.92580563471510213</c:v>
                </c:pt>
                <c:pt idx="311">
                  <c:v>0.81302231328219421</c:v>
                </c:pt>
                <c:pt idx="312">
                  <c:v>0.86221660487546037</c:v>
                </c:pt>
                <c:pt idx="313">
                  <c:v>1.5567423158671376</c:v>
                </c:pt>
                <c:pt idx="314">
                  <c:v>0.95789949315796252</c:v>
                </c:pt>
                <c:pt idx="315">
                  <c:v>0.58226815913495655</c:v>
                </c:pt>
                <c:pt idx="316">
                  <c:v>0.70781943667629887</c:v>
                </c:pt>
                <c:pt idx="317">
                  <c:v>0.81397260859207665</c:v>
                </c:pt>
                <c:pt idx="318">
                  <c:v>0.90127507755934666</c:v>
                </c:pt>
                <c:pt idx="319">
                  <c:v>0.63912874834147659</c:v>
                </c:pt>
                <c:pt idx="320">
                  <c:v>1.170569926095159</c:v>
                </c:pt>
                <c:pt idx="321">
                  <c:v>0.91539833795619152</c:v>
                </c:pt>
                <c:pt idx="322">
                  <c:v>1.2503283921249102</c:v>
                </c:pt>
                <c:pt idx="323">
                  <c:v>0.47972576362642272</c:v>
                </c:pt>
                <c:pt idx="324">
                  <c:v>0.36712847526576514</c:v>
                </c:pt>
                <c:pt idx="325">
                  <c:v>0.42394025439907679</c:v>
                </c:pt>
                <c:pt idx="326">
                  <c:v>0.94648470970437626</c:v>
                </c:pt>
                <c:pt idx="327">
                  <c:v>1.0830437813995475</c:v>
                </c:pt>
                <c:pt idx="328">
                  <c:v>0.67120676162087856</c:v>
                </c:pt>
                <c:pt idx="329">
                  <c:v>0.96801476591888613</c:v>
                </c:pt>
                <c:pt idx="330">
                  <c:v>0.96691235025038069</c:v>
                </c:pt>
                <c:pt idx="331">
                  <c:v>1.0211996956384461</c:v>
                </c:pt>
                <c:pt idx="332">
                  <c:v>0.97574799113310273</c:v>
                </c:pt>
                <c:pt idx="333">
                  <c:v>1.0061715303268861</c:v>
                </c:pt>
                <c:pt idx="334">
                  <c:v>0.96720652814242603</c:v>
                </c:pt>
                <c:pt idx="335">
                  <c:v>0.85449581609083969</c:v>
                </c:pt>
                <c:pt idx="336">
                  <c:v>0.9390188875311587</c:v>
                </c:pt>
                <c:pt idx="337">
                  <c:v>0.74707356880179643</c:v>
                </c:pt>
                <c:pt idx="338">
                  <c:v>0.85799640929056065</c:v>
                </c:pt>
                <c:pt idx="339">
                  <c:v>1.0104036616975747</c:v>
                </c:pt>
                <c:pt idx="340">
                  <c:v>0.84716752311687171</c:v>
                </c:pt>
                <c:pt idx="341">
                  <c:v>0.89499310558494949</c:v>
                </c:pt>
                <c:pt idx="342">
                  <c:v>0.84682314976560158</c:v>
                </c:pt>
                <c:pt idx="343">
                  <c:v>1.0655270959250647</c:v>
                </c:pt>
                <c:pt idx="344">
                  <c:v>0.80603610798408454</c:v>
                </c:pt>
                <c:pt idx="345">
                  <c:v>0.88045604496122809</c:v>
                </c:pt>
                <c:pt idx="346">
                  <c:v>0.58299168263741075</c:v>
                </c:pt>
                <c:pt idx="347">
                  <c:v>0.76417551837461672</c:v>
                </c:pt>
                <c:pt idx="348">
                  <c:v>0.52613388014921836</c:v>
                </c:pt>
                <c:pt idx="349">
                  <c:v>0.76663946791845272</c:v>
                </c:pt>
                <c:pt idx="350">
                  <c:v>0.69726245834746781</c:v>
                </c:pt>
                <c:pt idx="351">
                  <c:v>0.32444325510766531</c:v>
                </c:pt>
                <c:pt idx="352">
                  <c:v>0.43231995149099378</c:v>
                </c:pt>
                <c:pt idx="353">
                  <c:v>0.45343782954353046</c:v>
                </c:pt>
                <c:pt idx="354">
                  <c:v>0.61674555120108943</c:v>
                </c:pt>
                <c:pt idx="355">
                  <c:v>0.65356810115200525</c:v>
                </c:pt>
                <c:pt idx="356">
                  <c:v>0.70778027272159827</c:v>
                </c:pt>
                <c:pt idx="357">
                  <c:v>0.78236154199335695</c:v>
                </c:pt>
                <c:pt idx="358">
                  <c:v>0.19726652303878414</c:v>
                </c:pt>
                <c:pt idx="359">
                  <c:v>9.1855620494535231E-2</c:v>
                </c:pt>
                <c:pt idx="360">
                  <c:v>0.28953460202892273</c:v>
                </c:pt>
                <c:pt idx="361">
                  <c:v>1.8532519016999885E-2</c:v>
                </c:pt>
                <c:pt idx="362">
                  <c:v>0.7610545299021706</c:v>
                </c:pt>
                <c:pt idx="363">
                  <c:v>0.68716233164662144</c:v>
                </c:pt>
                <c:pt idx="364">
                  <c:v>0.59032319780906328</c:v>
                </c:pt>
                <c:pt idx="365">
                  <c:v>0.41344120855292432</c:v>
                </c:pt>
                <c:pt idx="366">
                  <c:v>0.61706624158471046</c:v>
                </c:pt>
                <c:pt idx="367">
                  <c:v>0.53697536352283537</c:v>
                </c:pt>
                <c:pt idx="368">
                  <c:v>0.56662170719160954</c:v>
                </c:pt>
                <c:pt idx="369">
                  <c:v>0.58111524523321378</c:v>
                </c:pt>
                <c:pt idx="370">
                  <c:v>0.70013106879746467</c:v>
                </c:pt>
                <c:pt idx="371">
                  <c:v>0.76064490925575856</c:v>
                </c:pt>
                <c:pt idx="372">
                  <c:v>1.0424289620796587</c:v>
                </c:pt>
                <c:pt idx="373">
                  <c:v>0.80181478616975976</c:v>
                </c:pt>
                <c:pt idx="374">
                  <c:v>0.48553626472788852</c:v>
                </c:pt>
                <c:pt idx="375">
                  <c:v>0.61726820314757613</c:v>
                </c:pt>
                <c:pt idx="376">
                  <c:v>0.73266143045976384</c:v>
                </c:pt>
                <c:pt idx="377">
                  <c:v>0.59341439411119357</c:v>
                </c:pt>
                <c:pt idx="378">
                  <c:v>1.3295310276865915</c:v>
                </c:pt>
                <c:pt idx="379">
                  <c:v>0.88240117217405678</c:v>
                </c:pt>
                <c:pt idx="380">
                  <c:v>0.92653569545218339</c:v>
                </c:pt>
                <c:pt idx="381">
                  <c:v>0.94809306790999104</c:v>
                </c:pt>
                <c:pt idx="382">
                  <c:v>0.96076403618583517</c:v>
                </c:pt>
                <c:pt idx="383">
                  <c:v>0.96763614285773647</c:v>
                </c:pt>
                <c:pt idx="384">
                  <c:v>0.90251060805848404</c:v>
                </c:pt>
                <c:pt idx="385">
                  <c:v>0.83832896102994181</c:v>
                </c:pt>
                <c:pt idx="386">
                  <c:v>0.45398372815893129</c:v>
                </c:pt>
                <c:pt idx="387">
                  <c:v>0.95229547205849119</c:v>
                </c:pt>
                <c:pt idx="388">
                  <c:v>0.52567555532489951</c:v>
                </c:pt>
                <c:pt idx="389">
                  <c:v>0.80906255954514161</c:v>
                </c:pt>
                <c:pt idx="390">
                  <c:v>1.0531599225782675</c:v>
                </c:pt>
                <c:pt idx="391">
                  <c:v>1.0635657423562137</c:v>
                </c:pt>
                <c:pt idx="392">
                  <c:v>1.0337508490525662</c:v>
                </c:pt>
                <c:pt idx="393">
                  <c:v>0.97615214776040249</c:v>
                </c:pt>
                <c:pt idx="394">
                  <c:v>0.586716314257552</c:v>
                </c:pt>
                <c:pt idx="395">
                  <c:v>1.2552553381988327</c:v>
                </c:pt>
                <c:pt idx="396">
                  <c:v>1.2334010246602596</c:v>
                </c:pt>
                <c:pt idx="397">
                  <c:v>1.1953414857001325</c:v>
                </c:pt>
                <c:pt idx="398">
                  <c:v>0.88125836850492012</c:v>
                </c:pt>
                <c:pt idx="399">
                  <c:v>1.3092990121350716</c:v>
                </c:pt>
                <c:pt idx="400">
                  <c:v>1.1585951763322482</c:v>
                </c:pt>
                <c:pt idx="401">
                  <c:v>0.9477576837004682</c:v>
                </c:pt>
                <c:pt idx="402">
                  <c:v>1.2673547091789437</c:v>
                </c:pt>
                <c:pt idx="403">
                  <c:v>0.89945983903080939</c:v>
                </c:pt>
                <c:pt idx="404">
                  <c:v>1.3311239473978647</c:v>
                </c:pt>
                <c:pt idx="405">
                  <c:v>0.34191106287400808</c:v>
                </c:pt>
                <c:pt idx="406">
                  <c:v>0.38510119882973104</c:v>
                </c:pt>
                <c:pt idx="407">
                  <c:v>0.57316726969715504</c:v>
                </c:pt>
                <c:pt idx="408">
                  <c:v>0.55692660685783546</c:v>
                </c:pt>
                <c:pt idx="409">
                  <c:v>0.6340857414802914</c:v>
                </c:pt>
                <c:pt idx="410">
                  <c:v>0.30157040225898951</c:v>
                </c:pt>
                <c:pt idx="411">
                  <c:v>0.27531605803886294</c:v>
                </c:pt>
                <c:pt idx="412">
                  <c:v>0.23074933762267688</c:v>
                </c:pt>
                <c:pt idx="413">
                  <c:v>1.2607179392918548</c:v>
                </c:pt>
                <c:pt idx="414">
                  <c:v>1.106206025561147</c:v>
                </c:pt>
                <c:pt idx="415">
                  <c:v>0.8249524933872534</c:v>
                </c:pt>
                <c:pt idx="416">
                  <c:v>0.75593671052917155</c:v>
                </c:pt>
                <c:pt idx="417">
                  <c:v>0.81647976167384428</c:v>
                </c:pt>
                <c:pt idx="418">
                  <c:v>0.704168874784044</c:v>
                </c:pt>
                <c:pt idx="419">
                  <c:v>0.92485243073142598</c:v>
                </c:pt>
                <c:pt idx="420">
                  <c:v>0.7737303366389966</c:v>
                </c:pt>
                <c:pt idx="421">
                  <c:v>0.81826592386909747</c:v>
                </c:pt>
                <c:pt idx="422">
                  <c:v>0.79923435424261546</c:v>
                </c:pt>
                <c:pt idx="423">
                  <c:v>0.82115819872488383</c:v>
                </c:pt>
                <c:pt idx="424">
                  <c:v>0.98010336320078972</c:v>
                </c:pt>
                <c:pt idx="425">
                  <c:v>0.9870182053003278</c:v>
                </c:pt>
                <c:pt idx="426">
                  <c:v>1.0589730722087887</c:v>
                </c:pt>
                <c:pt idx="427">
                  <c:v>0.79967529933079162</c:v>
                </c:pt>
                <c:pt idx="428">
                  <c:v>0.83682105258758588</c:v>
                </c:pt>
                <c:pt idx="429">
                  <c:v>0.67610790740874949</c:v>
                </c:pt>
                <c:pt idx="430">
                  <c:v>0.59668065298900785</c:v>
                </c:pt>
                <c:pt idx="431">
                  <c:v>0.70245095737781438</c:v>
                </c:pt>
                <c:pt idx="432">
                  <c:v>0.72746035377152285</c:v>
                </c:pt>
                <c:pt idx="433">
                  <c:v>1.6722859965444292</c:v>
                </c:pt>
                <c:pt idx="434">
                  <c:v>0.99973782507254316</c:v>
                </c:pt>
                <c:pt idx="435">
                  <c:v>0.89439568895196719</c:v>
                </c:pt>
                <c:pt idx="436">
                  <c:v>0.58899657815157613</c:v>
                </c:pt>
                <c:pt idx="437">
                  <c:v>0.44858794036321803</c:v>
                </c:pt>
                <c:pt idx="438">
                  <c:v>0.20765780602292849</c:v>
                </c:pt>
                <c:pt idx="439">
                  <c:v>0.7237786733218563</c:v>
                </c:pt>
                <c:pt idx="440">
                  <c:v>0.53123016090547748</c:v>
                </c:pt>
                <c:pt idx="441">
                  <c:v>0.68259061733042214</c:v>
                </c:pt>
                <c:pt idx="442">
                  <c:v>0.80986026296230429</c:v>
                </c:pt>
                <c:pt idx="443">
                  <c:v>1.0123965677885121</c:v>
                </c:pt>
                <c:pt idx="444">
                  <c:v>0.72068478634888344</c:v>
                </c:pt>
                <c:pt idx="445">
                  <c:v>0.91208257145342331</c:v>
                </c:pt>
                <c:pt idx="446">
                  <c:v>0.24141623018933528</c:v>
                </c:pt>
                <c:pt idx="447">
                  <c:v>0.47276412234536769</c:v>
                </c:pt>
                <c:pt idx="448">
                  <c:v>0.77753943207398957</c:v>
                </c:pt>
                <c:pt idx="449">
                  <c:v>0.77567156707873708</c:v>
                </c:pt>
                <c:pt idx="450">
                  <c:v>0.91495153636608773</c:v>
                </c:pt>
                <c:pt idx="451">
                  <c:v>0.63447758128369325</c:v>
                </c:pt>
                <c:pt idx="452">
                  <c:v>0.81205221532340499</c:v>
                </c:pt>
                <c:pt idx="453">
                  <c:v>0.7778734169787529</c:v>
                </c:pt>
                <c:pt idx="454">
                  <c:v>0.76054294833139247</c:v>
                </c:pt>
                <c:pt idx="455">
                  <c:v>0.9160611213985479</c:v>
                </c:pt>
                <c:pt idx="456">
                  <c:v>1.0076373840266404</c:v>
                </c:pt>
                <c:pt idx="457">
                  <c:v>0.72032992798645268</c:v>
                </c:pt>
                <c:pt idx="458">
                  <c:v>0.17867871323431234</c:v>
                </c:pt>
                <c:pt idx="459">
                  <c:v>0.77120029009062196</c:v>
                </c:pt>
                <c:pt idx="460">
                  <c:v>0.78173588144557427</c:v>
                </c:pt>
                <c:pt idx="461">
                  <c:v>0.93909572673427766</c:v>
                </c:pt>
                <c:pt idx="462">
                  <c:v>0.86530815150437213</c:v>
                </c:pt>
                <c:pt idx="463">
                  <c:v>0.78684753358418746</c:v>
                </c:pt>
                <c:pt idx="464">
                  <c:v>0.89567102036661805</c:v>
                </c:pt>
                <c:pt idx="465">
                  <c:v>0.69130088301408377</c:v>
                </c:pt>
                <c:pt idx="466">
                  <c:v>0.48763009565865839</c:v>
                </c:pt>
                <c:pt idx="467">
                  <c:v>0.42578297218613759</c:v>
                </c:pt>
                <c:pt idx="468">
                  <c:v>0.45909836500646195</c:v>
                </c:pt>
                <c:pt idx="469">
                  <c:v>0.51587421065092343</c:v>
                </c:pt>
                <c:pt idx="470">
                  <c:v>0.33286505151084694</c:v>
                </c:pt>
                <c:pt idx="471">
                  <c:v>0.90220009625150455</c:v>
                </c:pt>
                <c:pt idx="472">
                  <c:v>7.1701692753564708E-2</c:v>
                </c:pt>
                <c:pt idx="473">
                  <c:v>0.63317892726210157</c:v>
                </c:pt>
                <c:pt idx="474">
                  <c:v>1.2388397481917779</c:v>
                </c:pt>
                <c:pt idx="475">
                  <c:v>0.23400509406752987</c:v>
                </c:pt>
                <c:pt idx="476">
                  <c:v>0.52679464638581419</c:v>
                </c:pt>
                <c:pt idx="477">
                  <c:v>0.93399617135330226</c:v>
                </c:pt>
                <c:pt idx="478">
                  <c:v>0.38913413844030798</c:v>
                </c:pt>
                <c:pt idx="479">
                  <c:v>0.39298431209328766</c:v>
                </c:pt>
                <c:pt idx="480">
                  <c:v>9.5037427411705649E-2</c:v>
                </c:pt>
                <c:pt idx="481">
                  <c:v>1.4523691022309499</c:v>
                </c:pt>
                <c:pt idx="482">
                  <c:v>1.1197680384012041</c:v>
                </c:pt>
                <c:pt idx="483">
                  <c:v>1.2383582029077422</c:v>
                </c:pt>
                <c:pt idx="484">
                  <c:v>1.0051965616718439</c:v>
                </c:pt>
                <c:pt idx="485">
                  <c:v>1.6163113154435114</c:v>
                </c:pt>
                <c:pt idx="486">
                  <c:v>1.1364878833868679</c:v>
                </c:pt>
                <c:pt idx="487">
                  <c:v>0.80964682387937881</c:v>
                </c:pt>
                <c:pt idx="488">
                  <c:v>0.51633503349628274</c:v>
                </c:pt>
                <c:pt idx="489">
                  <c:v>1.3208739175201403</c:v>
                </c:pt>
                <c:pt idx="490">
                  <c:v>1.3361019318811131</c:v>
                </c:pt>
                <c:pt idx="491">
                  <c:v>1.4565378108156117</c:v>
                </c:pt>
                <c:pt idx="492">
                  <c:v>0.75577921565333417</c:v>
                </c:pt>
                <c:pt idx="493">
                  <c:v>0.57108812010244392</c:v>
                </c:pt>
                <c:pt idx="494">
                  <c:v>0.83759899227433499</c:v>
                </c:pt>
                <c:pt idx="495">
                  <c:v>0.80595557226052816</c:v>
                </c:pt>
                <c:pt idx="496">
                  <c:v>0.6841854394369431</c:v>
                </c:pt>
                <c:pt idx="497">
                  <c:v>0.75019717186819834</c:v>
                </c:pt>
                <c:pt idx="498">
                  <c:v>0.67631404597925326</c:v>
                </c:pt>
                <c:pt idx="499">
                  <c:v>0.92510869503263404</c:v>
                </c:pt>
                <c:pt idx="500">
                  <c:v>0.81520469890555081</c:v>
                </c:pt>
                <c:pt idx="501">
                  <c:v>0.77786942976137419</c:v>
                </c:pt>
                <c:pt idx="502">
                  <c:v>0.87702941559486747</c:v>
                </c:pt>
                <c:pt idx="503">
                  <c:v>0.84937124210252868</c:v>
                </c:pt>
                <c:pt idx="504">
                  <c:v>0.94018971359363301</c:v>
                </c:pt>
                <c:pt idx="505">
                  <c:v>0.94578226782882213</c:v>
                </c:pt>
                <c:pt idx="506">
                  <c:v>0.92322902853777844</c:v>
                </c:pt>
                <c:pt idx="507">
                  <c:v>0.86879786397983461</c:v>
                </c:pt>
                <c:pt idx="508">
                  <c:v>1.6651166584369579</c:v>
                </c:pt>
                <c:pt idx="509">
                  <c:v>0.92034942845518009</c:v>
                </c:pt>
                <c:pt idx="510">
                  <c:v>0.33151932668667627</c:v>
                </c:pt>
                <c:pt idx="511">
                  <c:v>1.4553904376803291</c:v>
                </c:pt>
                <c:pt idx="512">
                  <c:v>1.142979182177299</c:v>
                </c:pt>
                <c:pt idx="513">
                  <c:v>0.89001408477436506</c:v>
                </c:pt>
                <c:pt idx="514">
                  <c:v>1.1305386676468439</c:v>
                </c:pt>
                <c:pt idx="515">
                  <c:v>1.4500127108079648</c:v>
                </c:pt>
                <c:pt idx="516">
                  <c:v>1.4215455738511937</c:v>
                </c:pt>
                <c:pt idx="517">
                  <c:v>1.4122183723991251</c:v>
                </c:pt>
                <c:pt idx="518">
                  <c:v>1.395198832552826</c:v>
                </c:pt>
                <c:pt idx="519">
                  <c:v>1.03320865769105</c:v>
                </c:pt>
                <c:pt idx="520">
                  <c:v>1.0366750052131752</c:v>
                </c:pt>
                <c:pt idx="521">
                  <c:v>0.97640926256768401</c:v>
                </c:pt>
                <c:pt idx="522">
                  <c:v>1.3674721130395029</c:v>
                </c:pt>
                <c:pt idx="523">
                  <c:v>1.3678373651879654</c:v>
                </c:pt>
                <c:pt idx="524">
                  <c:v>0.93424738270337759</c:v>
                </c:pt>
                <c:pt idx="525">
                  <c:v>0.35284189650880177</c:v>
                </c:pt>
                <c:pt idx="526">
                  <c:v>0.17680653290882761</c:v>
                </c:pt>
                <c:pt idx="527">
                  <c:v>0.1737922846540208</c:v>
                </c:pt>
                <c:pt idx="528">
                  <c:v>0.80967951291032059</c:v>
                </c:pt>
                <c:pt idx="529">
                  <c:v>1.1366671167903417</c:v>
                </c:pt>
                <c:pt idx="530">
                  <c:v>1.1237568077945788</c:v>
                </c:pt>
                <c:pt idx="531">
                  <c:v>0.37666733797944979</c:v>
                </c:pt>
                <c:pt idx="532">
                  <c:v>1.4803462115687822</c:v>
                </c:pt>
                <c:pt idx="533">
                  <c:v>1.7638075984421433</c:v>
                </c:pt>
                <c:pt idx="534">
                  <c:v>1.2613440283124517</c:v>
                </c:pt>
                <c:pt idx="535">
                  <c:v>0.634114884879874</c:v>
                </c:pt>
                <c:pt idx="536">
                  <c:v>0.85705792257172697</c:v>
                </c:pt>
                <c:pt idx="537">
                  <c:v>0.38091677263623736</c:v>
                </c:pt>
                <c:pt idx="538">
                  <c:v>0.44743568054532518</c:v>
                </c:pt>
                <c:pt idx="539">
                  <c:v>0.64477628180414526</c:v>
                </c:pt>
                <c:pt idx="540">
                  <c:v>0.6805853065738271</c:v>
                </c:pt>
                <c:pt idx="541">
                  <c:v>0.82956601468775837</c:v>
                </c:pt>
                <c:pt idx="542">
                  <c:v>0.83635811098780488</c:v>
                </c:pt>
                <c:pt idx="543">
                  <c:v>0.80452046026549318</c:v>
                </c:pt>
                <c:pt idx="544">
                  <c:v>0.80079131367285095</c:v>
                </c:pt>
                <c:pt idx="545">
                  <c:v>0.78626921027605901</c:v>
                </c:pt>
                <c:pt idx="546">
                  <c:v>1.3577590644536117</c:v>
                </c:pt>
                <c:pt idx="547">
                  <c:v>0.7062208590956699</c:v>
                </c:pt>
                <c:pt idx="548">
                  <c:v>0.6813874013799317</c:v>
                </c:pt>
                <c:pt idx="549">
                  <c:v>0.44160311782674661</c:v>
                </c:pt>
                <c:pt idx="550">
                  <c:v>0.40952467728156738</c:v>
                </c:pt>
                <c:pt idx="551">
                  <c:v>0.35779799822733005</c:v>
                </c:pt>
                <c:pt idx="552">
                  <c:v>0.41389027970709191</c:v>
                </c:pt>
                <c:pt idx="553">
                  <c:v>0.65053668107385987</c:v>
                </c:pt>
                <c:pt idx="554">
                  <c:v>0.25457816968714941</c:v>
                </c:pt>
                <c:pt idx="555">
                  <c:v>0.51104856350644756</c:v>
                </c:pt>
                <c:pt idx="556">
                  <c:v>0.45496404307629079</c:v>
                </c:pt>
                <c:pt idx="557">
                  <c:v>0.8759210649353173</c:v>
                </c:pt>
                <c:pt idx="558">
                  <c:v>0.13007073671746625</c:v>
                </c:pt>
                <c:pt idx="559">
                  <c:v>0.60545052693047363</c:v>
                </c:pt>
                <c:pt idx="560">
                  <c:v>0.73069226717822211</c:v>
                </c:pt>
                <c:pt idx="561">
                  <c:v>0.4738670396478144</c:v>
                </c:pt>
                <c:pt idx="562">
                  <c:v>0.60623119235762302</c:v>
                </c:pt>
                <c:pt idx="563">
                  <c:v>0.23735492901175961</c:v>
                </c:pt>
                <c:pt idx="564">
                  <c:v>0.63138185265187174</c:v>
                </c:pt>
                <c:pt idx="565">
                  <c:v>1.5478709542591715</c:v>
                </c:pt>
                <c:pt idx="566">
                  <c:v>1.5528891031619148</c:v>
                </c:pt>
                <c:pt idx="567">
                  <c:v>1.2751274125484886</c:v>
                </c:pt>
                <c:pt idx="568">
                  <c:v>1.5377873717854103</c:v>
                </c:pt>
                <c:pt idx="569">
                  <c:v>1.4629346950155626</c:v>
                </c:pt>
                <c:pt idx="570">
                  <c:v>0.70623369455167251</c:v>
                </c:pt>
                <c:pt idx="571">
                  <c:v>0.88063449810931282</c:v>
                </c:pt>
                <c:pt idx="572">
                  <c:v>0.9814305055771434</c:v>
                </c:pt>
                <c:pt idx="573">
                  <c:v>0.74745892422534732</c:v>
                </c:pt>
                <c:pt idx="574">
                  <c:v>0.61929432174913979</c:v>
                </c:pt>
                <c:pt idx="575">
                  <c:v>0.72576943025057428</c:v>
                </c:pt>
                <c:pt idx="576">
                  <c:v>0.62661635193875109</c:v>
                </c:pt>
                <c:pt idx="577">
                  <c:v>0.55068222681434198</c:v>
                </c:pt>
                <c:pt idx="578">
                  <c:v>0.49917285194746192</c:v>
                </c:pt>
                <c:pt idx="579">
                  <c:v>0.42068922889906807</c:v>
                </c:pt>
                <c:pt idx="580">
                  <c:v>0.27018107078872239</c:v>
                </c:pt>
                <c:pt idx="581">
                  <c:v>1.1353656991511925</c:v>
                </c:pt>
                <c:pt idx="582">
                  <c:v>1.030842705554589</c:v>
                </c:pt>
                <c:pt idx="583">
                  <c:v>1.1182039888393089</c:v>
                </c:pt>
                <c:pt idx="584">
                  <c:v>1.0697271976496718</c:v>
                </c:pt>
                <c:pt idx="585">
                  <c:v>1.1139743257530448</c:v>
                </c:pt>
                <c:pt idx="586">
                  <c:v>0.71734068882177315</c:v>
                </c:pt>
                <c:pt idx="587">
                  <c:v>0.29005121406210271</c:v>
                </c:pt>
                <c:pt idx="588">
                  <c:v>1.3624112727344098</c:v>
                </c:pt>
                <c:pt idx="589">
                  <c:v>0.72470491770132672</c:v>
                </c:pt>
                <c:pt idx="590">
                  <c:v>0.64522351261346245</c:v>
                </c:pt>
                <c:pt idx="591">
                  <c:v>1.2150116554010946</c:v>
                </c:pt>
                <c:pt idx="592">
                  <c:v>1.1706826428133661</c:v>
                </c:pt>
                <c:pt idx="593">
                  <c:v>1.2257106128721338</c:v>
                </c:pt>
                <c:pt idx="594">
                  <c:v>1.414986470110372</c:v>
                </c:pt>
                <c:pt idx="595">
                  <c:v>1.2140122989074376</c:v>
                </c:pt>
                <c:pt idx="596">
                  <c:v>0.99085394224636936</c:v>
                </c:pt>
                <c:pt idx="597">
                  <c:v>1.0873902507680329</c:v>
                </c:pt>
                <c:pt idx="598">
                  <c:v>0.85628744557489078</c:v>
                </c:pt>
                <c:pt idx="599">
                  <c:v>0.58397193333052433</c:v>
                </c:pt>
                <c:pt idx="600">
                  <c:v>0.23303212004723725</c:v>
                </c:pt>
                <c:pt idx="601">
                  <c:v>0.78303104373063359</c:v>
                </c:pt>
                <c:pt idx="602">
                  <c:v>0.55808206445239816</c:v>
                </c:pt>
                <c:pt idx="603">
                  <c:v>0.78410437412858391</c:v>
                </c:pt>
                <c:pt idx="604">
                  <c:v>0.691186273871089</c:v>
                </c:pt>
                <c:pt idx="605">
                  <c:v>0.56129890919415715</c:v>
                </c:pt>
                <c:pt idx="606">
                  <c:v>0.8391277454641437</c:v>
                </c:pt>
                <c:pt idx="607">
                  <c:v>0.81572215278776328</c:v>
                </c:pt>
                <c:pt idx="608">
                  <c:v>0.88067569706462456</c:v>
                </c:pt>
                <c:pt idx="609">
                  <c:v>0.89376269371482087</c:v>
                </c:pt>
                <c:pt idx="610">
                  <c:v>0.80542750758396864</c:v>
                </c:pt>
                <c:pt idx="611">
                  <c:v>0.77351952630197063</c:v>
                </c:pt>
                <c:pt idx="612">
                  <c:v>0.82029950634739934</c:v>
                </c:pt>
                <c:pt idx="613">
                  <c:v>1.5151802496120712</c:v>
                </c:pt>
                <c:pt idx="614">
                  <c:v>1.4491752060546381</c:v>
                </c:pt>
                <c:pt idx="615">
                  <c:v>1.4415460918086664</c:v>
                </c:pt>
                <c:pt idx="616">
                  <c:v>1.4012087273715224</c:v>
                </c:pt>
                <c:pt idx="617">
                  <c:v>0.25505973616567573</c:v>
                </c:pt>
                <c:pt idx="618">
                  <c:v>0.4551863105729026</c:v>
                </c:pt>
                <c:pt idx="619">
                  <c:v>0.87120193653304656</c:v>
                </c:pt>
                <c:pt idx="620">
                  <c:v>0.76642609481044133</c:v>
                </c:pt>
                <c:pt idx="621">
                  <c:v>0.73271165023525953</c:v>
                </c:pt>
                <c:pt idx="622">
                  <c:v>1.3185779857535644</c:v>
                </c:pt>
                <c:pt idx="623">
                  <c:v>0.59328887220917592</c:v>
                </c:pt>
                <c:pt idx="624">
                  <c:v>0.43398878789792006</c:v>
                </c:pt>
                <c:pt idx="625">
                  <c:v>1.2564030209698123</c:v>
                </c:pt>
                <c:pt idx="626">
                  <c:v>1.3321761562881154</c:v>
                </c:pt>
                <c:pt idx="627">
                  <c:v>0.93322709599486353</c:v>
                </c:pt>
                <c:pt idx="628">
                  <c:v>0.89194978901412292</c:v>
                </c:pt>
                <c:pt idx="629">
                  <c:v>0.89280154388490818</c:v>
                </c:pt>
                <c:pt idx="630">
                  <c:v>0.85691475266290151</c:v>
                </c:pt>
                <c:pt idx="631">
                  <c:v>0.89649557775998967</c:v>
                </c:pt>
                <c:pt idx="632">
                  <c:v>0.83739288450380667</c:v>
                </c:pt>
                <c:pt idx="633">
                  <c:v>0.65861449154913221</c:v>
                </c:pt>
                <c:pt idx="634">
                  <c:v>0.70104854746201095</c:v>
                </c:pt>
                <c:pt idx="635">
                  <c:v>1.241855290962093</c:v>
                </c:pt>
                <c:pt idx="636">
                  <c:v>0.70853096537012128</c:v>
                </c:pt>
                <c:pt idx="637">
                  <c:v>0.59131842541857127</c:v>
                </c:pt>
                <c:pt idx="638">
                  <c:v>0.68278898097946095</c:v>
                </c:pt>
                <c:pt idx="639">
                  <c:v>0.26257728569358185</c:v>
                </c:pt>
                <c:pt idx="640">
                  <c:v>0.35469899024813251</c:v>
                </c:pt>
                <c:pt idx="641">
                  <c:v>1.316502206041293</c:v>
                </c:pt>
                <c:pt idx="642">
                  <c:v>0.78058413705696894</c:v>
                </c:pt>
                <c:pt idx="643">
                  <c:v>0.69322875702801634</c:v>
                </c:pt>
                <c:pt idx="644">
                  <c:v>0.41705920157951226</c:v>
                </c:pt>
                <c:pt idx="645">
                  <c:v>0.52794899185610811</c:v>
                </c:pt>
                <c:pt idx="646">
                  <c:v>0.3032474510401747</c:v>
                </c:pt>
                <c:pt idx="647">
                  <c:v>0.63229629077078087</c:v>
                </c:pt>
                <c:pt idx="648">
                  <c:v>0.67364238200352378</c:v>
                </c:pt>
                <c:pt idx="649">
                  <c:v>1.2297299826881305</c:v>
                </c:pt>
                <c:pt idx="650">
                  <c:v>0.60011878383714767</c:v>
                </c:pt>
                <c:pt idx="651">
                  <c:v>0.96514404048999614</c:v>
                </c:pt>
                <c:pt idx="652">
                  <c:v>0.98287099278120682</c:v>
                </c:pt>
                <c:pt idx="653">
                  <c:v>0.96750472205413562</c:v>
                </c:pt>
                <c:pt idx="654">
                  <c:v>0.97701503304051274</c:v>
                </c:pt>
                <c:pt idx="655">
                  <c:v>1.0146787547248917</c:v>
                </c:pt>
                <c:pt idx="656">
                  <c:v>0.62484165640220191</c:v>
                </c:pt>
                <c:pt idx="657">
                  <c:v>1.0435476048849306</c:v>
                </c:pt>
                <c:pt idx="658">
                  <c:v>1.0385805942501964</c:v>
                </c:pt>
                <c:pt idx="659">
                  <c:v>1.0727140779481952</c:v>
                </c:pt>
                <c:pt idx="660">
                  <c:v>1.0564944746365472</c:v>
                </c:pt>
                <c:pt idx="661">
                  <c:v>1.2179286935958049</c:v>
                </c:pt>
                <c:pt idx="662">
                  <c:v>1.087040693598841</c:v>
                </c:pt>
                <c:pt idx="663">
                  <c:v>1.0975954165713702</c:v>
                </c:pt>
                <c:pt idx="664">
                  <c:v>0.88427150517930897</c:v>
                </c:pt>
                <c:pt idx="665">
                  <c:v>0.61047376617529536</c:v>
                </c:pt>
                <c:pt idx="666">
                  <c:v>1.3350674627441472</c:v>
                </c:pt>
                <c:pt idx="667">
                  <c:v>1.0799020476741967</c:v>
                </c:pt>
                <c:pt idx="668">
                  <c:v>0.72423102688406027</c:v>
                </c:pt>
                <c:pt idx="669">
                  <c:v>1.0697068349769117</c:v>
                </c:pt>
                <c:pt idx="670">
                  <c:v>1.1223069633819596</c:v>
                </c:pt>
                <c:pt idx="671">
                  <c:v>0.75211346328255568</c:v>
                </c:pt>
                <c:pt idx="672">
                  <c:v>0.35346936933650169</c:v>
                </c:pt>
                <c:pt idx="673">
                  <c:v>0.86278028988231492</c:v>
                </c:pt>
                <c:pt idx="674">
                  <c:v>0.27895129547023106</c:v>
                </c:pt>
                <c:pt idx="675">
                  <c:v>0.75526200643613006</c:v>
                </c:pt>
                <c:pt idx="676">
                  <c:v>0.90244270996356968</c:v>
                </c:pt>
                <c:pt idx="677">
                  <c:v>0.85925430626684196</c:v>
                </c:pt>
                <c:pt idx="678">
                  <c:v>0.8244681793142814</c:v>
                </c:pt>
                <c:pt idx="679">
                  <c:v>0.77558041894339691</c:v>
                </c:pt>
                <c:pt idx="680">
                  <c:v>0.72582883272854237</c:v>
                </c:pt>
                <c:pt idx="681">
                  <c:v>0.73437722064288369</c:v>
                </c:pt>
                <c:pt idx="682">
                  <c:v>1.0155830955631433</c:v>
                </c:pt>
                <c:pt idx="683">
                  <c:v>0.67641909038560177</c:v>
                </c:pt>
                <c:pt idx="684">
                  <c:v>1.1384950943449017</c:v>
                </c:pt>
                <c:pt idx="685">
                  <c:v>0.61073624825694284</c:v>
                </c:pt>
                <c:pt idx="686">
                  <c:v>0.34581914910666256</c:v>
                </c:pt>
                <c:pt idx="687">
                  <c:v>0.4252004583555844</c:v>
                </c:pt>
                <c:pt idx="688">
                  <c:v>0.55597208101006168</c:v>
                </c:pt>
                <c:pt idx="689">
                  <c:v>0.55048907741223074</c:v>
                </c:pt>
                <c:pt idx="690">
                  <c:v>0.46335339229427147</c:v>
                </c:pt>
                <c:pt idx="691">
                  <c:v>0.78912750396404474</c:v>
                </c:pt>
                <c:pt idx="692">
                  <c:v>1.3345483414092378</c:v>
                </c:pt>
                <c:pt idx="693">
                  <c:v>1.4628538708159746</c:v>
                </c:pt>
                <c:pt idx="694">
                  <c:v>1.3323353843730938</c:v>
                </c:pt>
                <c:pt idx="695">
                  <c:v>1.1332275407416348</c:v>
                </c:pt>
                <c:pt idx="696">
                  <c:v>0.22241421973158271</c:v>
                </c:pt>
                <c:pt idx="697">
                  <c:v>0.72800906301960555</c:v>
                </c:pt>
                <c:pt idx="698">
                  <c:v>0.83154555397077035</c:v>
                </c:pt>
                <c:pt idx="699">
                  <c:v>1.0825006905266419</c:v>
                </c:pt>
                <c:pt idx="700">
                  <c:v>0.98618962445806113</c:v>
                </c:pt>
                <c:pt idx="701">
                  <c:v>0.27040628620813523</c:v>
                </c:pt>
                <c:pt idx="702">
                  <c:v>0.31634843594701761</c:v>
                </c:pt>
                <c:pt idx="703">
                  <c:v>0.90006069723265048</c:v>
                </c:pt>
                <c:pt idx="704">
                  <c:v>0.53305354288497231</c:v>
                </c:pt>
                <c:pt idx="705">
                  <c:v>0.888577838924409</c:v>
                </c:pt>
                <c:pt idx="706">
                  <c:v>0.1795783256402386</c:v>
                </c:pt>
                <c:pt idx="707">
                  <c:v>0.49382465586244534</c:v>
                </c:pt>
                <c:pt idx="708">
                  <c:v>0.10250752776021678</c:v>
                </c:pt>
                <c:pt idx="709">
                  <c:v>0.54845277740341725</c:v>
                </c:pt>
                <c:pt idx="710">
                  <c:v>0.88205647794474684</c:v>
                </c:pt>
                <c:pt idx="711">
                  <c:v>0.81494120452117491</c:v>
                </c:pt>
                <c:pt idx="712">
                  <c:v>0.70744443468538687</c:v>
                </c:pt>
                <c:pt idx="713">
                  <c:v>1.239808357066873</c:v>
                </c:pt>
                <c:pt idx="714">
                  <c:v>1.2373236529771625</c:v>
                </c:pt>
                <c:pt idx="715">
                  <c:v>0.95461200560093862</c:v>
                </c:pt>
                <c:pt idx="716">
                  <c:v>0.96255369309135186</c:v>
                </c:pt>
                <c:pt idx="717">
                  <c:v>0.27641404570540501</c:v>
                </c:pt>
                <c:pt idx="718">
                  <c:v>0.72738916414099608</c:v>
                </c:pt>
                <c:pt idx="719">
                  <c:v>0.70383483432940097</c:v>
                </c:pt>
                <c:pt idx="720">
                  <c:v>0.60820673945634407</c:v>
                </c:pt>
                <c:pt idx="721">
                  <c:v>0.51375564589138323</c:v>
                </c:pt>
                <c:pt idx="722">
                  <c:v>0.86325328446972693</c:v>
                </c:pt>
                <c:pt idx="723">
                  <c:v>0.41493846310996624</c:v>
                </c:pt>
                <c:pt idx="724">
                  <c:v>0.4230816690262888</c:v>
                </c:pt>
                <c:pt idx="725">
                  <c:v>0.45215014311357138</c:v>
                </c:pt>
                <c:pt idx="726">
                  <c:v>0.72462736078263712</c:v>
                </c:pt>
                <c:pt idx="727">
                  <c:v>0.85031355595522295</c:v>
                </c:pt>
                <c:pt idx="728">
                  <c:v>0.22723322926865527</c:v>
                </c:pt>
                <c:pt idx="729">
                  <c:v>0.84784686531198927</c:v>
                </c:pt>
                <c:pt idx="730">
                  <c:v>1.4703587160389775</c:v>
                </c:pt>
                <c:pt idx="731">
                  <c:v>1.6035202532166699</c:v>
                </c:pt>
                <c:pt idx="732">
                  <c:v>0.49180827059462356</c:v>
                </c:pt>
                <c:pt idx="733">
                  <c:v>0.65720976892144933</c:v>
                </c:pt>
                <c:pt idx="734">
                  <c:v>0.93143618291245833</c:v>
                </c:pt>
                <c:pt idx="735">
                  <c:v>0.90051311845992332</c:v>
                </c:pt>
                <c:pt idx="736">
                  <c:v>0.89836578875659845</c:v>
                </c:pt>
                <c:pt idx="737">
                  <c:v>0.92090666606604843</c:v>
                </c:pt>
                <c:pt idx="738">
                  <c:v>0.86193015078779778</c:v>
                </c:pt>
                <c:pt idx="739">
                  <c:v>0.87968522067561461</c:v>
                </c:pt>
                <c:pt idx="740">
                  <c:v>1.0453158058713954</c:v>
                </c:pt>
                <c:pt idx="741">
                  <c:v>1.0217435693049364</c:v>
                </c:pt>
                <c:pt idx="742">
                  <c:v>0.81677626280452575</c:v>
                </c:pt>
                <c:pt idx="743">
                  <c:v>0.84026034324356824</c:v>
                </c:pt>
                <c:pt idx="744">
                  <c:v>0.29418440110504807</c:v>
                </c:pt>
                <c:pt idx="745">
                  <c:v>0.85634794668624237</c:v>
                </c:pt>
                <c:pt idx="746">
                  <c:v>1.0462308262569124</c:v>
                </c:pt>
                <c:pt idx="747">
                  <c:v>0.87102864214860154</c:v>
                </c:pt>
                <c:pt idx="748">
                  <c:v>0.30743752705904576</c:v>
                </c:pt>
                <c:pt idx="749">
                  <c:v>0.4099033643895923</c:v>
                </c:pt>
                <c:pt idx="750">
                  <c:v>0.33194321970952056</c:v>
                </c:pt>
                <c:pt idx="751">
                  <c:v>0.4349210002855774</c:v>
                </c:pt>
                <c:pt idx="752">
                  <c:v>0.58877523064845794</c:v>
                </c:pt>
                <c:pt idx="753">
                  <c:v>0.13773420841440262</c:v>
                </c:pt>
                <c:pt idx="754">
                  <c:v>0.13289380809414664</c:v>
                </c:pt>
                <c:pt idx="755">
                  <c:v>0.98800413852094116</c:v>
                </c:pt>
                <c:pt idx="756">
                  <c:v>0.72887474739361191</c:v>
                </c:pt>
                <c:pt idx="757">
                  <c:v>0.75681244478719356</c:v>
                </c:pt>
                <c:pt idx="758">
                  <c:v>0.68479722204208071</c:v>
                </c:pt>
                <c:pt idx="759">
                  <c:v>0.66757587749867597</c:v>
                </c:pt>
                <c:pt idx="760">
                  <c:v>0.65382823413955993</c:v>
                </c:pt>
                <c:pt idx="761">
                  <c:v>0.63067008523961787</c:v>
                </c:pt>
                <c:pt idx="762">
                  <c:v>0.59636613899925561</c:v>
                </c:pt>
                <c:pt idx="763">
                  <c:v>1.417206939387911</c:v>
                </c:pt>
                <c:pt idx="764">
                  <c:v>1.4341922057922292</c:v>
                </c:pt>
                <c:pt idx="765">
                  <c:v>0.92087084380655071</c:v>
                </c:pt>
                <c:pt idx="766">
                  <c:v>1.1447620847963975</c:v>
                </c:pt>
                <c:pt idx="767">
                  <c:v>1.1673091147157482</c:v>
                </c:pt>
                <c:pt idx="768">
                  <c:v>1.2166105147473965</c:v>
                </c:pt>
                <c:pt idx="769">
                  <c:v>1.2965800121982236</c:v>
                </c:pt>
                <c:pt idx="770">
                  <c:v>1.358002999320036</c:v>
                </c:pt>
                <c:pt idx="771">
                  <c:v>1.3305125218183893</c:v>
                </c:pt>
                <c:pt idx="772">
                  <c:v>1.329965922365149</c:v>
                </c:pt>
                <c:pt idx="773">
                  <c:v>1.244869807754041</c:v>
                </c:pt>
                <c:pt idx="774">
                  <c:v>1.2571073838455737</c:v>
                </c:pt>
                <c:pt idx="775">
                  <c:v>1.1777640093023405</c:v>
                </c:pt>
                <c:pt idx="776">
                  <c:v>1.1180860153319299</c:v>
                </c:pt>
                <c:pt idx="777">
                  <c:v>1.1528798946465446</c:v>
                </c:pt>
                <c:pt idx="778">
                  <c:v>0.73177572503571831</c:v>
                </c:pt>
                <c:pt idx="779">
                  <c:v>0.59910976117336234</c:v>
                </c:pt>
                <c:pt idx="780">
                  <c:v>0.66735435979497493</c:v>
                </c:pt>
                <c:pt idx="781">
                  <c:v>0.83804359905197245</c:v>
                </c:pt>
                <c:pt idx="782">
                  <c:v>0.68594802480085559</c:v>
                </c:pt>
                <c:pt idx="783">
                  <c:v>0.80169372935363681</c:v>
                </c:pt>
                <c:pt idx="784">
                  <c:v>0.75497281924008686</c:v>
                </c:pt>
                <c:pt idx="785">
                  <c:v>0.53528832944114002</c:v>
                </c:pt>
                <c:pt idx="786">
                  <c:v>0.24460003147837311</c:v>
                </c:pt>
                <c:pt idx="787">
                  <c:v>0.24031904478808086</c:v>
                </c:pt>
                <c:pt idx="788">
                  <c:v>0.15576022565386846</c:v>
                </c:pt>
                <c:pt idx="789">
                  <c:v>0.49768073985144207</c:v>
                </c:pt>
                <c:pt idx="790">
                  <c:v>0.45200653384989281</c:v>
                </c:pt>
                <c:pt idx="791">
                  <c:v>1.4414317092994791</c:v>
                </c:pt>
                <c:pt idx="792">
                  <c:v>1.456141675441045</c:v>
                </c:pt>
                <c:pt idx="793">
                  <c:v>1.4552212996635192</c:v>
                </c:pt>
                <c:pt idx="794">
                  <c:v>1.4751001032574609</c:v>
                </c:pt>
                <c:pt idx="795">
                  <c:v>1.4812433435463519</c:v>
                </c:pt>
                <c:pt idx="796">
                  <c:v>1.5515421343472027</c:v>
                </c:pt>
                <c:pt idx="797">
                  <c:v>1.5322174551808863</c:v>
                </c:pt>
                <c:pt idx="798">
                  <c:v>1.2761294462972825</c:v>
                </c:pt>
                <c:pt idx="799">
                  <c:v>1.1733317815254205</c:v>
                </c:pt>
                <c:pt idx="800">
                  <c:v>0.29067645572604017</c:v>
                </c:pt>
                <c:pt idx="801">
                  <c:v>0.48087165627646511</c:v>
                </c:pt>
                <c:pt idx="802">
                  <c:v>1.0074762671727546</c:v>
                </c:pt>
                <c:pt idx="803">
                  <c:v>0.27653363754669769</c:v>
                </c:pt>
                <c:pt idx="804">
                  <c:v>0.57566717386736177</c:v>
                </c:pt>
                <c:pt idx="805">
                  <c:v>0.88556917710435135</c:v>
                </c:pt>
                <c:pt idx="806">
                  <c:v>0.58511289654161414</c:v>
                </c:pt>
                <c:pt idx="807">
                  <c:v>0.35508446043428288</c:v>
                </c:pt>
                <c:pt idx="808">
                  <c:v>0.87551799273042408</c:v>
                </c:pt>
                <c:pt idx="809">
                  <c:v>0.74332388379060965</c:v>
                </c:pt>
                <c:pt idx="810">
                  <c:v>1.3069286648648015</c:v>
                </c:pt>
                <c:pt idx="811">
                  <c:v>1.0563499172073358</c:v>
                </c:pt>
                <c:pt idx="812">
                  <c:v>1.0475011101140337</c:v>
                </c:pt>
                <c:pt idx="813">
                  <c:v>0.90026266612447881</c:v>
                </c:pt>
                <c:pt idx="814">
                  <c:v>0.34796268204676806</c:v>
                </c:pt>
                <c:pt idx="815">
                  <c:v>0.56913463657738594</c:v>
                </c:pt>
                <c:pt idx="816">
                  <c:v>1.354827647394699</c:v>
                </c:pt>
                <c:pt idx="817">
                  <c:v>0.46345060007465327</c:v>
                </c:pt>
                <c:pt idx="818">
                  <c:v>0.37109787584577947</c:v>
                </c:pt>
                <c:pt idx="819">
                  <c:v>0.87237549670666925</c:v>
                </c:pt>
                <c:pt idx="820">
                  <c:v>0.56872620229060034</c:v>
                </c:pt>
                <c:pt idx="821">
                  <c:v>0.25423495862640311</c:v>
                </c:pt>
                <c:pt idx="822">
                  <c:v>0.34301917600189924</c:v>
                </c:pt>
                <c:pt idx="823">
                  <c:v>0.29344444646336254</c:v>
                </c:pt>
                <c:pt idx="824">
                  <c:v>0.23014537576556629</c:v>
                </c:pt>
                <c:pt idx="825">
                  <c:v>0.16730048052066254</c:v>
                </c:pt>
                <c:pt idx="826">
                  <c:v>0.3679308982461747</c:v>
                </c:pt>
                <c:pt idx="827">
                  <c:v>0.31953472783107306</c:v>
                </c:pt>
                <c:pt idx="828">
                  <c:v>0.58078518859234773</c:v>
                </c:pt>
                <c:pt idx="829">
                  <c:v>0.7215382348215621</c:v>
                </c:pt>
                <c:pt idx="830">
                  <c:v>1.3773602170338308</c:v>
                </c:pt>
                <c:pt idx="831">
                  <c:v>1.3152884804968903</c:v>
                </c:pt>
                <c:pt idx="832">
                  <c:v>1.0167431930859872</c:v>
                </c:pt>
                <c:pt idx="833">
                  <c:v>1.0365551800548358</c:v>
                </c:pt>
                <c:pt idx="834">
                  <c:v>1.1499916544974855</c:v>
                </c:pt>
                <c:pt idx="835">
                  <c:v>1.1853125503322008</c:v>
                </c:pt>
                <c:pt idx="836">
                  <c:v>1.1043142289132288</c:v>
                </c:pt>
                <c:pt idx="837">
                  <c:v>1.2180642945347142</c:v>
                </c:pt>
                <c:pt idx="838">
                  <c:v>1.1925062198962653</c:v>
                </c:pt>
                <c:pt idx="839">
                  <c:v>1.8268148226709076</c:v>
                </c:pt>
                <c:pt idx="840">
                  <c:v>1.0114572763525551</c:v>
                </c:pt>
                <c:pt idx="841">
                  <c:v>0.9082446820783896</c:v>
                </c:pt>
                <c:pt idx="842">
                  <c:v>0.16590432287056289</c:v>
                </c:pt>
                <c:pt idx="843">
                  <c:v>0.28141759831224311</c:v>
                </c:pt>
                <c:pt idx="844">
                  <c:v>0.73724157712645588</c:v>
                </c:pt>
                <c:pt idx="845">
                  <c:v>0.72981413975482645</c:v>
                </c:pt>
                <c:pt idx="846">
                  <c:v>0.86455255147654209</c:v>
                </c:pt>
                <c:pt idx="847">
                  <c:v>0.93156150556102046</c:v>
                </c:pt>
                <c:pt idx="848">
                  <c:v>0.93995673817305425</c:v>
                </c:pt>
                <c:pt idx="849">
                  <c:v>0.85461339786255597</c:v>
                </c:pt>
                <c:pt idx="850">
                  <c:v>1.2346336983359321</c:v>
                </c:pt>
                <c:pt idx="851">
                  <c:v>0.49528031220080304</c:v>
                </c:pt>
                <c:pt idx="852">
                  <c:v>0.75806159242916515</c:v>
                </c:pt>
                <c:pt idx="853">
                  <c:v>1.0208202159801987</c:v>
                </c:pt>
                <c:pt idx="854">
                  <c:v>1.0204875503755724</c:v>
                </c:pt>
                <c:pt idx="855">
                  <c:v>1.0500109616791296</c:v>
                </c:pt>
                <c:pt idx="856">
                  <c:v>1.0482914013945623</c:v>
                </c:pt>
                <c:pt idx="857">
                  <c:v>0.76952091081075036</c:v>
                </c:pt>
                <c:pt idx="858">
                  <c:v>1.2062418268422459</c:v>
                </c:pt>
                <c:pt idx="859">
                  <c:v>0.87939892460718905</c:v>
                </c:pt>
                <c:pt idx="860">
                  <c:v>1.1310365129127853</c:v>
                </c:pt>
                <c:pt idx="861">
                  <c:v>1.184993127491863</c:v>
                </c:pt>
                <c:pt idx="862">
                  <c:v>1.4090122020862894</c:v>
                </c:pt>
                <c:pt idx="863">
                  <c:v>0.55163421529930723</c:v>
                </c:pt>
                <c:pt idx="864">
                  <c:v>0.89487677641675867</c:v>
                </c:pt>
                <c:pt idx="865">
                  <c:v>1.2794199602500116</c:v>
                </c:pt>
                <c:pt idx="866">
                  <c:v>1.2959859304815262</c:v>
                </c:pt>
                <c:pt idx="867">
                  <c:v>1.2910463802595171</c:v>
                </c:pt>
                <c:pt idx="868">
                  <c:v>1.2167433617962846</c:v>
                </c:pt>
                <c:pt idx="869">
                  <c:v>1.1335754417159194</c:v>
                </c:pt>
                <c:pt idx="870">
                  <c:v>0.53895841913727727</c:v>
                </c:pt>
                <c:pt idx="871">
                  <c:v>0.51060476134668109</c:v>
                </c:pt>
                <c:pt idx="872">
                  <c:v>1.0747286755707732</c:v>
                </c:pt>
                <c:pt idx="873">
                  <c:v>0.99092072343115833</c:v>
                </c:pt>
                <c:pt idx="874">
                  <c:v>1.5515728542538603</c:v>
                </c:pt>
                <c:pt idx="875">
                  <c:v>1.2845127930199021</c:v>
                </c:pt>
                <c:pt idx="876">
                  <c:v>1.3111249401987024</c:v>
                </c:pt>
                <c:pt idx="877">
                  <c:v>1.0253957677438097</c:v>
                </c:pt>
                <c:pt idx="878">
                  <c:v>0.99297427758742218</c:v>
                </c:pt>
                <c:pt idx="879">
                  <c:v>0.56201690680941285</c:v>
                </c:pt>
                <c:pt idx="880">
                  <c:v>0.85217016398819967</c:v>
                </c:pt>
                <c:pt idx="881">
                  <c:v>0.68071908969716322</c:v>
                </c:pt>
                <c:pt idx="882">
                  <c:v>0.8386561235851705</c:v>
                </c:pt>
                <c:pt idx="883">
                  <c:v>0.4722006032975446</c:v>
                </c:pt>
                <c:pt idx="884">
                  <c:v>0.57057257669767758</c:v>
                </c:pt>
                <c:pt idx="885">
                  <c:v>0.40917757032209551</c:v>
                </c:pt>
                <c:pt idx="886">
                  <c:v>1.0157281254835007</c:v>
                </c:pt>
                <c:pt idx="887">
                  <c:v>0.30079881912278672</c:v>
                </c:pt>
                <c:pt idx="888">
                  <c:v>0.44700982020235297</c:v>
                </c:pt>
                <c:pt idx="889">
                  <c:v>0.13402559128274569</c:v>
                </c:pt>
                <c:pt idx="890">
                  <c:v>0.51366612511738319</c:v>
                </c:pt>
                <c:pt idx="891">
                  <c:v>0.50173994664953592</c:v>
                </c:pt>
                <c:pt idx="892">
                  <c:v>0.52413544997022898</c:v>
                </c:pt>
                <c:pt idx="893">
                  <c:v>0.58304537107703458</c:v>
                </c:pt>
                <c:pt idx="894">
                  <c:v>1.4198888974950767</c:v>
                </c:pt>
                <c:pt idx="895">
                  <c:v>0.82153873249958942</c:v>
                </c:pt>
                <c:pt idx="896">
                  <c:v>0.51883762897931363</c:v>
                </c:pt>
                <c:pt idx="897">
                  <c:v>0.68673215635358431</c:v>
                </c:pt>
                <c:pt idx="898">
                  <c:v>0.9811296187293308</c:v>
                </c:pt>
                <c:pt idx="899">
                  <c:v>0.87234093929412171</c:v>
                </c:pt>
                <c:pt idx="900">
                  <c:v>1.6738462842079442</c:v>
                </c:pt>
                <c:pt idx="901">
                  <c:v>0.86188776666488842</c:v>
                </c:pt>
                <c:pt idx="902">
                  <c:v>0.11068353808745249</c:v>
                </c:pt>
                <c:pt idx="903">
                  <c:v>0.50441975491892688</c:v>
                </c:pt>
                <c:pt idx="904">
                  <c:v>0.34235118805521036</c:v>
                </c:pt>
                <c:pt idx="905">
                  <c:v>0.4676945030627282</c:v>
                </c:pt>
                <c:pt idx="906">
                  <c:v>0.48223148141997874</c:v>
                </c:pt>
                <c:pt idx="907">
                  <c:v>1.6796300407409104</c:v>
                </c:pt>
                <c:pt idx="908">
                  <c:v>0.59377527217250536</c:v>
                </c:pt>
                <c:pt idx="909">
                  <c:v>0.6092667064558509</c:v>
                </c:pt>
                <c:pt idx="910">
                  <c:v>1.7455621433895139</c:v>
                </c:pt>
                <c:pt idx="911">
                  <c:v>0.59261307150462339</c:v>
                </c:pt>
                <c:pt idx="912">
                  <c:v>0.69201630570096884</c:v>
                </c:pt>
                <c:pt idx="913">
                  <c:v>0.69644343770495598</c:v>
                </c:pt>
                <c:pt idx="914">
                  <c:v>0.30750616116879265</c:v>
                </c:pt>
                <c:pt idx="915">
                  <c:v>0.69200564162318234</c:v>
                </c:pt>
                <c:pt idx="916">
                  <c:v>0.67797991630505217</c:v>
                </c:pt>
                <c:pt idx="917">
                  <c:v>0.69062115147768699</c:v>
                </c:pt>
                <c:pt idx="918">
                  <c:v>0.74282950584307439</c:v>
                </c:pt>
                <c:pt idx="919">
                  <c:v>0.68587182119038914</c:v>
                </c:pt>
                <c:pt idx="920">
                  <c:v>0.80328739769590674</c:v>
                </c:pt>
                <c:pt idx="921">
                  <c:v>0.64295080695229401</c:v>
                </c:pt>
                <c:pt idx="922">
                  <c:v>0.74443030101083074</c:v>
                </c:pt>
                <c:pt idx="923">
                  <c:v>0.19438120869848138</c:v>
                </c:pt>
                <c:pt idx="924">
                  <c:v>0.74803776751167994</c:v>
                </c:pt>
                <c:pt idx="925">
                  <c:v>0.80260648212195262</c:v>
                </c:pt>
                <c:pt idx="926">
                  <c:v>1.1068851460286815</c:v>
                </c:pt>
                <c:pt idx="927">
                  <c:v>1.1682885920818038</c:v>
                </c:pt>
                <c:pt idx="928">
                  <c:v>1.2147933675030254</c:v>
                </c:pt>
                <c:pt idx="929">
                  <c:v>1.2660668427870363</c:v>
                </c:pt>
                <c:pt idx="930">
                  <c:v>1.2961460540229626</c:v>
                </c:pt>
                <c:pt idx="931">
                  <c:v>1.2261196345500078</c:v>
                </c:pt>
                <c:pt idx="932">
                  <c:v>1.2265680132331271</c:v>
                </c:pt>
                <c:pt idx="933">
                  <c:v>1.1845301290170125</c:v>
                </c:pt>
                <c:pt idx="934">
                  <c:v>1.1078517426665035</c:v>
                </c:pt>
                <c:pt idx="935">
                  <c:v>0.99567313136869873</c:v>
                </c:pt>
                <c:pt idx="936">
                  <c:v>0.68704366056588584</c:v>
                </c:pt>
                <c:pt idx="937">
                  <c:v>0.93995906665557283</c:v>
                </c:pt>
                <c:pt idx="938">
                  <c:v>0.8531190559955647</c:v>
                </c:pt>
                <c:pt idx="939">
                  <c:v>1.5997309160736028</c:v>
                </c:pt>
                <c:pt idx="940">
                  <c:v>0.57128033070663164</c:v>
                </c:pt>
                <c:pt idx="941">
                  <c:v>0.85000167968315854</c:v>
                </c:pt>
                <c:pt idx="942">
                  <c:v>0.78093039193957059</c:v>
                </c:pt>
                <c:pt idx="943">
                  <c:v>1.3451349926320932</c:v>
                </c:pt>
                <c:pt idx="944">
                  <c:v>0.82150590642273635</c:v>
                </c:pt>
                <c:pt idx="945">
                  <c:v>0.69975908187805624</c:v>
                </c:pt>
                <c:pt idx="946">
                  <c:v>0.72183890819232177</c:v>
                </c:pt>
                <c:pt idx="947">
                  <c:v>0.6330470960355421</c:v>
                </c:pt>
                <c:pt idx="948">
                  <c:v>0.80660116213101507</c:v>
                </c:pt>
                <c:pt idx="949">
                  <c:v>0.88922538263059658</c:v>
                </c:pt>
                <c:pt idx="950">
                  <c:v>1.3757756956169502</c:v>
                </c:pt>
                <c:pt idx="951">
                  <c:v>0.84552084629433377</c:v>
                </c:pt>
                <c:pt idx="952">
                  <c:v>0.91270467542005629</c:v>
                </c:pt>
                <c:pt idx="953">
                  <c:v>0.95920345759641046</c:v>
                </c:pt>
                <c:pt idx="954">
                  <c:v>1.0270862590221985</c:v>
                </c:pt>
                <c:pt idx="955">
                  <c:v>1.0326757600233667</c:v>
                </c:pt>
                <c:pt idx="956">
                  <c:v>1.4619147271306356</c:v>
                </c:pt>
                <c:pt idx="957">
                  <c:v>1.3015688215029892</c:v>
                </c:pt>
                <c:pt idx="958">
                  <c:v>1.2264130676733851</c:v>
                </c:pt>
                <c:pt idx="959">
                  <c:v>0.77505352477150768</c:v>
                </c:pt>
                <c:pt idx="960">
                  <c:v>0.74558712017161022</c:v>
                </c:pt>
                <c:pt idx="961">
                  <c:v>0.60619985804314491</c:v>
                </c:pt>
                <c:pt idx="962">
                  <c:v>0.48399776404082745</c:v>
                </c:pt>
                <c:pt idx="963">
                  <c:v>0.79785161920845593</c:v>
                </c:pt>
                <c:pt idx="964">
                  <c:v>0.69682131027037708</c:v>
                </c:pt>
                <c:pt idx="965">
                  <c:v>0.94564817558539693</c:v>
                </c:pt>
                <c:pt idx="966">
                  <c:v>0.85200482488983098</c:v>
                </c:pt>
                <c:pt idx="967">
                  <c:v>0.79660237980354986</c:v>
                </c:pt>
                <c:pt idx="968">
                  <c:v>0.32306372065334937</c:v>
                </c:pt>
                <c:pt idx="969">
                  <c:v>0.17364421367085242</c:v>
                </c:pt>
                <c:pt idx="970">
                  <c:v>7.8143341823387807E-2</c:v>
                </c:pt>
                <c:pt idx="971">
                  <c:v>0.33361961831695125</c:v>
                </c:pt>
                <c:pt idx="972">
                  <c:v>0.44998519831813816</c:v>
                </c:pt>
                <c:pt idx="973">
                  <c:v>1.4483825965572699</c:v>
                </c:pt>
                <c:pt idx="974">
                  <c:v>1.1019891617286079</c:v>
                </c:pt>
                <c:pt idx="975">
                  <c:v>0.26206104020955517</c:v>
                </c:pt>
                <c:pt idx="976">
                  <c:v>0.25797833157855043</c:v>
                </c:pt>
                <c:pt idx="977">
                  <c:v>0.20273332004731157</c:v>
                </c:pt>
                <c:pt idx="978">
                  <c:v>0.29821571239163319</c:v>
                </c:pt>
                <c:pt idx="979">
                  <c:v>0.68679974022389989</c:v>
                </c:pt>
                <c:pt idx="980">
                  <c:v>0.56338189786421089</c:v>
                </c:pt>
                <c:pt idx="981">
                  <c:v>0.45088371612972966</c:v>
                </c:pt>
                <c:pt idx="982">
                  <c:v>0.48378698109356943</c:v>
                </c:pt>
                <c:pt idx="983">
                  <c:v>9.1696059458828152E-2</c:v>
                </c:pt>
                <c:pt idx="984">
                  <c:v>0.49367096610119082</c:v>
                </c:pt>
                <c:pt idx="985">
                  <c:v>0.5139340924265865</c:v>
                </c:pt>
                <c:pt idx="986">
                  <c:v>0.52035243780760876</c:v>
                </c:pt>
                <c:pt idx="987">
                  <c:v>0.62722182928454384</c:v>
                </c:pt>
                <c:pt idx="988">
                  <c:v>0.71801799810027134</c:v>
                </c:pt>
                <c:pt idx="989">
                  <c:v>0.64904522872338866</c:v>
                </c:pt>
                <c:pt idx="990">
                  <c:v>0.81141323639665131</c:v>
                </c:pt>
                <c:pt idx="991">
                  <c:v>0.49012046093711564</c:v>
                </c:pt>
                <c:pt idx="992">
                  <c:v>0.80765707112572271</c:v>
                </c:pt>
                <c:pt idx="993">
                  <c:v>1.0039450706653699</c:v>
                </c:pt>
                <c:pt idx="994">
                  <c:v>0.98129769617268403</c:v>
                </c:pt>
                <c:pt idx="995">
                  <c:v>0.1727255520174561</c:v>
                </c:pt>
                <c:pt idx="996">
                  <c:v>0.77670325386347849</c:v>
                </c:pt>
                <c:pt idx="997">
                  <c:v>0.8896811565731102</c:v>
                </c:pt>
                <c:pt idx="998">
                  <c:v>0.79979456769394386</c:v>
                </c:pt>
                <c:pt idx="999">
                  <c:v>0.70679368954975408</c:v>
                </c:pt>
                <c:pt idx="1000">
                  <c:v>0.7666802247749519</c:v>
                </c:pt>
                <c:pt idx="1001">
                  <c:v>0.76249333244081141</c:v>
                </c:pt>
                <c:pt idx="1002">
                  <c:v>0.88123906564795751</c:v>
                </c:pt>
                <c:pt idx="1003">
                  <c:v>0.89277074387992583</c:v>
                </c:pt>
                <c:pt idx="1004">
                  <c:v>0.91749522184549459</c:v>
                </c:pt>
                <c:pt idx="1005">
                  <c:v>1.1806229502177179</c:v>
                </c:pt>
                <c:pt idx="1006">
                  <c:v>0.98569158615705699</c:v>
                </c:pt>
                <c:pt idx="1007">
                  <c:v>1.1863549070113333</c:v>
                </c:pt>
                <c:pt idx="1008">
                  <c:v>1.2104954369900416</c:v>
                </c:pt>
                <c:pt idx="1009">
                  <c:v>1.5779871909862901</c:v>
                </c:pt>
                <c:pt idx="1010">
                  <c:v>1.1074080257016889</c:v>
                </c:pt>
                <c:pt idx="1011">
                  <c:v>1.0192855098590738</c:v>
                </c:pt>
                <c:pt idx="1012">
                  <c:v>1.5010761087396074</c:v>
                </c:pt>
                <c:pt idx="1013">
                  <c:v>1.1147515621884949</c:v>
                </c:pt>
                <c:pt idx="1014">
                  <c:v>1.0647006357246842</c:v>
                </c:pt>
                <c:pt idx="1015">
                  <c:v>1.0206653397735643</c:v>
                </c:pt>
                <c:pt idx="1016">
                  <c:v>0.74622025223835464</c:v>
                </c:pt>
                <c:pt idx="1017">
                  <c:v>0.90832425179654075</c:v>
                </c:pt>
                <c:pt idx="1018">
                  <c:v>0.83571001714263726</c:v>
                </c:pt>
                <c:pt idx="1019">
                  <c:v>0.79784030132806949</c:v>
                </c:pt>
                <c:pt idx="1020">
                  <c:v>0.84616124716622954</c:v>
                </c:pt>
                <c:pt idx="1021">
                  <c:v>0.59463100772832356</c:v>
                </c:pt>
                <c:pt idx="1022">
                  <c:v>0.66870530085962598</c:v>
                </c:pt>
                <c:pt idx="1023">
                  <c:v>0.5290663182004538</c:v>
                </c:pt>
                <c:pt idx="1024">
                  <c:v>0.60737639007426436</c:v>
                </c:pt>
                <c:pt idx="1025">
                  <c:v>0.42348948404435194</c:v>
                </c:pt>
                <c:pt idx="1026">
                  <c:v>0.40706722683364599</c:v>
                </c:pt>
                <c:pt idx="1027">
                  <c:v>0.45573189617349485</c:v>
                </c:pt>
                <c:pt idx="1028">
                  <c:v>0.45541745728520722</c:v>
                </c:pt>
                <c:pt idx="1029">
                  <c:v>0.66697168670510187</c:v>
                </c:pt>
                <c:pt idx="1030">
                  <c:v>0.65377445930184497</c:v>
                </c:pt>
                <c:pt idx="1031">
                  <c:v>0.73089321963014808</c:v>
                </c:pt>
                <c:pt idx="1032">
                  <c:v>0.43750671992366913</c:v>
                </c:pt>
                <c:pt idx="1033">
                  <c:v>0.39457941710688549</c:v>
                </c:pt>
                <c:pt idx="1034">
                  <c:v>0.77305590170692262</c:v>
                </c:pt>
                <c:pt idx="1035">
                  <c:v>0.75453145578375558</c:v>
                </c:pt>
                <c:pt idx="1036">
                  <c:v>1.0250600821042959</c:v>
                </c:pt>
                <c:pt idx="1037">
                  <c:v>0.72879822104152081</c:v>
                </c:pt>
                <c:pt idx="1038">
                  <c:v>1.521832479824851</c:v>
                </c:pt>
                <c:pt idx="1039">
                  <c:v>1.0174014620242031</c:v>
                </c:pt>
                <c:pt idx="1040">
                  <c:v>0.703718781315961</c:v>
                </c:pt>
                <c:pt idx="1041">
                  <c:v>0.1380449825952568</c:v>
                </c:pt>
                <c:pt idx="1042">
                  <c:v>0.79601525387046135</c:v>
                </c:pt>
                <c:pt idx="1043">
                  <c:v>5.6277172258341383E-2</c:v>
                </c:pt>
                <c:pt idx="1044">
                  <c:v>0.863216288102712</c:v>
                </c:pt>
                <c:pt idx="1045">
                  <c:v>1.5692751880811748</c:v>
                </c:pt>
                <c:pt idx="1046">
                  <c:v>1.5363239243555005</c:v>
                </c:pt>
                <c:pt idx="1047">
                  <c:v>1.4355961639177963</c:v>
                </c:pt>
                <c:pt idx="1048">
                  <c:v>1.3755769924507593</c:v>
                </c:pt>
                <c:pt idx="1049">
                  <c:v>1.4206846090922582</c:v>
                </c:pt>
                <c:pt idx="1050">
                  <c:v>1.3558114609790983</c:v>
                </c:pt>
                <c:pt idx="1051">
                  <c:v>0.14068945235169272</c:v>
                </c:pt>
                <c:pt idx="1052">
                  <c:v>0.36956495857006871</c:v>
                </c:pt>
                <c:pt idx="1053">
                  <c:v>1.5976553029288139</c:v>
                </c:pt>
                <c:pt idx="1054">
                  <c:v>1.0930100467998407</c:v>
                </c:pt>
                <c:pt idx="1055">
                  <c:v>0.64636220877733996</c:v>
                </c:pt>
                <c:pt idx="1056">
                  <c:v>0.26461959775863042</c:v>
                </c:pt>
                <c:pt idx="1057">
                  <c:v>1.3325426911523739</c:v>
                </c:pt>
                <c:pt idx="1058">
                  <c:v>0.64125478194626384</c:v>
                </c:pt>
                <c:pt idx="1059">
                  <c:v>0.58374356477190803</c:v>
                </c:pt>
                <c:pt idx="1060">
                  <c:v>0.67887115879700044</c:v>
                </c:pt>
                <c:pt idx="1061">
                  <c:v>0.51875391643275071</c:v>
                </c:pt>
                <c:pt idx="1062">
                  <c:v>0.30080512627267242</c:v>
                </c:pt>
                <c:pt idx="1063">
                  <c:v>1.0044577142571929</c:v>
                </c:pt>
                <c:pt idx="1064">
                  <c:v>0.51845299345327944</c:v>
                </c:pt>
                <c:pt idx="1065">
                  <c:v>0.75747258778282134</c:v>
                </c:pt>
                <c:pt idx="1066">
                  <c:v>0.59226662840198796</c:v>
                </c:pt>
                <c:pt idx="1067">
                  <c:v>0.75296267180387222</c:v>
                </c:pt>
                <c:pt idx="1068">
                  <c:v>0.66898791332772423</c:v>
                </c:pt>
                <c:pt idx="1069">
                  <c:v>0.63576659436239125</c:v>
                </c:pt>
                <c:pt idx="1070">
                  <c:v>0.74313279824180167</c:v>
                </c:pt>
                <c:pt idx="1071">
                  <c:v>0.68616265951948241</c:v>
                </c:pt>
                <c:pt idx="1072">
                  <c:v>0.55545455151772793</c:v>
                </c:pt>
                <c:pt idx="1073">
                  <c:v>0.43138598951622625</c:v>
                </c:pt>
                <c:pt idx="1074">
                  <c:v>0.61479139937827798</c:v>
                </c:pt>
                <c:pt idx="1075">
                  <c:v>0.52216027952429589</c:v>
                </c:pt>
                <c:pt idx="1076">
                  <c:v>0.51272719466503069</c:v>
                </c:pt>
                <c:pt idx="1077">
                  <c:v>0.77590854657818042</c:v>
                </c:pt>
                <c:pt idx="1078">
                  <c:v>0.40668872133591533</c:v>
                </c:pt>
                <c:pt idx="1079">
                  <c:v>0.65359832978516597</c:v>
                </c:pt>
                <c:pt idx="1080">
                  <c:v>0.67855047936503798</c:v>
                </c:pt>
                <c:pt idx="1081">
                  <c:v>0.72826294106997602</c:v>
                </c:pt>
                <c:pt idx="1082">
                  <c:v>0.71532783855222015</c:v>
                </c:pt>
                <c:pt idx="1083">
                  <c:v>0.63021956675926294</c:v>
                </c:pt>
                <c:pt idx="1084">
                  <c:v>0.63141121882626716</c:v>
                </c:pt>
                <c:pt idx="1085">
                  <c:v>0.88077610154665853</c:v>
                </c:pt>
                <c:pt idx="1086">
                  <c:v>0.84120067792952402</c:v>
                </c:pt>
                <c:pt idx="1087">
                  <c:v>0.4244930895794099</c:v>
                </c:pt>
                <c:pt idx="1088">
                  <c:v>0.81562265689298197</c:v>
                </c:pt>
                <c:pt idx="1089">
                  <c:v>0.19450999290949125</c:v>
                </c:pt>
                <c:pt idx="1090">
                  <c:v>0.42596435661050402</c:v>
                </c:pt>
                <c:pt idx="1091">
                  <c:v>0.95427565268261727</c:v>
                </c:pt>
                <c:pt idx="1092">
                  <c:v>0.9319877996624264</c:v>
                </c:pt>
                <c:pt idx="1093">
                  <c:v>0.94483248088851479</c:v>
                </c:pt>
                <c:pt idx="1094">
                  <c:v>1.2140559564297653</c:v>
                </c:pt>
                <c:pt idx="1095">
                  <c:v>1.0915281131649217</c:v>
                </c:pt>
                <c:pt idx="1096">
                  <c:v>0.92433790002125449</c:v>
                </c:pt>
                <c:pt idx="1097">
                  <c:v>0.87673227064041603</c:v>
                </c:pt>
                <c:pt idx="1098">
                  <c:v>0.93915008825818647</c:v>
                </c:pt>
                <c:pt idx="1099">
                  <c:v>0.617673631389136</c:v>
                </c:pt>
                <c:pt idx="1100">
                  <c:v>0.84897846522371467</c:v>
                </c:pt>
                <c:pt idx="1101">
                  <c:v>0.93703743750224311</c:v>
                </c:pt>
                <c:pt idx="1102">
                  <c:v>1.462267318845931</c:v>
                </c:pt>
                <c:pt idx="1103">
                  <c:v>1.4058390852298321</c:v>
                </c:pt>
                <c:pt idx="1104">
                  <c:v>1.221875823545038</c:v>
                </c:pt>
                <c:pt idx="1105">
                  <c:v>1.2681467927419077</c:v>
                </c:pt>
                <c:pt idx="1106">
                  <c:v>1.0627529452915947</c:v>
                </c:pt>
                <c:pt idx="1107">
                  <c:v>1.8301253358828655</c:v>
                </c:pt>
                <c:pt idx="1108">
                  <c:v>1.2683660360015818</c:v>
                </c:pt>
                <c:pt idx="1109">
                  <c:v>0.95354859825926508</c:v>
                </c:pt>
                <c:pt idx="1110">
                  <c:v>0.90850030215347077</c:v>
                </c:pt>
                <c:pt idx="1111">
                  <c:v>0.77568386962935854</c:v>
                </c:pt>
                <c:pt idx="1112">
                  <c:v>0.30172160520821406</c:v>
                </c:pt>
                <c:pt idx="1113">
                  <c:v>0.53532379882659942</c:v>
                </c:pt>
                <c:pt idx="1114">
                  <c:v>0.59797039572770216</c:v>
                </c:pt>
                <c:pt idx="1115">
                  <c:v>0.63418642210204978</c:v>
                </c:pt>
                <c:pt idx="1116">
                  <c:v>0.76373126025822125</c:v>
                </c:pt>
                <c:pt idx="1117">
                  <c:v>0.79471338563354432</c:v>
                </c:pt>
                <c:pt idx="1118">
                  <c:v>1.7705922464050285</c:v>
                </c:pt>
                <c:pt idx="1119">
                  <c:v>1.5158840123085344</c:v>
                </c:pt>
                <c:pt idx="1120">
                  <c:v>1.0276511641883674</c:v>
                </c:pt>
                <c:pt idx="1121">
                  <c:v>0.89588704437309408</c:v>
                </c:pt>
                <c:pt idx="1122">
                  <c:v>0.15166651763301212</c:v>
                </c:pt>
                <c:pt idx="1123">
                  <c:v>0.48132701678507861</c:v>
                </c:pt>
                <c:pt idx="1124">
                  <c:v>0.4872152126980297</c:v>
                </c:pt>
                <c:pt idx="1125">
                  <c:v>0.54521190390932395</c:v>
                </c:pt>
                <c:pt idx="1126">
                  <c:v>0.64282797929053093</c:v>
                </c:pt>
                <c:pt idx="1127">
                  <c:v>0.44494602449595033</c:v>
                </c:pt>
                <c:pt idx="1128">
                  <c:v>0.52257076899624</c:v>
                </c:pt>
                <c:pt idx="1129">
                  <c:v>0.49654467698099131</c:v>
                </c:pt>
                <c:pt idx="1130">
                  <c:v>0.39388633536915424</c:v>
                </c:pt>
                <c:pt idx="1131">
                  <c:v>0.9859217796827412</c:v>
                </c:pt>
                <c:pt idx="1132">
                  <c:v>0.7076133553438273</c:v>
                </c:pt>
                <c:pt idx="1133">
                  <c:v>0.71709043803294026</c:v>
                </c:pt>
                <c:pt idx="1134">
                  <c:v>1.0804144725051337</c:v>
                </c:pt>
                <c:pt idx="1135">
                  <c:v>1.0181920521368599</c:v>
                </c:pt>
                <c:pt idx="1136">
                  <c:v>0.72910015685056706</c:v>
                </c:pt>
                <c:pt idx="1137">
                  <c:v>1.0314078082187232</c:v>
                </c:pt>
                <c:pt idx="1138">
                  <c:v>0.84525084732684608</c:v>
                </c:pt>
                <c:pt idx="1139">
                  <c:v>0.95306689512724629</c:v>
                </c:pt>
                <c:pt idx="1140">
                  <c:v>0.93471012625512051</c:v>
                </c:pt>
                <c:pt idx="1141">
                  <c:v>0.98512032990834253</c:v>
                </c:pt>
                <c:pt idx="1142">
                  <c:v>0.88077648496685901</c:v>
                </c:pt>
                <c:pt idx="1143">
                  <c:v>1.0455304569054815</c:v>
                </c:pt>
                <c:pt idx="1144">
                  <c:v>0.84038339330225542</c:v>
                </c:pt>
                <c:pt idx="1145">
                  <c:v>0.84289983247977363</c:v>
                </c:pt>
                <c:pt idx="1146">
                  <c:v>0.89960521671888394</c:v>
                </c:pt>
                <c:pt idx="1147">
                  <c:v>0.90638253616835551</c:v>
                </c:pt>
                <c:pt idx="1148">
                  <c:v>0.83996650665651262</c:v>
                </c:pt>
                <c:pt idx="1149">
                  <c:v>0.79260724640573033</c:v>
                </c:pt>
                <c:pt idx="1150">
                  <c:v>0.86085414300133367</c:v>
                </c:pt>
                <c:pt idx="1151">
                  <c:v>0.8532905127042234</c:v>
                </c:pt>
                <c:pt idx="1152">
                  <c:v>0.79599651560050111</c:v>
                </c:pt>
                <c:pt idx="1153">
                  <c:v>0.77795233969452038</c:v>
                </c:pt>
                <c:pt idx="1154">
                  <c:v>1.3162738868633885</c:v>
                </c:pt>
                <c:pt idx="1155">
                  <c:v>0.68081290239428627</c:v>
                </c:pt>
                <c:pt idx="1156">
                  <c:v>1.2647456093587313</c:v>
                </c:pt>
                <c:pt idx="1157">
                  <c:v>0.78514112248886248</c:v>
                </c:pt>
                <c:pt idx="1158">
                  <c:v>0.35748930505187304</c:v>
                </c:pt>
                <c:pt idx="1159">
                  <c:v>0.56196042795788137</c:v>
                </c:pt>
                <c:pt idx="1160">
                  <c:v>0.55725401078740577</c:v>
                </c:pt>
                <c:pt idx="1161">
                  <c:v>0.39811495262015562</c:v>
                </c:pt>
                <c:pt idx="1162">
                  <c:v>0.22334748398028603</c:v>
                </c:pt>
                <c:pt idx="1163">
                  <c:v>0.65630177202882745</c:v>
                </c:pt>
                <c:pt idx="1164">
                  <c:v>0.93303526478381782</c:v>
                </c:pt>
                <c:pt idx="1165">
                  <c:v>0.81544226041060341</c:v>
                </c:pt>
                <c:pt idx="1166">
                  <c:v>0.42677787089125729</c:v>
                </c:pt>
                <c:pt idx="1167">
                  <c:v>0.65961760039938333</c:v>
                </c:pt>
                <c:pt idx="1168">
                  <c:v>0.72728644563498035</c:v>
                </c:pt>
                <c:pt idx="1169">
                  <c:v>0.7660170961726791</c:v>
                </c:pt>
                <c:pt idx="1170">
                  <c:v>0.68634716930357964</c:v>
                </c:pt>
                <c:pt idx="1171">
                  <c:v>0.67269538059222256</c:v>
                </c:pt>
                <c:pt idx="1172">
                  <c:v>0.62315077100331129</c:v>
                </c:pt>
                <c:pt idx="1173">
                  <c:v>0.57571104795721906</c:v>
                </c:pt>
                <c:pt idx="1174">
                  <c:v>0.48438313168075464</c:v>
                </c:pt>
                <c:pt idx="1175">
                  <c:v>0.55067844346224903</c:v>
                </c:pt>
                <c:pt idx="1176">
                  <c:v>0.66655043615555964</c:v>
                </c:pt>
                <c:pt idx="1177">
                  <c:v>0.5336655653880864</c:v>
                </c:pt>
                <c:pt idx="1178">
                  <c:v>0.52872365670788557</c:v>
                </c:pt>
                <c:pt idx="1179">
                  <c:v>0.62175310127701655</c:v>
                </c:pt>
                <c:pt idx="1180">
                  <c:v>0.62235525962375127</c:v>
                </c:pt>
                <c:pt idx="1181">
                  <c:v>0.87694133649804007</c:v>
                </c:pt>
                <c:pt idx="1182">
                  <c:v>0.86511732098519556</c:v>
                </c:pt>
                <c:pt idx="1183">
                  <c:v>0.66556272354184154</c:v>
                </c:pt>
                <c:pt idx="1184">
                  <c:v>0.50076723081648056</c:v>
                </c:pt>
                <c:pt idx="1185">
                  <c:v>0.35591762967168827</c:v>
                </c:pt>
                <c:pt idx="1186">
                  <c:v>0.28456382273784214</c:v>
                </c:pt>
                <c:pt idx="1187">
                  <c:v>0.33679018475964212</c:v>
                </c:pt>
                <c:pt idx="1188">
                  <c:v>0.35249538173363065</c:v>
                </c:pt>
                <c:pt idx="1189">
                  <c:v>0.29945367556994218</c:v>
                </c:pt>
                <c:pt idx="1190">
                  <c:v>0.30263807266562054</c:v>
                </c:pt>
                <c:pt idx="1191">
                  <c:v>9.3613058100110863E-2</c:v>
                </c:pt>
                <c:pt idx="1192">
                  <c:v>0.31129112982649232</c:v>
                </c:pt>
                <c:pt idx="1193">
                  <c:v>0.43940313802942976</c:v>
                </c:pt>
                <c:pt idx="1194">
                  <c:v>0.35137348766003268</c:v>
                </c:pt>
                <c:pt idx="1195">
                  <c:v>0.14044295688650871</c:v>
                </c:pt>
                <c:pt idx="1196">
                  <c:v>0.19984390354120174</c:v>
                </c:pt>
                <c:pt idx="1197">
                  <c:v>0.40015672843410233</c:v>
                </c:pt>
                <c:pt idx="1198">
                  <c:v>0.39336510869870617</c:v>
                </c:pt>
                <c:pt idx="1199">
                  <c:v>0.37679947469788433</c:v>
                </c:pt>
                <c:pt idx="1200">
                  <c:v>0.3475242428289011</c:v>
                </c:pt>
                <c:pt idx="1201">
                  <c:v>0.4091979277219347</c:v>
                </c:pt>
                <c:pt idx="1202">
                  <c:v>0.79879510018462085</c:v>
                </c:pt>
                <c:pt idx="1203">
                  <c:v>0.42027320003156787</c:v>
                </c:pt>
                <c:pt idx="1204">
                  <c:v>0.28300284460517011</c:v>
                </c:pt>
                <c:pt idx="1205">
                  <c:v>0.23833112829775016</c:v>
                </c:pt>
                <c:pt idx="1206">
                  <c:v>0.70627399740088914</c:v>
                </c:pt>
                <c:pt idx="1207">
                  <c:v>0.40138450467766001</c:v>
                </c:pt>
                <c:pt idx="1208">
                  <c:v>0.73902492428595101</c:v>
                </c:pt>
                <c:pt idx="1209">
                  <c:v>0.13894574739780546</c:v>
                </c:pt>
                <c:pt idx="1210">
                  <c:v>0.13353992513285981</c:v>
                </c:pt>
                <c:pt idx="1211">
                  <c:v>9.3949266399340634E-2</c:v>
                </c:pt>
                <c:pt idx="1212">
                  <c:v>0.53391401838551855</c:v>
                </c:pt>
                <c:pt idx="1213">
                  <c:v>0.54754089439932907</c:v>
                </c:pt>
                <c:pt idx="1214">
                  <c:v>0.50773006142340993</c:v>
                </c:pt>
                <c:pt idx="1215">
                  <c:v>0.46475348660832683</c:v>
                </c:pt>
                <c:pt idx="1216">
                  <c:v>0.47838556390237225</c:v>
                </c:pt>
                <c:pt idx="1217">
                  <c:v>1.8258836037192714</c:v>
                </c:pt>
                <c:pt idx="1218">
                  <c:v>1.5245794694960166</c:v>
                </c:pt>
                <c:pt idx="1219">
                  <c:v>1.1616630154973449</c:v>
                </c:pt>
                <c:pt idx="1220">
                  <c:v>0.97389494848320424</c:v>
                </c:pt>
                <c:pt idx="1221">
                  <c:v>0.6106707595599421</c:v>
                </c:pt>
                <c:pt idx="1222">
                  <c:v>0.55669876484743641</c:v>
                </c:pt>
                <c:pt idx="1223">
                  <c:v>0.2500299298339026</c:v>
                </c:pt>
                <c:pt idx="1224">
                  <c:v>0.74915421020213124</c:v>
                </c:pt>
                <c:pt idx="1225">
                  <c:v>0.44921757345538604</c:v>
                </c:pt>
                <c:pt idx="1226">
                  <c:v>0.59764084235381665</c:v>
                </c:pt>
                <c:pt idx="1227">
                  <c:v>0.58834932097146841</c:v>
                </c:pt>
                <c:pt idx="1228">
                  <c:v>0.68558138509762478</c:v>
                </c:pt>
                <c:pt idx="1229">
                  <c:v>0.71873113610262829</c:v>
                </c:pt>
                <c:pt idx="1230">
                  <c:v>0.46372560431404031</c:v>
                </c:pt>
                <c:pt idx="1231">
                  <c:v>0.22053187513418065</c:v>
                </c:pt>
                <c:pt idx="1232">
                  <c:v>0.47028284689016114</c:v>
                </c:pt>
                <c:pt idx="1233">
                  <c:v>0.48737016290400081</c:v>
                </c:pt>
                <c:pt idx="1234">
                  <c:v>0.64040415866699729</c:v>
                </c:pt>
                <c:pt idx="1235">
                  <c:v>0.61811159188608022</c:v>
                </c:pt>
                <c:pt idx="1236">
                  <c:v>0.87104314559509954</c:v>
                </c:pt>
                <c:pt idx="1237">
                  <c:v>0.73657467846188973</c:v>
                </c:pt>
                <c:pt idx="1238">
                  <c:v>0.54967741892863287</c:v>
                </c:pt>
                <c:pt idx="1239">
                  <c:v>0.58359061647514199</c:v>
                </c:pt>
                <c:pt idx="1240">
                  <c:v>0.53580317183692538</c:v>
                </c:pt>
                <c:pt idx="1241">
                  <c:v>0.56299372821216997</c:v>
                </c:pt>
                <c:pt idx="1242">
                  <c:v>0.4202246186199739</c:v>
                </c:pt>
                <c:pt idx="1243">
                  <c:v>0.41568844663439924</c:v>
                </c:pt>
                <c:pt idx="1244">
                  <c:v>1.3112368346987151</c:v>
                </c:pt>
                <c:pt idx="1245">
                  <c:v>1.4439241985893425</c:v>
                </c:pt>
                <c:pt idx="1246">
                  <c:v>1.3678681658515006</c:v>
                </c:pt>
                <c:pt idx="1247">
                  <c:v>0.68568712737236714</c:v>
                </c:pt>
                <c:pt idx="1248">
                  <c:v>1.1165551094971391</c:v>
                </c:pt>
                <c:pt idx="1249">
                  <c:v>1.0202453257740909</c:v>
                </c:pt>
                <c:pt idx="1250">
                  <c:v>0.97257956927079869</c:v>
                </c:pt>
                <c:pt idx="1251">
                  <c:v>1.007546758122442</c:v>
                </c:pt>
                <c:pt idx="1252">
                  <c:v>1.063658693396899</c:v>
                </c:pt>
                <c:pt idx="1253">
                  <c:v>1.1067503710720805</c:v>
                </c:pt>
                <c:pt idx="1254">
                  <c:v>1.0540301573093382</c:v>
                </c:pt>
                <c:pt idx="1255">
                  <c:v>1.6300056536784671</c:v>
                </c:pt>
                <c:pt idx="1256">
                  <c:v>1.2521927469754845</c:v>
                </c:pt>
                <c:pt idx="1257">
                  <c:v>1.2332049051802736</c:v>
                </c:pt>
                <c:pt idx="1258">
                  <c:v>1.2218056697281625</c:v>
                </c:pt>
                <c:pt idx="1259">
                  <c:v>1.1813940031446113</c:v>
                </c:pt>
                <c:pt idx="1260">
                  <c:v>1.5907262271180374</c:v>
                </c:pt>
                <c:pt idx="1261">
                  <c:v>0.95510879065642651</c:v>
                </c:pt>
                <c:pt idx="1262">
                  <c:v>0.14762435427801196</c:v>
                </c:pt>
                <c:pt idx="1263">
                  <c:v>0.4475425784722184</c:v>
                </c:pt>
                <c:pt idx="1264">
                  <c:v>0.22223974926736706</c:v>
                </c:pt>
                <c:pt idx="1265">
                  <c:v>1.0833210005545197</c:v>
                </c:pt>
                <c:pt idx="1266">
                  <c:v>0.61440512872974506</c:v>
                </c:pt>
                <c:pt idx="1267">
                  <c:v>1.2819674129220759</c:v>
                </c:pt>
                <c:pt idx="1268">
                  <c:v>0.62211070726406803</c:v>
                </c:pt>
                <c:pt idx="1269">
                  <c:v>0.45825875366176633</c:v>
                </c:pt>
                <c:pt idx="1270">
                  <c:v>1.4195629442944717</c:v>
                </c:pt>
                <c:pt idx="1271">
                  <c:v>0.71220656833476448</c:v>
                </c:pt>
                <c:pt idx="1272">
                  <c:v>1.5323799531214306</c:v>
                </c:pt>
                <c:pt idx="1273">
                  <c:v>1.0299477837516837</c:v>
                </c:pt>
                <c:pt idx="1274">
                  <c:v>0.1618459864289078</c:v>
                </c:pt>
                <c:pt idx="1275">
                  <c:v>0.32910815422526629</c:v>
                </c:pt>
                <c:pt idx="1276">
                  <c:v>0.1570976632546561</c:v>
                </c:pt>
                <c:pt idx="1277">
                  <c:v>0.27305449469809179</c:v>
                </c:pt>
                <c:pt idx="1278">
                  <c:v>0.26665583437988433</c:v>
                </c:pt>
                <c:pt idx="1279">
                  <c:v>1.0619299974670799</c:v>
                </c:pt>
                <c:pt idx="1280">
                  <c:v>0.31764747108562397</c:v>
                </c:pt>
                <c:pt idx="1281">
                  <c:v>0.76119112462752581</c:v>
                </c:pt>
                <c:pt idx="1282">
                  <c:v>0.82801029114679703</c:v>
                </c:pt>
                <c:pt idx="1283">
                  <c:v>0.84510230655314023</c:v>
                </c:pt>
                <c:pt idx="1284">
                  <c:v>0.22181278154746789</c:v>
                </c:pt>
                <c:pt idx="1285">
                  <c:v>1.4485032674556024</c:v>
                </c:pt>
                <c:pt idx="1286">
                  <c:v>1.1393745538936069</c:v>
                </c:pt>
                <c:pt idx="1287">
                  <c:v>1.0459105835595632</c:v>
                </c:pt>
                <c:pt idx="1288">
                  <c:v>0.72995161543774423</c:v>
                </c:pt>
                <c:pt idx="1289">
                  <c:v>0.14397505318609546</c:v>
                </c:pt>
                <c:pt idx="1290">
                  <c:v>0.56501272472757247</c:v>
                </c:pt>
                <c:pt idx="1291">
                  <c:v>0.44293114902410624</c:v>
                </c:pt>
                <c:pt idx="1292">
                  <c:v>0.16130095125867783</c:v>
                </c:pt>
                <c:pt idx="1293">
                  <c:v>0.97596826684509574</c:v>
                </c:pt>
                <c:pt idx="1294">
                  <c:v>0.95856901687358231</c:v>
                </c:pt>
                <c:pt idx="1295">
                  <c:v>0.40019283522405197</c:v>
                </c:pt>
                <c:pt idx="1296">
                  <c:v>0.4489105107650751</c:v>
                </c:pt>
                <c:pt idx="1297">
                  <c:v>1.0889546828528609</c:v>
                </c:pt>
                <c:pt idx="1298">
                  <c:v>0.22334961074210513</c:v>
                </c:pt>
                <c:pt idx="1299">
                  <c:v>0.6587187069798891</c:v>
                </c:pt>
                <c:pt idx="1300">
                  <c:v>0.66337199332497054</c:v>
                </c:pt>
                <c:pt idx="1301">
                  <c:v>0.71706822730544817</c:v>
                </c:pt>
                <c:pt idx="1302">
                  <c:v>0.72882650417744477</c:v>
                </c:pt>
                <c:pt idx="1303">
                  <c:v>0.57387806894051552</c:v>
                </c:pt>
                <c:pt idx="1304">
                  <c:v>0.62196497186975552</c:v>
                </c:pt>
                <c:pt idx="1305">
                  <c:v>0.6507884752421621</c:v>
                </c:pt>
                <c:pt idx="1306">
                  <c:v>0.56849913707675548</c:v>
                </c:pt>
                <c:pt idx="1307">
                  <c:v>0.66420499616772122</c:v>
                </c:pt>
                <c:pt idx="1308">
                  <c:v>0.74185734608312981</c:v>
                </c:pt>
                <c:pt idx="1309">
                  <c:v>0.52710255314531951</c:v>
                </c:pt>
                <c:pt idx="1310">
                  <c:v>1.2106837112206705</c:v>
                </c:pt>
                <c:pt idx="1311">
                  <c:v>0.17053416450873041</c:v>
                </c:pt>
                <c:pt idx="1312">
                  <c:v>0.54013703398778179</c:v>
                </c:pt>
                <c:pt idx="1313">
                  <c:v>0.44698126272549549</c:v>
                </c:pt>
                <c:pt idx="1314">
                  <c:v>8.4808179824667956E-2</c:v>
                </c:pt>
                <c:pt idx="1315">
                  <c:v>0.19574596953430448</c:v>
                </c:pt>
                <c:pt idx="1316">
                  <c:v>0.42598383359388481</c:v>
                </c:pt>
                <c:pt idx="1317">
                  <c:v>0.29173881691509507</c:v>
                </c:pt>
                <c:pt idx="1318">
                  <c:v>0.4687433930543069</c:v>
                </c:pt>
                <c:pt idx="1319">
                  <c:v>0.34632072283374726</c:v>
                </c:pt>
                <c:pt idx="1320">
                  <c:v>0.23149973636883994</c:v>
                </c:pt>
                <c:pt idx="1321">
                  <c:v>0.4166734319093553</c:v>
                </c:pt>
                <c:pt idx="1322">
                  <c:v>0.23497630593906887</c:v>
                </c:pt>
                <c:pt idx="1323">
                  <c:v>0.73177914821948642</c:v>
                </c:pt>
                <c:pt idx="1324">
                  <c:v>0.29205863470612148</c:v>
                </c:pt>
                <c:pt idx="1325">
                  <c:v>0.13988083257657483</c:v>
                </c:pt>
                <c:pt idx="1326">
                  <c:v>0.40750214517844174</c:v>
                </c:pt>
                <c:pt idx="1327">
                  <c:v>0.69652567127487341</c:v>
                </c:pt>
                <c:pt idx="1328">
                  <c:v>0.5098064267158009</c:v>
                </c:pt>
                <c:pt idx="1329">
                  <c:v>0.40600650112582254</c:v>
                </c:pt>
                <c:pt idx="1330">
                  <c:v>0.44934235914532311</c:v>
                </c:pt>
                <c:pt idx="1331">
                  <c:v>0.76897072234010688</c:v>
                </c:pt>
                <c:pt idx="1332">
                  <c:v>0.94203723520301785</c:v>
                </c:pt>
                <c:pt idx="1333">
                  <c:v>0.74753077233067899</c:v>
                </c:pt>
                <c:pt idx="1334">
                  <c:v>0.69360107511669233</c:v>
                </c:pt>
                <c:pt idx="1335">
                  <c:v>0.77001926525498654</c:v>
                </c:pt>
                <c:pt idx="1336">
                  <c:v>0.69230779960776767</c:v>
                </c:pt>
                <c:pt idx="1337">
                  <c:v>1.5514955911307109</c:v>
                </c:pt>
                <c:pt idx="1338">
                  <c:v>1.8481025059387133</c:v>
                </c:pt>
                <c:pt idx="1339">
                  <c:v>1.9036216472594005</c:v>
                </c:pt>
                <c:pt idx="1340">
                  <c:v>1.7357306402081076</c:v>
                </c:pt>
                <c:pt idx="1341">
                  <c:v>1.7275241526835137</c:v>
                </c:pt>
                <c:pt idx="1342">
                  <c:v>1.6694084289920428</c:v>
                </c:pt>
                <c:pt idx="1343">
                  <c:v>1.7845486854400123</c:v>
                </c:pt>
                <c:pt idx="1344">
                  <c:v>1.6741276672573653</c:v>
                </c:pt>
                <c:pt idx="1345">
                  <c:v>2.1807482742696283</c:v>
                </c:pt>
                <c:pt idx="1346">
                  <c:v>0.67716427095135867</c:v>
                </c:pt>
                <c:pt idx="1347">
                  <c:v>0.68374693529947805</c:v>
                </c:pt>
                <c:pt idx="1348">
                  <c:v>0.66985706356499197</c:v>
                </c:pt>
                <c:pt idx="1349">
                  <c:v>0.66565278535180283</c:v>
                </c:pt>
                <c:pt idx="1350">
                  <c:v>0.81613347616763121</c:v>
                </c:pt>
                <c:pt idx="1351">
                  <c:v>0.61989327482422896</c:v>
                </c:pt>
                <c:pt idx="1352">
                  <c:v>0.7012928734445657</c:v>
                </c:pt>
                <c:pt idx="1353">
                  <c:v>0.51013196289368512</c:v>
                </c:pt>
                <c:pt idx="1354">
                  <c:v>0.57645905750357918</c:v>
                </c:pt>
                <c:pt idx="1355">
                  <c:v>0.16498815146033785</c:v>
                </c:pt>
                <c:pt idx="1356">
                  <c:v>0.40284790825332295</c:v>
                </c:pt>
                <c:pt idx="1357">
                  <c:v>1.0284160624441725</c:v>
                </c:pt>
                <c:pt idx="1358">
                  <c:v>0.27873043975228878</c:v>
                </c:pt>
                <c:pt idx="1359">
                  <c:v>0.973829219598911</c:v>
                </c:pt>
                <c:pt idx="1360">
                  <c:v>0.87542577495023133</c:v>
                </c:pt>
                <c:pt idx="1361">
                  <c:v>1.0810694056448278</c:v>
                </c:pt>
                <c:pt idx="1362">
                  <c:v>0.83545082352913369</c:v>
                </c:pt>
                <c:pt idx="1363">
                  <c:v>1.7256567796338171</c:v>
                </c:pt>
                <c:pt idx="1364">
                  <c:v>1.0144259025256723</c:v>
                </c:pt>
                <c:pt idx="1365">
                  <c:v>0.95322541594878007</c:v>
                </c:pt>
                <c:pt idx="1366">
                  <c:v>0.34683523658436216</c:v>
                </c:pt>
                <c:pt idx="1367">
                  <c:v>0.30446555940192704</c:v>
                </c:pt>
                <c:pt idx="1368">
                  <c:v>0.70804795524187458</c:v>
                </c:pt>
                <c:pt idx="1369">
                  <c:v>0.78516576931939064</c:v>
                </c:pt>
                <c:pt idx="1370">
                  <c:v>0.90174361249687551</c:v>
                </c:pt>
                <c:pt idx="1371">
                  <c:v>0.89809400011872276</c:v>
                </c:pt>
                <c:pt idx="1372">
                  <c:v>0.95497697665051973</c:v>
                </c:pt>
                <c:pt idx="1373">
                  <c:v>0.9980042093503223</c:v>
                </c:pt>
                <c:pt idx="1374">
                  <c:v>0.86946413213036289</c:v>
                </c:pt>
                <c:pt idx="1375">
                  <c:v>0.79914525715086038</c:v>
                </c:pt>
                <c:pt idx="1376">
                  <c:v>0.68687889469505048</c:v>
                </c:pt>
                <c:pt idx="1377">
                  <c:v>0.57079151556271401</c:v>
                </c:pt>
                <c:pt idx="1378">
                  <c:v>0.2278294138898877</c:v>
                </c:pt>
                <c:pt idx="1379">
                  <c:v>0.34716338726239254</c:v>
                </c:pt>
                <c:pt idx="1380">
                  <c:v>0.877100593366127</c:v>
                </c:pt>
                <c:pt idx="1381">
                  <c:v>0.36327522257644224</c:v>
                </c:pt>
                <c:pt idx="1382">
                  <c:v>0.47621809561323414</c:v>
                </c:pt>
                <c:pt idx="1383">
                  <c:v>1.719044578615974</c:v>
                </c:pt>
                <c:pt idx="1384">
                  <c:v>1.4917614849719072</c:v>
                </c:pt>
                <c:pt idx="1385">
                  <c:v>1.1792957508787556</c:v>
                </c:pt>
                <c:pt idx="1386">
                  <c:v>0.71384868398203882</c:v>
                </c:pt>
                <c:pt idx="1387">
                  <c:v>0.37900068696117939</c:v>
                </c:pt>
                <c:pt idx="1388">
                  <c:v>0.75436110470589823</c:v>
                </c:pt>
                <c:pt idx="1389">
                  <c:v>0.53633245869059831</c:v>
                </c:pt>
                <c:pt idx="1390">
                  <c:v>0.51231803299583401</c:v>
                </c:pt>
                <c:pt idx="1391">
                  <c:v>0.80968462850607903</c:v>
                </c:pt>
                <c:pt idx="1392">
                  <c:v>0.83582814827091512</c:v>
                </c:pt>
                <c:pt idx="1393">
                  <c:v>0.86780523722235259</c:v>
                </c:pt>
                <c:pt idx="1394">
                  <c:v>0.98170825499111103</c:v>
                </c:pt>
                <c:pt idx="1395">
                  <c:v>0.88808762657118978</c:v>
                </c:pt>
                <c:pt idx="1396">
                  <c:v>0.54636639872671111</c:v>
                </c:pt>
                <c:pt idx="1397">
                  <c:v>0.65005837351892204</c:v>
                </c:pt>
                <c:pt idx="1398">
                  <c:v>0.85876338469520175</c:v>
                </c:pt>
                <c:pt idx="1399">
                  <c:v>0.88801938414413606</c:v>
                </c:pt>
                <c:pt idx="1400">
                  <c:v>0.96798206789966634</c:v>
                </c:pt>
                <c:pt idx="1401">
                  <c:v>0.3822845451965573</c:v>
                </c:pt>
                <c:pt idx="1402">
                  <c:v>0.93738188642803055</c:v>
                </c:pt>
                <c:pt idx="1403">
                  <c:v>0.45865498526470538</c:v>
                </c:pt>
                <c:pt idx="1404">
                  <c:v>0.51043600674062672</c:v>
                </c:pt>
                <c:pt idx="1405">
                  <c:v>0.40144903047040381</c:v>
                </c:pt>
                <c:pt idx="1406">
                  <c:v>1.092003639839739</c:v>
                </c:pt>
                <c:pt idx="1407">
                  <c:v>0.50976006828466058</c:v>
                </c:pt>
                <c:pt idx="1408">
                  <c:v>0.48979863095017728</c:v>
                </c:pt>
                <c:pt idx="1409">
                  <c:v>0.37057266788737991</c:v>
                </c:pt>
                <c:pt idx="1410">
                  <c:v>0.99635187598012154</c:v>
                </c:pt>
                <c:pt idx="1411">
                  <c:v>0.30457298455356413</c:v>
                </c:pt>
                <c:pt idx="1412">
                  <c:v>1.0047633139794552</c:v>
                </c:pt>
                <c:pt idx="1413">
                  <c:v>1.0531262615620003</c:v>
                </c:pt>
                <c:pt idx="1414">
                  <c:v>0.99139314720593208</c:v>
                </c:pt>
                <c:pt idx="1415">
                  <c:v>0.75402656008967139</c:v>
                </c:pt>
                <c:pt idx="1416">
                  <c:v>0.52406529390616652</c:v>
                </c:pt>
                <c:pt idx="1417">
                  <c:v>0.26869475495223405</c:v>
                </c:pt>
                <c:pt idx="1418">
                  <c:v>0.79753003850109161</c:v>
                </c:pt>
                <c:pt idx="1419">
                  <c:v>1.3401297903245506</c:v>
                </c:pt>
                <c:pt idx="1420">
                  <c:v>0.55792228032493685</c:v>
                </c:pt>
                <c:pt idx="1421">
                  <c:v>1.4245138716507324</c:v>
                </c:pt>
                <c:pt idx="1422">
                  <c:v>0.34161432243884776</c:v>
                </c:pt>
                <c:pt idx="1423">
                  <c:v>0.33203990408561623</c:v>
                </c:pt>
                <c:pt idx="1424">
                  <c:v>0.31625356329102666</c:v>
                </c:pt>
                <c:pt idx="1425">
                  <c:v>1.6800095665885464</c:v>
                </c:pt>
                <c:pt idx="1426">
                  <c:v>1.6685446188708648</c:v>
                </c:pt>
                <c:pt idx="1427">
                  <c:v>1.6323330985790399</c:v>
                </c:pt>
                <c:pt idx="1428">
                  <c:v>0.8232731573232559</c:v>
                </c:pt>
                <c:pt idx="1429">
                  <c:v>0.76180245995705564</c:v>
                </c:pt>
                <c:pt idx="1430">
                  <c:v>0.84635316922292181</c:v>
                </c:pt>
                <c:pt idx="1431">
                  <c:v>0.91396609722821454</c:v>
                </c:pt>
                <c:pt idx="1432">
                  <c:v>1.0885365361750072</c:v>
                </c:pt>
                <c:pt idx="1433">
                  <c:v>1.1090609830624283</c:v>
                </c:pt>
                <c:pt idx="1434">
                  <c:v>1.1400018406178762</c:v>
                </c:pt>
                <c:pt idx="1435">
                  <c:v>1.037821498686377</c:v>
                </c:pt>
                <c:pt idx="1436">
                  <c:v>1.0669792298006229</c:v>
                </c:pt>
                <c:pt idx="1437">
                  <c:v>1.006196167165474</c:v>
                </c:pt>
                <c:pt idx="1438">
                  <c:v>1.0132802461051169</c:v>
                </c:pt>
                <c:pt idx="1439">
                  <c:v>1.0725745609050836</c:v>
                </c:pt>
                <c:pt idx="1440">
                  <c:v>0.29338154364442959</c:v>
                </c:pt>
                <c:pt idx="1441">
                  <c:v>0.3463182758329455</c:v>
                </c:pt>
                <c:pt idx="1442">
                  <c:v>0.43345193483711936</c:v>
                </c:pt>
                <c:pt idx="1443">
                  <c:v>0.58432809292644605</c:v>
                </c:pt>
                <c:pt idx="1444">
                  <c:v>0.71816734269878468</c:v>
                </c:pt>
                <c:pt idx="1445">
                  <c:v>0.79988081038967596</c:v>
                </c:pt>
                <c:pt idx="1446">
                  <c:v>0.73880474817601516</c:v>
                </c:pt>
                <c:pt idx="1447">
                  <c:v>0.7805899740764588</c:v>
                </c:pt>
                <c:pt idx="1448">
                  <c:v>0.74255437925197854</c:v>
                </c:pt>
                <c:pt idx="1449">
                  <c:v>0.76760898556030199</c:v>
                </c:pt>
                <c:pt idx="1450">
                  <c:v>0.71936079524392194</c:v>
                </c:pt>
                <c:pt idx="1451">
                  <c:v>0.73438488899758259</c:v>
                </c:pt>
                <c:pt idx="1452">
                  <c:v>0.82103030799874566</c:v>
                </c:pt>
                <c:pt idx="1453">
                  <c:v>0.76850802630830384</c:v>
                </c:pt>
                <c:pt idx="1454">
                  <c:v>0.74945693436551153</c:v>
                </c:pt>
                <c:pt idx="1455">
                  <c:v>0.8932979075740598</c:v>
                </c:pt>
                <c:pt idx="1456">
                  <c:v>0.7725058656968421</c:v>
                </c:pt>
                <c:pt idx="1457">
                  <c:v>0.86847544595195691</c:v>
                </c:pt>
                <c:pt idx="1458">
                  <c:v>0.1323360143678767</c:v>
                </c:pt>
                <c:pt idx="1459">
                  <c:v>0.84349428605644217</c:v>
                </c:pt>
                <c:pt idx="1460">
                  <c:v>0.94872009132402935</c:v>
                </c:pt>
                <c:pt idx="1461">
                  <c:v>0.91516828491607682</c:v>
                </c:pt>
                <c:pt idx="1462">
                  <c:v>0.92940689923283126</c:v>
                </c:pt>
                <c:pt idx="1463">
                  <c:v>0.8499637423398444</c:v>
                </c:pt>
                <c:pt idx="1464">
                  <c:v>1.0073496715929424</c:v>
                </c:pt>
                <c:pt idx="1465">
                  <c:v>1.0483109791150875</c:v>
                </c:pt>
                <c:pt idx="1466">
                  <c:v>0.9922311363896511</c:v>
                </c:pt>
                <c:pt idx="1467">
                  <c:v>1.0278755783694449</c:v>
                </c:pt>
                <c:pt idx="1468">
                  <c:v>0.54561380376246027</c:v>
                </c:pt>
                <c:pt idx="1469">
                  <c:v>0.61173966348578968</c:v>
                </c:pt>
                <c:pt idx="1470">
                  <c:v>0.67055679092407139</c:v>
                </c:pt>
                <c:pt idx="1471">
                  <c:v>0.58370226731429387</c:v>
                </c:pt>
                <c:pt idx="1472">
                  <c:v>0.63823361449810756</c:v>
                </c:pt>
                <c:pt idx="1473">
                  <c:v>0.6492921805994708</c:v>
                </c:pt>
                <c:pt idx="1474">
                  <c:v>0.57826396714195349</c:v>
                </c:pt>
                <c:pt idx="1475">
                  <c:v>1.2488328769208685</c:v>
                </c:pt>
                <c:pt idx="1476">
                  <c:v>1.2536320563774781</c:v>
                </c:pt>
                <c:pt idx="1477">
                  <c:v>1.2681351441725013</c:v>
                </c:pt>
                <c:pt idx="1478">
                  <c:v>1.6505583413479634</c:v>
                </c:pt>
                <c:pt idx="1479">
                  <c:v>1.1459124965238834</c:v>
                </c:pt>
                <c:pt idx="1480">
                  <c:v>1.0400946667357811</c:v>
                </c:pt>
                <c:pt idx="1481">
                  <c:v>0.95664599687470209</c:v>
                </c:pt>
                <c:pt idx="1482">
                  <c:v>0.56814751475491498</c:v>
                </c:pt>
                <c:pt idx="1483">
                  <c:v>0.72377927529987363</c:v>
                </c:pt>
                <c:pt idx="1484">
                  <c:v>0.69916552309852786</c:v>
                </c:pt>
                <c:pt idx="1485">
                  <c:v>1.0426933010024009</c:v>
                </c:pt>
                <c:pt idx="1486">
                  <c:v>0.74096655044906312</c:v>
                </c:pt>
                <c:pt idx="1487">
                  <c:v>0.75361115735458695</c:v>
                </c:pt>
                <c:pt idx="1488">
                  <c:v>0.79045945573927223</c:v>
                </c:pt>
                <c:pt idx="1489">
                  <c:v>0.22693524763789022</c:v>
                </c:pt>
                <c:pt idx="1490">
                  <c:v>0.27402838240268357</c:v>
                </c:pt>
                <c:pt idx="1491">
                  <c:v>1.0897394621016614</c:v>
                </c:pt>
                <c:pt idx="1492">
                  <c:v>0.68819091821527223</c:v>
                </c:pt>
                <c:pt idx="1493">
                  <c:v>0.34513137988369602</c:v>
                </c:pt>
                <c:pt idx="1494">
                  <c:v>0.61413649202267273</c:v>
                </c:pt>
                <c:pt idx="1495">
                  <c:v>0.58475039486436309</c:v>
                </c:pt>
                <c:pt idx="1496">
                  <c:v>0.68134894787374922</c:v>
                </c:pt>
                <c:pt idx="1497">
                  <c:v>0.67817496777481312</c:v>
                </c:pt>
                <c:pt idx="1498">
                  <c:v>0.49846862665456548</c:v>
                </c:pt>
                <c:pt idx="1499">
                  <c:v>1.2527992589226462</c:v>
                </c:pt>
                <c:pt idx="1500">
                  <c:v>1.2031630755566796</c:v>
                </c:pt>
                <c:pt idx="1501">
                  <c:v>0.8716920651011697</c:v>
                </c:pt>
                <c:pt idx="1502">
                  <c:v>0.51309951359773764</c:v>
                </c:pt>
                <c:pt idx="1503">
                  <c:v>0.18218273439203758</c:v>
                </c:pt>
                <c:pt idx="1504">
                  <c:v>0.316546761814888</c:v>
                </c:pt>
                <c:pt idx="1505">
                  <c:v>0.50514882347448709</c:v>
                </c:pt>
                <c:pt idx="1506">
                  <c:v>0.6768130055186965</c:v>
                </c:pt>
                <c:pt idx="1507">
                  <c:v>0.99716403990322566</c:v>
                </c:pt>
                <c:pt idx="1508">
                  <c:v>0.44576915409802925</c:v>
                </c:pt>
                <c:pt idx="1509">
                  <c:v>0.35664236616405987</c:v>
                </c:pt>
                <c:pt idx="1510">
                  <c:v>0.25516654755105311</c:v>
                </c:pt>
                <c:pt idx="1511">
                  <c:v>0.7836688801951488</c:v>
                </c:pt>
                <c:pt idx="1512">
                  <c:v>0.75104497313767704</c:v>
                </c:pt>
                <c:pt idx="1513">
                  <c:v>0.7479580227224023</c:v>
                </c:pt>
                <c:pt idx="1514">
                  <c:v>0.65846195983749556</c:v>
                </c:pt>
                <c:pt idx="1515">
                  <c:v>0.71134656564454368</c:v>
                </c:pt>
                <c:pt idx="1516">
                  <c:v>0.61451918918560555</c:v>
                </c:pt>
                <c:pt idx="1517">
                  <c:v>0.64516380652530403</c:v>
                </c:pt>
                <c:pt idx="1518">
                  <c:v>0.64644427528293902</c:v>
                </c:pt>
                <c:pt idx="1519">
                  <c:v>0.59800069840439185</c:v>
                </c:pt>
                <c:pt idx="1520">
                  <c:v>0.54491356310077022</c:v>
                </c:pt>
                <c:pt idx="1521">
                  <c:v>0.3042715283400777</c:v>
                </c:pt>
                <c:pt idx="1522">
                  <c:v>0.52902946581704169</c:v>
                </c:pt>
                <c:pt idx="1523">
                  <c:v>0.5771707252086804</c:v>
                </c:pt>
                <c:pt idx="1524">
                  <c:v>0.4093236727012991</c:v>
                </c:pt>
                <c:pt idx="1525">
                  <c:v>0.72654288732585304</c:v>
                </c:pt>
                <c:pt idx="1526">
                  <c:v>0.73864104565239774</c:v>
                </c:pt>
                <c:pt idx="1527">
                  <c:v>0.36309169310048889</c:v>
                </c:pt>
                <c:pt idx="1528">
                  <c:v>0.48342348436343169</c:v>
                </c:pt>
                <c:pt idx="1529">
                  <c:v>0.37727743980668449</c:v>
                </c:pt>
                <c:pt idx="1530">
                  <c:v>0.41594938961321765</c:v>
                </c:pt>
                <c:pt idx="1531">
                  <c:v>0.76411776852240854</c:v>
                </c:pt>
                <c:pt idx="1532">
                  <c:v>0.33721843212150404</c:v>
                </c:pt>
                <c:pt idx="1533">
                  <c:v>0.82251057743938472</c:v>
                </c:pt>
                <c:pt idx="1534">
                  <c:v>0.71817414382244216</c:v>
                </c:pt>
                <c:pt idx="1535">
                  <c:v>0.19108285385276716</c:v>
                </c:pt>
                <c:pt idx="1536">
                  <c:v>0.19039183395991274</c:v>
                </c:pt>
                <c:pt idx="1537">
                  <c:v>0.25781488190941665</c:v>
                </c:pt>
                <c:pt idx="1538">
                  <c:v>1.2191324930192824</c:v>
                </c:pt>
                <c:pt idx="1539">
                  <c:v>1.0299808906115144</c:v>
                </c:pt>
                <c:pt idx="1540">
                  <c:v>0.96237720660789627</c:v>
                </c:pt>
                <c:pt idx="1541">
                  <c:v>0.94110226657754725</c:v>
                </c:pt>
                <c:pt idx="1542">
                  <c:v>1.3598418249294904</c:v>
                </c:pt>
                <c:pt idx="1543">
                  <c:v>0.93196208852743911</c:v>
                </c:pt>
                <c:pt idx="1544">
                  <c:v>1.0077701105284691</c:v>
                </c:pt>
                <c:pt idx="1545">
                  <c:v>1.0435024896533254</c:v>
                </c:pt>
                <c:pt idx="1546">
                  <c:v>0.93962020279817893</c:v>
                </c:pt>
                <c:pt idx="1547">
                  <c:v>0.90713331329052516</c:v>
                </c:pt>
                <c:pt idx="1548">
                  <c:v>0.84254453926151174</c:v>
                </c:pt>
                <c:pt idx="1549">
                  <c:v>0.98884263550705542</c:v>
                </c:pt>
                <c:pt idx="1550">
                  <c:v>0.97756160325437691</c:v>
                </c:pt>
                <c:pt idx="1551">
                  <c:v>0.82206509682552997</c:v>
                </c:pt>
                <c:pt idx="1552">
                  <c:v>0.73809712593747889</c:v>
                </c:pt>
                <c:pt idx="1553">
                  <c:v>1.1761447287230562</c:v>
                </c:pt>
                <c:pt idx="1554">
                  <c:v>1.2892470710369766</c:v>
                </c:pt>
                <c:pt idx="1555">
                  <c:v>0.31423909558748725</c:v>
                </c:pt>
                <c:pt idx="1556">
                  <c:v>0.19037657473938541</c:v>
                </c:pt>
                <c:pt idx="1557">
                  <c:v>0.27055391171670878</c:v>
                </c:pt>
                <c:pt idx="1558">
                  <c:v>0.36017534741107665</c:v>
                </c:pt>
                <c:pt idx="1559">
                  <c:v>1.3664964030051117</c:v>
                </c:pt>
                <c:pt idx="1560">
                  <c:v>1.3458955378859603</c:v>
                </c:pt>
                <c:pt idx="1561">
                  <c:v>1.4370074977177041</c:v>
                </c:pt>
                <c:pt idx="1562">
                  <c:v>0.78714356780194139</c:v>
                </c:pt>
                <c:pt idx="1563">
                  <c:v>1.0187007078634813</c:v>
                </c:pt>
                <c:pt idx="1564">
                  <c:v>1.7097725262584229</c:v>
                </c:pt>
                <c:pt idx="1565">
                  <c:v>0.98234761640331447</c:v>
                </c:pt>
                <c:pt idx="1566">
                  <c:v>1.0254448442084403</c:v>
                </c:pt>
                <c:pt idx="1567">
                  <c:v>0.57263680833252872</c:v>
                </c:pt>
                <c:pt idx="1568">
                  <c:v>0.15304390338758006</c:v>
                </c:pt>
                <c:pt idx="1569">
                  <c:v>0.4424702050726918</c:v>
                </c:pt>
                <c:pt idx="1570">
                  <c:v>0.94262568832082994</c:v>
                </c:pt>
                <c:pt idx="1571">
                  <c:v>1.0182099454636604</c:v>
                </c:pt>
                <c:pt idx="1572">
                  <c:v>0.99049308595163799</c:v>
                </c:pt>
                <c:pt idx="1573">
                  <c:v>1.1079178020493969</c:v>
                </c:pt>
                <c:pt idx="1574">
                  <c:v>1.0362493931855097</c:v>
                </c:pt>
                <c:pt idx="1575">
                  <c:v>1.1104932507071039</c:v>
                </c:pt>
                <c:pt idx="1576">
                  <c:v>1.0931631193482114</c:v>
                </c:pt>
                <c:pt idx="1577">
                  <c:v>1.0714330468006554</c:v>
                </c:pt>
                <c:pt idx="1578">
                  <c:v>1.0274718054542209</c:v>
                </c:pt>
                <c:pt idx="1579">
                  <c:v>0.93279127558487751</c:v>
                </c:pt>
                <c:pt idx="1580">
                  <c:v>0.9744453162176967</c:v>
                </c:pt>
                <c:pt idx="1581">
                  <c:v>0.25242147937057818</c:v>
                </c:pt>
                <c:pt idx="1582">
                  <c:v>0.23409443570584826</c:v>
                </c:pt>
                <c:pt idx="1583">
                  <c:v>0.21812458129171527</c:v>
                </c:pt>
                <c:pt idx="1584">
                  <c:v>0.21142390882131731</c:v>
                </c:pt>
                <c:pt idx="1585">
                  <c:v>0.56491778603873088</c:v>
                </c:pt>
                <c:pt idx="1586">
                  <c:v>0.60715951780656874</c:v>
                </c:pt>
                <c:pt idx="1587">
                  <c:v>0.71105957812846077</c:v>
                </c:pt>
                <c:pt idx="1588">
                  <c:v>0.34871567196771691</c:v>
                </c:pt>
                <c:pt idx="1589">
                  <c:v>0.40300948452895435</c:v>
                </c:pt>
                <c:pt idx="1590">
                  <c:v>0.39408530803241804</c:v>
                </c:pt>
                <c:pt idx="1591">
                  <c:v>0.57805621665072626</c:v>
                </c:pt>
                <c:pt idx="1592">
                  <c:v>5.0340460275913101E-2</c:v>
                </c:pt>
                <c:pt idx="1593">
                  <c:v>0.32285438666935207</c:v>
                </c:pt>
                <c:pt idx="1594">
                  <c:v>0.34927462914023333</c:v>
                </c:pt>
                <c:pt idx="1595">
                  <c:v>0.71695761508114075</c:v>
                </c:pt>
                <c:pt idx="1596">
                  <c:v>0.74013204974117741</c:v>
                </c:pt>
                <c:pt idx="1597">
                  <c:v>0.73022221756325856</c:v>
                </c:pt>
                <c:pt idx="1598">
                  <c:v>0.76311786515956481</c:v>
                </c:pt>
                <c:pt idx="1599">
                  <c:v>0.77489865547651426</c:v>
                </c:pt>
                <c:pt idx="1600">
                  <c:v>0.50757476314538874</c:v>
                </c:pt>
                <c:pt idx="1601">
                  <c:v>0.56446308629137398</c:v>
                </c:pt>
                <c:pt idx="1602">
                  <c:v>0.81284769806950463</c:v>
                </c:pt>
                <c:pt idx="1603">
                  <c:v>0.76205405386739955</c:v>
                </c:pt>
                <c:pt idx="1604">
                  <c:v>0.77622974733287198</c:v>
                </c:pt>
                <c:pt idx="1605">
                  <c:v>0.79844477627565169</c:v>
                </c:pt>
                <c:pt idx="1606">
                  <c:v>0.68977870964661903</c:v>
                </c:pt>
                <c:pt idx="1607">
                  <c:v>0.74124953039592345</c:v>
                </c:pt>
                <c:pt idx="1608">
                  <c:v>0.74821452758436657</c:v>
                </c:pt>
                <c:pt idx="1609">
                  <c:v>0.74011621659788263</c:v>
                </c:pt>
                <c:pt idx="1610">
                  <c:v>0.76587506754872792</c:v>
                </c:pt>
                <c:pt idx="1611">
                  <c:v>0.98961949157519336</c:v>
                </c:pt>
                <c:pt idx="1612">
                  <c:v>0.72610639967917356</c:v>
                </c:pt>
                <c:pt idx="1613">
                  <c:v>0.69155536783524785</c:v>
                </c:pt>
                <c:pt idx="1614">
                  <c:v>1.5841544220053332</c:v>
                </c:pt>
                <c:pt idx="1615">
                  <c:v>1.3137124199482242</c:v>
                </c:pt>
                <c:pt idx="1616">
                  <c:v>1.057205923199692</c:v>
                </c:pt>
                <c:pt idx="1617">
                  <c:v>0.86012184307949924</c:v>
                </c:pt>
                <c:pt idx="1618">
                  <c:v>1.4169917550598365</c:v>
                </c:pt>
                <c:pt idx="1619">
                  <c:v>1.3853295673404737</c:v>
                </c:pt>
                <c:pt idx="1620">
                  <c:v>1.4172111426843954</c:v>
                </c:pt>
                <c:pt idx="1621">
                  <c:v>1.5200990849866234</c:v>
                </c:pt>
                <c:pt idx="1622">
                  <c:v>1.51723515619848</c:v>
                </c:pt>
                <c:pt idx="1623">
                  <c:v>1.142283147074163</c:v>
                </c:pt>
                <c:pt idx="1624">
                  <c:v>0.99631408446154746</c:v>
                </c:pt>
                <c:pt idx="1625">
                  <c:v>0.48689112116750832</c:v>
                </c:pt>
                <c:pt idx="1626">
                  <c:v>0.92980807787325237</c:v>
                </c:pt>
                <c:pt idx="1627">
                  <c:v>0.98591156078081055</c:v>
                </c:pt>
                <c:pt idx="1628">
                  <c:v>0.76316718720430565</c:v>
                </c:pt>
                <c:pt idx="1629">
                  <c:v>0.74712139825796797</c:v>
                </c:pt>
                <c:pt idx="1630">
                  <c:v>1.4480412944612004</c:v>
                </c:pt>
                <c:pt idx="1631">
                  <c:v>0.67419124678969611</c:v>
                </c:pt>
                <c:pt idx="1632">
                  <c:v>1.1731588309947389</c:v>
                </c:pt>
                <c:pt idx="1633">
                  <c:v>0.84841385213405607</c:v>
                </c:pt>
                <c:pt idx="1634">
                  <c:v>0.56258340120362171</c:v>
                </c:pt>
                <c:pt idx="1635">
                  <c:v>0.48720147596546437</c:v>
                </c:pt>
                <c:pt idx="1636">
                  <c:v>7.6334925148102084E-2</c:v>
                </c:pt>
                <c:pt idx="1637">
                  <c:v>9.9906740108195405E-2</c:v>
                </c:pt>
                <c:pt idx="1638">
                  <c:v>0.32039485262521389</c:v>
                </c:pt>
                <c:pt idx="1639">
                  <c:v>0.21320551389114076</c:v>
                </c:pt>
                <c:pt idx="1640">
                  <c:v>0.33774664684940597</c:v>
                </c:pt>
                <c:pt idx="1641">
                  <c:v>1.5866739669380536</c:v>
                </c:pt>
                <c:pt idx="1642">
                  <c:v>1.5689391192616382</c:v>
                </c:pt>
                <c:pt idx="1643">
                  <c:v>0.93649166819785545</c:v>
                </c:pt>
                <c:pt idx="1644">
                  <c:v>1.1310977035780969</c:v>
                </c:pt>
                <c:pt idx="1645">
                  <c:v>1.2809452676621569</c:v>
                </c:pt>
                <c:pt idx="1646">
                  <c:v>1.1408354399755944</c:v>
                </c:pt>
                <c:pt idx="1647">
                  <c:v>1.4320984497149456</c:v>
                </c:pt>
                <c:pt idx="1648">
                  <c:v>1.5684154542429418</c:v>
                </c:pt>
              </c:numCache>
            </c:numRef>
          </c:yVal>
          <c:smooth val="0"/>
          <c:extLst>
            <c:ext xmlns:c16="http://schemas.microsoft.com/office/drawing/2014/chart" uri="{C3380CC4-5D6E-409C-BE32-E72D297353CC}">
              <c16:uniqueId val="{00000001-D564-4CF1-9B76-AF2741926AB2}"/>
            </c:ext>
          </c:extLst>
        </c:ser>
        <c:dLbls>
          <c:showLegendKey val="0"/>
          <c:showVal val="0"/>
          <c:showCatName val="0"/>
          <c:showSerName val="0"/>
          <c:showPercent val="0"/>
          <c:showBubbleSize val="0"/>
        </c:dLbls>
        <c:axId val="1261554736"/>
        <c:axId val="1261556176"/>
      </c:scatterChart>
      <c:valAx>
        <c:axId val="1261554736"/>
        <c:scaling>
          <c:orientation val="minMax"/>
        </c:scaling>
        <c:delete val="0"/>
        <c:axPos val="b"/>
        <c:title>
          <c:tx>
            <c:rich>
              <a:bodyPr/>
              <a:lstStyle/>
              <a:p>
                <a:pPr>
                  <a:defRPr/>
                </a:pPr>
                <a:r>
                  <a:rPr lang="en-US"/>
                  <a:t>Fitted Values</a:t>
                </a:r>
              </a:p>
            </c:rich>
          </c:tx>
          <c:overlay val="0"/>
        </c:title>
        <c:numFmt formatCode="0" sourceLinked="0"/>
        <c:majorTickMark val="out"/>
        <c:minorTickMark val="none"/>
        <c:tickLblPos val="nextTo"/>
        <c:crossAx val="1261556176"/>
        <c:crosses val="autoZero"/>
        <c:crossBetween val="midCat"/>
      </c:valAx>
      <c:valAx>
        <c:axId val="1261556176"/>
        <c:scaling>
          <c:orientation val="minMax"/>
        </c:scaling>
        <c:delete val="0"/>
        <c:axPos val="l"/>
        <c:majorGridlines/>
        <c:title>
          <c:tx>
            <c:rich>
              <a:bodyPr/>
              <a:lstStyle/>
              <a:p>
                <a:pPr>
                  <a:defRPr/>
                </a:pPr>
                <a:r>
                  <a:rPr lang="en-US"/>
                  <a:t>√|Studentized Residual|</a:t>
                </a:r>
              </a:p>
            </c:rich>
          </c:tx>
          <c:overlay val="0"/>
        </c:title>
        <c:numFmt formatCode="0" sourceLinked="0"/>
        <c:majorTickMark val="out"/>
        <c:minorTickMark val="none"/>
        <c:tickLblPos val="nextTo"/>
        <c:crossAx val="126155473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Cook's Distance</a:t>
            </a:r>
          </a:p>
        </c:rich>
      </c:tx>
      <c:overlay val="0"/>
      <c:spPr>
        <a:solidFill>
          <a:srgbClr val="CAEDFB"/>
        </a:solidFill>
      </c:spPr>
    </c:title>
    <c:autoTitleDeleted val="0"/>
    <c:plotArea>
      <c:layout/>
      <c:barChart>
        <c:barDir val="col"/>
        <c:grouping val="clustered"/>
        <c:varyColors val="0"/>
        <c:ser>
          <c:idx val="0"/>
          <c:order val="0"/>
          <c:tx>
            <c:v>Cook's Distance</c:v>
          </c:tx>
          <c:invertIfNegative val="0"/>
          <c:val>
            <c:numRef>
              <c:f>Regression!CooksDistData</c:f>
              <c:numCache>
                <c:formatCode>0.0000</c:formatCode>
                <c:ptCount val="1649"/>
                <c:pt idx="0">
                  <c:v>2.4167976663689572E-4</c:v>
                </c:pt>
                <c:pt idx="1">
                  <c:v>4.8373725376668836E-4</c:v>
                </c:pt>
                <c:pt idx="2">
                  <c:v>4.3384695415967189E-4</c:v>
                </c:pt>
                <c:pt idx="3">
                  <c:v>5.2742002930859452E-4</c:v>
                </c:pt>
                <c:pt idx="4">
                  <c:v>4.2291991272888001E-4</c:v>
                </c:pt>
                <c:pt idx="5">
                  <c:v>5.0183546641407453E-4</c:v>
                </c:pt>
                <c:pt idx="6">
                  <c:v>4.3631083576778921E-4</c:v>
                </c:pt>
                <c:pt idx="7">
                  <c:v>4.2483590875825802E-4</c:v>
                </c:pt>
                <c:pt idx="8">
                  <c:v>3.3448201282408905E-4</c:v>
                </c:pt>
                <c:pt idx="9">
                  <c:v>3.0772918875861103E-4</c:v>
                </c:pt>
                <c:pt idx="10">
                  <c:v>2.9943594330917282E-4</c:v>
                </c:pt>
                <c:pt idx="11">
                  <c:v>1.7849924896844846E-5</c:v>
                </c:pt>
                <c:pt idx="12">
                  <c:v>6.4327215358126971E-5</c:v>
                </c:pt>
                <c:pt idx="13">
                  <c:v>1.5094411482224289E-2</c:v>
                </c:pt>
                <c:pt idx="14">
                  <c:v>2.0173798171414084E-4</c:v>
                </c:pt>
                <c:pt idx="15">
                  <c:v>2.1647128713145008E-4</c:v>
                </c:pt>
                <c:pt idx="16">
                  <c:v>3.2380282781727835E-5</c:v>
                </c:pt>
                <c:pt idx="17">
                  <c:v>4.0849657718616073E-6</c:v>
                </c:pt>
                <c:pt idx="18">
                  <c:v>2.2933810047121915E-5</c:v>
                </c:pt>
                <c:pt idx="19">
                  <c:v>1.8429963175524905E-5</c:v>
                </c:pt>
                <c:pt idx="20">
                  <c:v>3.6188080938443596E-5</c:v>
                </c:pt>
                <c:pt idx="21">
                  <c:v>7.8685036302639764E-5</c:v>
                </c:pt>
                <c:pt idx="22">
                  <c:v>7.5674977363507449E-5</c:v>
                </c:pt>
                <c:pt idx="23">
                  <c:v>1.5445209634004598E-5</c:v>
                </c:pt>
                <c:pt idx="24">
                  <c:v>7.6141044447235729E-5</c:v>
                </c:pt>
                <c:pt idx="25">
                  <c:v>4.0923564152193224E-4</c:v>
                </c:pt>
                <c:pt idx="26">
                  <c:v>1.3124948799496704E-5</c:v>
                </c:pt>
                <c:pt idx="27">
                  <c:v>9.521621015778405E-7</c:v>
                </c:pt>
                <c:pt idx="28">
                  <c:v>3.2852410960927208E-6</c:v>
                </c:pt>
                <c:pt idx="29">
                  <c:v>1.1787325303679587E-5</c:v>
                </c:pt>
                <c:pt idx="30">
                  <c:v>3.2386601232651709E-5</c:v>
                </c:pt>
                <c:pt idx="31">
                  <c:v>1.7721991053534706E-6</c:v>
                </c:pt>
                <c:pt idx="32">
                  <c:v>5.9598627352375385E-5</c:v>
                </c:pt>
                <c:pt idx="33">
                  <c:v>4.0762313082876501E-7</c:v>
                </c:pt>
                <c:pt idx="34">
                  <c:v>4.7086573943420638E-7</c:v>
                </c:pt>
                <c:pt idx="35">
                  <c:v>7.8360149321840948E-7</c:v>
                </c:pt>
                <c:pt idx="36">
                  <c:v>5.3026704636598778E-6</c:v>
                </c:pt>
                <c:pt idx="37">
                  <c:v>1.1742182413163327E-5</c:v>
                </c:pt>
                <c:pt idx="38">
                  <c:v>3.1440186205693053E-5</c:v>
                </c:pt>
                <c:pt idx="39">
                  <c:v>4.0679710957369178E-4</c:v>
                </c:pt>
                <c:pt idx="40">
                  <c:v>4.1168755381509889E-5</c:v>
                </c:pt>
                <c:pt idx="41">
                  <c:v>3.1920442418442829E-5</c:v>
                </c:pt>
                <c:pt idx="42">
                  <c:v>9.9938938251017025E-6</c:v>
                </c:pt>
                <c:pt idx="43">
                  <c:v>2.771771642814099E-3</c:v>
                </c:pt>
                <c:pt idx="44">
                  <c:v>2.5591772150504806E-3</c:v>
                </c:pt>
                <c:pt idx="45">
                  <c:v>4.7648713753914798E-4</c:v>
                </c:pt>
                <c:pt idx="46">
                  <c:v>1.752008986779099E-3</c:v>
                </c:pt>
                <c:pt idx="47">
                  <c:v>2.2037943542402021E-3</c:v>
                </c:pt>
                <c:pt idx="48">
                  <c:v>4.3900864499851261E-3</c:v>
                </c:pt>
                <c:pt idx="49">
                  <c:v>2.0737410664340033E-3</c:v>
                </c:pt>
                <c:pt idx="50">
                  <c:v>2.0627451144040057E-3</c:v>
                </c:pt>
                <c:pt idx="51">
                  <c:v>1.3247647375481031E-4</c:v>
                </c:pt>
                <c:pt idx="52">
                  <c:v>1.4546791900893228E-4</c:v>
                </c:pt>
                <c:pt idx="53">
                  <c:v>4.0495035107227483E-4</c:v>
                </c:pt>
                <c:pt idx="54">
                  <c:v>4.0692615416451758E-4</c:v>
                </c:pt>
                <c:pt idx="55">
                  <c:v>7.5285212647668579E-5</c:v>
                </c:pt>
                <c:pt idx="56">
                  <c:v>7.0119645784482066E-5</c:v>
                </c:pt>
                <c:pt idx="57">
                  <c:v>3.3888101223818889E-4</c:v>
                </c:pt>
                <c:pt idx="58">
                  <c:v>6.7523003468416578E-5</c:v>
                </c:pt>
                <c:pt idx="59">
                  <c:v>4.01941326405133E-5</c:v>
                </c:pt>
                <c:pt idx="60">
                  <c:v>5.8893015071160791E-5</c:v>
                </c:pt>
                <c:pt idx="61">
                  <c:v>2.9380197726025406E-4</c:v>
                </c:pt>
                <c:pt idx="62">
                  <c:v>1.3220302488950474E-4</c:v>
                </c:pt>
                <c:pt idx="63">
                  <c:v>1.512899350986986E-4</c:v>
                </c:pt>
                <c:pt idx="64">
                  <c:v>2.3132423023533344E-6</c:v>
                </c:pt>
                <c:pt idx="65">
                  <c:v>1.3680477253262115E-5</c:v>
                </c:pt>
                <c:pt idx="66">
                  <c:v>1.4416918559495004E-5</c:v>
                </c:pt>
                <c:pt idx="67">
                  <c:v>1.0981923186204593E-5</c:v>
                </c:pt>
                <c:pt idx="68">
                  <c:v>1.0840197169157376E-5</c:v>
                </c:pt>
                <c:pt idx="69">
                  <c:v>2.111443541448268E-4</c:v>
                </c:pt>
                <c:pt idx="70">
                  <c:v>1.4508311283526362E-5</c:v>
                </c:pt>
                <c:pt idx="71">
                  <c:v>4.2187103923220612E-4</c:v>
                </c:pt>
                <c:pt idx="72">
                  <c:v>3.8536195979047449E-5</c:v>
                </c:pt>
                <c:pt idx="73">
                  <c:v>1.2303527687859363E-3</c:v>
                </c:pt>
                <c:pt idx="74">
                  <c:v>5.7370057760536637E-5</c:v>
                </c:pt>
                <c:pt idx="75">
                  <c:v>5.7945593416997468E-5</c:v>
                </c:pt>
                <c:pt idx="76">
                  <c:v>5.4102962438535773E-5</c:v>
                </c:pt>
                <c:pt idx="77">
                  <c:v>4.804562046090623E-5</c:v>
                </c:pt>
                <c:pt idx="78">
                  <c:v>3.0119466415506461E-5</c:v>
                </c:pt>
                <c:pt idx="79">
                  <c:v>4.9025781676576173E-3</c:v>
                </c:pt>
                <c:pt idx="80">
                  <c:v>4.9289003598612441E-3</c:v>
                </c:pt>
                <c:pt idx="81">
                  <c:v>4.805482654308019E-3</c:v>
                </c:pt>
                <c:pt idx="82">
                  <c:v>3.756244257504949E-3</c:v>
                </c:pt>
                <c:pt idx="83">
                  <c:v>1.4619501856208471E-3</c:v>
                </c:pt>
                <c:pt idx="84">
                  <c:v>5.8699899703738617E-4</c:v>
                </c:pt>
                <c:pt idx="85">
                  <c:v>1.2830745362342958E-3</c:v>
                </c:pt>
                <c:pt idx="86">
                  <c:v>8.7754930125616563E-6</c:v>
                </c:pt>
                <c:pt idx="87">
                  <c:v>9.2358363108564832E-4</c:v>
                </c:pt>
                <c:pt idx="88">
                  <c:v>1.2124021077177246E-4</c:v>
                </c:pt>
                <c:pt idx="89">
                  <c:v>1.9140967444918079E-3</c:v>
                </c:pt>
                <c:pt idx="90">
                  <c:v>1.0819244085116491E-5</c:v>
                </c:pt>
                <c:pt idx="91">
                  <c:v>1.9571800168888452E-4</c:v>
                </c:pt>
                <c:pt idx="92">
                  <c:v>5.590764003658449E-4</c:v>
                </c:pt>
                <c:pt idx="93">
                  <c:v>5.7098063087217465E-5</c:v>
                </c:pt>
                <c:pt idx="94">
                  <c:v>2.4094493008806932E-4</c:v>
                </c:pt>
                <c:pt idx="95">
                  <c:v>1.5777875222907766E-3</c:v>
                </c:pt>
                <c:pt idx="96">
                  <c:v>3.4963868450355539E-3</c:v>
                </c:pt>
                <c:pt idx="97">
                  <c:v>4.8529879200240528E-4</c:v>
                </c:pt>
                <c:pt idx="98">
                  <c:v>6.1367293007451144E-5</c:v>
                </c:pt>
                <c:pt idx="99">
                  <c:v>1.1339288777231303E-3</c:v>
                </c:pt>
                <c:pt idx="100">
                  <c:v>8.1499724127325905E-7</c:v>
                </c:pt>
                <c:pt idx="101">
                  <c:v>5.3136426783209178E-4</c:v>
                </c:pt>
                <c:pt idx="102">
                  <c:v>3.5439805434149312E-5</c:v>
                </c:pt>
                <c:pt idx="103">
                  <c:v>7.7125491108041093E-5</c:v>
                </c:pt>
                <c:pt idx="104">
                  <c:v>3.2857190678144696E-4</c:v>
                </c:pt>
                <c:pt idx="105">
                  <c:v>4.8770470735645168E-5</c:v>
                </c:pt>
                <c:pt idx="106">
                  <c:v>3.2351803457938559E-4</c:v>
                </c:pt>
                <c:pt idx="107">
                  <c:v>2.9031759955512197E-4</c:v>
                </c:pt>
                <c:pt idx="108">
                  <c:v>1.1456031514730607E-5</c:v>
                </c:pt>
                <c:pt idx="109">
                  <c:v>3.5364632869618645E-5</c:v>
                </c:pt>
                <c:pt idx="110">
                  <c:v>6.7825443496347603E-6</c:v>
                </c:pt>
                <c:pt idx="111">
                  <c:v>4.8531866541797171E-6</c:v>
                </c:pt>
                <c:pt idx="112">
                  <c:v>4.8432387167859984E-4</c:v>
                </c:pt>
                <c:pt idx="113">
                  <c:v>3.6803060399547845E-4</c:v>
                </c:pt>
                <c:pt idx="114">
                  <c:v>2.9501754140419974E-5</c:v>
                </c:pt>
                <c:pt idx="115">
                  <c:v>3.5108691395228282E-6</c:v>
                </c:pt>
                <c:pt idx="116">
                  <c:v>6.8683295398121984E-6</c:v>
                </c:pt>
                <c:pt idx="117">
                  <c:v>6.6590416815400836E-5</c:v>
                </c:pt>
                <c:pt idx="118">
                  <c:v>1.8904905409293873E-4</c:v>
                </c:pt>
                <c:pt idx="119">
                  <c:v>6.211016167816787E-5</c:v>
                </c:pt>
                <c:pt idx="120">
                  <c:v>1.3930021327010486E-4</c:v>
                </c:pt>
                <c:pt idx="121">
                  <c:v>6.5113638451965241E-4</c:v>
                </c:pt>
                <c:pt idx="122">
                  <c:v>7.801625599738192E-4</c:v>
                </c:pt>
                <c:pt idx="123">
                  <c:v>3.8352499401215208E-3</c:v>
                </c:pt>
                <c:pt idx="124">
                  <c:v>1.3489381000623786E-3</c:v>
                </c:pt>
                <c:pt idx="125">
                  <c:v>7.5832843424865793E-4</c:v>
                </c:pt>
                <c:pt idx="126">
                  <c:v>9.5545604644398389E-4</c:v>
                </c:pt>
                <c:pt idx="127">
                  <c:v>7.7923740583478603E-4</c:v>
                </c:pt>
                <c:pt idx="128">
                  <c:v>3.1594113435150181E-3</c:v>
                </c:pt>
                <c:pt idx="129">
                  <c:v>2.819138069092425E-3</c:v>
                </c:pt>
                <c:pt idx="130">
                  <c:v>3.1839469167206139E-3</c:v>
                </c:pt>
                <c:pt idx="131">
                  <c:v>4.3824004842811471E-4</c:v>
                </c:pt>
                <c:pt idx="132">
                  <c:v>1.013048865575007E-3</c:v>
                </c:pt>
                <c:pt idx="133">
                  <c:v>2.566165761358718E-4</c:v>
                </c:pt>
                <c:pt idx="134">
                  <c:v>1.1406092113505001E-3</c:v>
                </c:pt>
                <c:pt idx="135">
                  <c:v>3.6144848778264122E-5</c:v>
                </c:pt>
                <c:pt idx="136">
                  <c:v>1.6790822246838958E-4</c:v>
                </c:pt>
                <c:pt idx="137">
                  <c:v>2.3488094275505238E-5</c:v>
                </c:pt>
                <c:pt idx="138">
                  <c:v>4.0138161386844579E-4</c:v>
                </c:pt>
                <c:pt idx="139">
                  <c:v>3.6545989977792892E-4</c:v>
                </c:pt>
                <c:pt idx="140">
                  <c:v>6.737034208409322E-4</c:v>
                </c:pt>
                <c:pt idx="141">
                  <c:v>2.9376509626975235E-4</c:v>
                </c:pt>
                <c:pt idx="142">
                  <c:v>2.9935361592221127E-4</c:v>
                </c:pt>
                <c:pt idx="143">
                  <c:v>2.683850104025961E-4</c:v>
                </c:pt>
                <c:pt idx="144">
                  <c:v>3.458223694355024E-4</c:v>
                </c:pt>
                <c:pt idx="145">
                  <c:v>3.1526230000243058E-4</c:v>
                </c:pt>
                <c:pt idx="146">
                  <c:v>1.6578611039447233E-4</c:v>
                </c:pt>
                <c:pt idx="147">
                  <c:v>6.0620667193619069E-4</c:v>
                </c:pt>
                <c:pt idx="148">
                  <c:v>3.4573181010785093E-3</c:v>
                </c:pt>
                <c:pt idx="149">
                  <c:v>2.3644802215282011E-3</c:v>
                </c:pt>
                <c:pt idx="150">
                  <c:v>6.2170205316938937E-4</c:v>
                </c:pt>
                <c:pt idx="151">
                  <c:v>4.0487520551928851E-4</c:v>
                </c:pt>
                <c:pt idx="152">
                  <c:v>1.3520171136277158E-4</c:v>
                </c:pt>
                <c:pt idx="153">
                  <c:v>1.2148616916349838E-4</c:v>
                </c:pt>
                <c:pt idx="154">
                  <c:v>1.5701062510714824E-4</c:v>
                </c:pt>
                <c:pt idx="155">
                  <c:v>3.971378836231937E-4</c:v>
                </c:pt>
                <c:pt idx="156">
                  <c:v>3.1279720448660199E-5</c:v>
                </c:pt>
                <c:pt idx="157">
                  <c:v>1.948008280913709E-5</c:v>
                </c:pt>
                <c:pt idx="158">
                  <c:v>6.1483445437034514E-4</c:v>
                </c:pt>
                <c:pt idx="159">
                  <c:v>1.6321410444952776E-4</c:v>
                </c:pt>
                <c:pt idx="160">
                  <c:v>6.2260830087172269E-4</c:v>
                </c:pt>
                <c:pt idx="161">
                  <c:v>1.7364462154727282E-3</c:v>
                </c:pt>
                <c:pt idx="162">
                  <c:v>1.0795646628140934E-3</c:v>
                </c:pt>
                <c:pt idx="163">
                  <c:v>2.5589823936465224E-6</c:v>
                </c:pt>
                <c:pt idx="164">
                  <c:v>2.1647292055500977E-4</c:v>
                </c:pt>
                <c:pt idx="165">
                  <c:v>2.6878334414324495E-5</c:v>
                </c:pt>
                <c:pt idx="166">
                  <c:v>1.6793224959967284E-5</c:v>
                </c:pt>
                <c:pt idx="167">
                  <c:v>1.8284888156789656E-5</c:v>
                </c:pt>
                <c:pt idx="168">
                  <c:v>2.2912827003722783E-5</c:v>
                </c:pt>
                <c:pt idx="169">
                  <c:v>2.0697189454518315E-5</c:v>
                </c:pt>
                <c:pt idx="170">
                  <c:v>1.8471433244548269E-5</c:v>
                </c:pt>
                <c:pt idx="171">
                  <c:v>1.1786171246530552E-5</c:v>
                </c:pt>
                <c:pt idx="172">
                  <c:v>2.2858634770910684E-5</c:v>
                </c:pt>
                <c:pt idx="173">
                  <c:v>2.154000174308135E-5</c:v>
                </c:pt>
                <c:pt idx="174">
                  <c:v>2.2202078425651056E-4</c:v>
                </c:pt>
                <c:pt idx="175">
                  <c:v>1.4075049420498713E-5</c:v>
                </c:pt>
                <c:pt idx="176">
                  <c:v>2.4157340415746856E-4</c:v>
                </c:pt>
                <c:pt idx="177">
                  <c:v>2.1244241955579089E-7</c:v>
                </c:pt>
                <c:pt idx="178">
                  <c:v>1.9717218862755942E-4</c:v>
                </c:pt>
                <c:pt idx="179">
                  <c:v>1.5776777368010968E-4</c:v>
                </c:pt>
                <c:pt idx="180">
                  <c:v>4.14642229573537E-4</c:v>
                </c:pt>
                <c:pt idx="181">
                  <c:v>1.0521564716315266E-4</c:v>
                </c:pt>
                <c:pt idx="182">
                  <c:v>1.0994361249447858E-4</c:v>
                </c:pt>
                <c:pt idx="183">
                  <c:v>5.3811235517907678E-4</c:v>
                </c:pt>
                <c:pt idx="184">
                  <c:v>1.2730242214179429E-4</c:v>
                </c:pt>
                <c:pt idx="185">
                  <c:v>1.4998742336004477E-4</c:v>
                </c:pt>
                <c:pt idx="186">
                  <c:v>1.4532586639306362E-4</c:v>
                </c:pt>
                <c:pt idx="187">
                  <c:v>4.9588280649594458E-4</c:v>
                </c:pt>
                <c:pt idx="188">
                  <c:v>1.5832289389769292E-4</c:v>
                </c:pt>
                <c:pt idx="189">
                  <c:v>1.6177751843925156E-4</c:v>
                </c:pt>
                <c:pt idx="190">
                  <c:v>5.315874244254744E-4</c:v>
                </c:pt>
                <c:pt idx="191">
                  <c:v>6.9604603445392254E-5</c:v>
                </c:pt>
                <c:pt idx="192">
                  <c:v>6.4347387275338411E-5</c:v>
                </c:pt>
                <c:pt idx="193">
                  <c:v>6.0228146233086397E-5</c:v>
                </c:pt>
                <c:pt idx="194">
                  <c:v>5.7014606036373293E-5</c:v>
                </c:pt>
                <c:pt idx="195">
                  <c:v>5.6942853420847246E-3</c:v>
                </c:pt>
                <c:pt idx="196">
                  <c:v>4.6430845924988057E-3</c:v>
                </c:pt>
                <c:pt idx="197">
                  <c:v>4.3755492837317909E-3</c:v>
                </c:pt>
                <c:pt idx="198">
                  <c:v>4.2117245835964212E-3</c:v>
                </c:pt>
                <c:pt idx="199">
                  <c:v>4.0159974945751346E-3</c:v>
                </c:pt>
                <c:pt idx="200">
                  <c:v>3.708946017263088E-3</c:v>
                </c:pt>
                <c:pt idx="201">
                  <c:v>6.9619639451743978E-3</c:v>
                </c:pt>
                <c:pt idx="202">
                  <c:v>2.9772340091400698E-3</c:v>
                </c:pt>
                <c:pt idx="203">
                  <c:v>2.5573483722960344E-3</c:v>
                </c:pt>
                <c:pt idx="204">
                  <c:v>1.0205579699173762E-4</c:v>
                </c:pt>
                <c:pt idx="205">
                  <c:v>3.264752212346911E-3</c:v>
                </c:pt>
                <c:pt idx="206">
                  <c:v>3.7970076974576741E-5</c:v>
                </c:pt>
                <c:pt idx="207">
                  <c:v>4.2939091730060917E-6</c:v>
                </c:pt>
                <c:pt idx="208">
                  <c:v>3.8285108065426565E-5</c:v>
                </c:pt>
                <c:pt idx="209">
                  <c:v>1.0250324065238717E-4</c:v>
                </c:pt>
                <c:pt idx="210">
                  <c:v>4.9183048449590364E-4</c:v>
                </c:pt>
                <c:pt idx="211">
                  <c:v>6.7756096695943029E-4</c:v>
                </c:pt>
                <c:pt idx="212">
                  <c:v>4.9923057844018342E-5</c:v>
                </c:pt>
                <c:pt idx="213">
                  <c:v>5.2548212344765321E-6</c:v>
                </c:pt>
                <c:pt idx="214">
                  <c:v>1.8000142996369774E-5</c:v>
                </c:pt>
                <c:pt idx="215">
                  <c:v>1.0370929515962397E-2</c:v>
                </c:pt>
                <c:pt idx="216">
                  <c:v>1.1079454310501984E-2</c:v>
                </c:pt>
                <c:pt idx="217">
                  <c:v>2.5443178499390045E-4</c:v>
                </c:pt>
                <c:pt idx="218">
                  <c:v>2.5709436808697445E-4</c:v>
                </c:pt>
                <c:pt idx="219">
                  <c:v>1.5795473276533328E-3</c:v>
                </c:pt>
                <c:pt idx="220">
                  <c:v>1.6231005619075497E-4</c:v>
                </c:pt>
                <c:pt idx="221">
                  <c:v>1.8979458683434164E-4</c:v>
                </c:pt>
                <c:pt idx="222">
                  <c:v>2.1098330069518588E-4</c:v>
                </c:pt>
                <c:pt idx="223">
                  <c:v>1.5077842838237242E-4</c:v>
                </c:pt>
                <c:pt idx="224">
                  <c:v>1.539207234682116E-4</c:v>
                </c:pt>
                <c:pt idx="225">
                  <c:v>2.3552258295522668E-4</c:v>
                </c:pt>
                <c:pt idx="226">
                  <c:v>3.6618559375541597E-4</c:v>
                </c:pt>
                <c:pt idx="227">
                  <c:v>4.4001210569370359E-5</c:v>
                </c:pt>
                <c:pt idx="228">
                  <c:v>1.3554307170247125E-5</c:v>
                </c:pt>
                <c:pt idx="229">
                  <c:v>2.8105291100795544E-4</c:v>
                </c:pt>
                <c:pt idx="230">
                  <c:v>1.8371257293204794E-3</c:v>
                </c:pt>
                <c:pt idx="231">
                  <c:v>2.6357548142228512E-3</c:v>
                </c:pt>
                <c:pt idx="232">
                  <c:v>1.1141346556913536E-5</c:v>
                </c:pt>
                <c:pt idx="233">
                  <c:v>3.7713895277807512E-6</c:v>
                </c:pt>
                <c:pt idx="234">
                  <c:v>7.3854273440340479E-6</c:v>
                </c:pt>
                <c:pt idx="235">
                  <c:v>2.4166401346858812E-5</c:v>
                </c:pt>
                <c:pt idx="236">
                  <c:v>1.713206750028835E-5</c:v>
                </c:pt>
                <c:pt idx="237">
                  <c:v>1.5490455812655763E-5</c:v>
                </c:pt>
                <c:pt idx="238">
                  <c:v>4.1389076056730141E-5</c:v>
                </c:pt>
                <c:pt idx="239">
                  <c:v>5.3449047519593193E-6</c:v>
                </c:pt>
                <c:pt idx="240">
                  <c:v>1.2586110304315174E-5</c:v>
                </c:pt>
                <c:pt idx="241">
                  <c:v>3.423792850416556E-5</c:v>
                </c:pt>
                <c:pt idx="242">
                  <c:v>6.6035702219422799E-4</c:v>
                </c:pt>
                <c:pt idx="243">
                  <c:v>2.3785420651504868E-4</c:v>
                </c:pt>
                <c:pt idx="244">
                  <c:v>1.9899940525056075E-4</c:v>
                </c:pt>
                <c:pt idx="245">
                  <c:v>2.324212193579651E-4</c:v>
                </c:pt>
                <c:pt idx="246">
                  <c:v>5.252654572674101E-5</c:v>
                </c:pt>
                <c:pt idx="247">
                  <c:v>2.8216137406599498E-5</c:v>
                </c:pt>
                <c:pt idx="248">
                  <c:v>2.5717215230666371E-4</c:v>
                </c:pt>
                <c:pt idx="249">
                  <c:v>2.0429056206543536E-5</c:v>
                </c:pt>
                <c:pt idx="250">
                  <c:v>1.8398717362347099E-5</c:v>
                </c:pt>
                <c:pt idx="251">
                  <c:v>2.3655050585739011E-5</c:v>
                </c:pt>
                <c:pt idx="252">
                  <c:v>1.2923711992332252E-5</c:v>
                </c:pt>
                <c:pt idx="253">
                  <c:v>1.7995519657833088E-5</c:v>
                </c:pt>
                <c:pt idx="254">
                  <c:v>2.0181677558606676E-5</c:v>
                </c:pt>
                <c:pt idx="255">
                  <c:v>9.0323848602313245E-6</c:v>
                </c:pt>
                <c:pt idx="256">
                  <c:v>2.6706795316271684E-4</c:v>
                </c:pt>
                <c:pt idx="257">
                  <c:v>1.6257521399001977E-5</c:v>
                </c:pt>
                <c:pt idx="258">
                  <c:v>5.940771560852576E-6</c:v>
                </c:pt>
                <c:pt idx="259">
                  <c:v>7.2727676001123821E-6</c:v>
                </c:pt>
                <c:pt idx="260">
                  <c:v>2.043215560133763E-4</c:v>
                </c:pt>
                <c:pt idx="261">
                  <c:v>1.477361910758218E-5</c:v>
                </c:pt>
                <c:pt idx="262">
                  <c:v>2.0544791811820292E-5</c:v>
                </c:pt>
                <c:pt idx="263">
                  <c:v>7.8657697654650369E-4</c:v>
                </c:pt>
                <c:pt idx="264">
                  <c:v>2.7973274687739092E-5</c:v>
                </c:pt>
                <c:pt idx="265">
                  <c:v>2.7816839770658939E-6</c:v>
                </c:pt>
                <c:pt idx="266">
                  <c:v>2.5320900874425853E-6</c:v>
                </c:pt>
                <c:pt idx="267">
                  <c:v>5.1121085298787267E-7</c:v>
                </c:pt>
                <c:pt idx="268">
                  <c:v>1.8142702581565309E-6</c:v>
                </c:pt>
                <c:pt idx="269">
                  <c:v>4.7153131530421553E-7</c:v>
                </c:pt>
                <c:pt idx="270">
                  <c:v>3.6681700949707111E-3</c:v>
                </c:pt>
                <c:pt idx="271">
                  <c:v>3.5379757795358342E-4</c:v>
                </c:pt>
                <c:pt idx="272">
                  <c:v>2.1235728606995188E-3</c:v>
                </c:pt>
                <c:pt idx="273">
                  <c:v>4.3607055021537423E-4</c:v>
                </c:pt>
                <c:pt idx="274">
                  <c:v>3.6768105576689752E-4</c:v>
                </c:pt>
                <c:pt idx="275">
                  <c:v>2.4157005409548055E-3</c:v>
                </c:pt>
                <c:pt idx="276">
                  <c:v>1.7162759947561876E-4</c:v>
                </c:pt>
                <c:pt idx="277">
                  <c:v>2.2006408331695405E-3</c:v>
                </c:pt>
                <c:pt idx="278">
                  <c:v>8.2962969369985564E-5</c:v>
                </c:pt>
                <c:pt idx="279">
                  <c:v>9.1810709580566062E-5</c:v>
                </c:pt>
                <c:pt idx="280">
                  <c:v>4.6133838673854912E-5</c:v>
                </c:pt>
                <c:pt idx="281">
                  <c:v>1.4899989355438887E-5</c:v>
                </c:pt>
                <c:pt idx="282">
                  <c:v>8.8345565716422555E-5</c:v>
                </c:pt>
                <c:pt idx="283">
                  <c:v>2.4801914796097457E-5</c:v>
                </c:pt>
                <c:pt idx="284">
                  <c:v>2.3537341560099775E-5</c:v>
                </c:pt>
                <c:pt idx="285">
                  <c:v>5.7293732088829069E-4</c:v>
                </c:pt>
                <c:pt idx="286">
                  <c:v>2.6504833615385185E-5</c:v>
                </c:pt>
                <c:pt idx="287">
                  <c:v>3.8801890524854253E-5</c:v>
                </c:pt>
                <c:pt idx="288">
                  <c:v>5.2590293869921496E-5</c:v>
                </c:pt>
                <c:pt idx="289">
                  <c:v>7.9864499622741501E-5</c:v>
                </c:pt>
                <c:pt idx="290">
                  <c:v>7.2649358081669719E-5</c:v>
                </c:pt>
                <c:pt idx="291">
                  <c:v>1.137221525756454E-4</c:v>
                </c:pt>
                <c:pt idx="292">
                  <c:v>2.1146278156932777E-5</c:v>
                </c:pt>
                <c:pt idx="293">
                  <c:v>9.5863070686605847E-5</c:v>
                </c:pt>
                <c:pt idx="294">
                  <c:v>3.8331037043625063E-3</c:v>
                </c:pt>
                <c:pt idx="295">
                  <c:v>7.3716094881221122E-5</c:v>
                </c:pt>
                <c:pt idx="296">
                  <c:v>1.6696931373758381E-5</c:v>
                </c:pt>
                <c:pt idx="297">
                  <c:v>6.7728300332746985E-6</c:v>
                </c:pt>
                <c:pt idx="298">
                  <c:v>1.067381728827956E-4</c:v>
                </c:pt>
                <c:pt idx="299">
                  <c:v>2.4741445814869897E-6</c:v>
                </c:pt>
                <c:pt idx="300">
                  <c:v>6.3467141613018047E-9</c:v>
                </c:pt>
                <c:pt idx="301">
                  <c:v>2.7328704897435224E-7</c:v>
                </c:pt>
                <c:pt idx="302">
                  <c:v>1.8059055768837002E-4</c:v>
                </c:pt>
                <c:pt idx="303">
                  <c:v>6.2254463962073517E-5</c:v>
                </c:pt>
                <c:pt idx="304">
                  <c:v>3.7239789603784587E-4</c:v>
                </c:pt>
                <c:pt idx="305">
                  <c:v>3.8579331824088221E-4</c:v>
                </c:pt>
                <c:pt idx="306">
                  <c:v>3.7767241523285419E-4</c:v>
                </c:pt>
                <c:pt idx="307">
                  <c:v>6.7131800542861639E-4</c:v>
                </c:pt>
                <c:pt idx="308">
                  <c:v>2.1181495331770361E-3</c:v>
                </c:pt>
                <c:pt idx="309">
                  <c:v>3.9777452605603233E-4</c:v>
                </c:pt>
                <c:pt idx="310">
                  <c:v>1.5088840352025585E-4</c:v>
                </c:pt>
                <c:pt idx="311">
                  <c:v>1.0642501371481224E-4</c:v>
                </c:pt>
                <c:pt idx="312">
                  <c:v>1.237198558694874E-4</c:v>
                </c:pt>
                <c:pt idx="313">
                  <c:v>7.0815419333814175E-3</c:v>
                </c:pt>
                <c:pt idx="314">
                  <c:v>3.8222411997520936E-4</c:v>
                </c:pt>
                <c:pt idx="315">
                  <c:v>1.7760047088285642E-4</c:v>
                </c:pt>
                <c:pt idx="316">
                  <c:v>4.8470686217198079E-4</c:v>
                </c:pt>
                <c:pt idx="317">
                  <c:v>3.3620756768148454E-4</c:v>
                </c:pt>
                <c:pt idx="318">
                  <c:v>6.8887220356031616E-4</c:v>
                </c:pt>
                <c:pt idx="319">
                  <c:v>7.5827818909281482E-5</c:v>
                </c:pt>
                <c:pt idx="320">
                  <c:v>2.4895987902370824E-3</c:v>
                </c:pt>
                <c:pt idx="321">
                  <c:v>1.2202682972143393E-3</c:v>
                </c:pt>
                <c:pt idx="322">
                  <c:v>1.6378885319724191E-3</c:v>
                </c:pt>
                <c:pt idx="323">
                  <c:v>4.5646643272493367E-5</c:v>
                </c:pt>
                <c:pt idx="324">
                  <c:v>1.9548813924872907E-5</c:v>
                </c:pt>
                <c:pt idx="325">
                  <c:v>3.2115263770196006E-5</c:v>
                </c:pt>
                <c:pt idx="326">
                  <c:v>2.6716558405511789E-4</c:v>
                </c:pt>
                <c:pt idx="327">
                  <c:v>7.4072575716586876E-4</c:v>
                </c:pt>
                <c:pt idx="328">
                  <c:v>6.8790273204978345E-5</c:v>
                </c:pt>
                <c:pt idx="329">
                  <c:v>3.26599291130705E-4</c:v>
                </c:pt>
                <c:pt idx="330">
                  <c:v>3.412694956429967E-4</c:v>
                </c:pt>
                <c:pt idx="331">
                  <c:v>4.2678099324571471E-4</c:v>
                </c:pt>
                <c:pt idx="332">
                  <c:v>2.8530966865470845E-4</c:v>
                </c:pt>
                <c:pt idx="333">
                  <c:v>3.1517034094200513E-4</c:v>
                </c:pt>
                <c:pt idx="334">
                  <c:v>5.8475035961186241E-4</c:v>
                </c:pt>
                <c:pt idx="335">
                  <c:v>3.0714389749293995E-4</c:v>
                </c:pt>
                <c:pt idx="336">
                  <c:v>2.5717289843849516E-4</c:v>
                </c:pt>
                <c:pt idx="337">
                  <c:v>2.032575202617854E-4</c:v>
                </c:pt>
                <c:pt idx="338">
                  <c:v>3.4088536817420664E-4</c:v>
                </c:pt>
                <c:pt idx="339">
                  <c:v>1.5189965287974461E-4</c:v>
                </c:pt>
                <c:pt idx="340">
                  <c:v>5.8841133364702413E-4</c:v>
                </c:pt>
                <c:pt idx="341">
                  <c:v>5.4470735686298476E-4</c:v>
                </c:pt>
                <c:pt idx="342">
                  <c:v>7.1200709802737795E-5</c:v>
                </c:pt>
                <c:pt idx="343">
                  <c:v>6.064178045007149E-4</c:v>
                </c:pt>
                <c:pt idx="344">
                  <c:v>5.8596258332193378E-5</c:v>
                </c:pt>
                <c:pt idx="345">
                  <c:v>7.5779993638406859E-5</c:v>
                </c:pt>
                <c:pt idx="346">
                  <c:v>1.7787739032069781E-5</c:v>
                </c:pt>
                <c:pt idx="347">
                  <c:v>2.9869532702301146E-5</c:v>
                </c:pt>
                <c:pt idx="348">
                  <c:v>9.4162337305000416E-5</c:v>
                </c:pt>
                <c:pt idx="349">
                  <c:v>2.7064241345503781E-4</c:v>
                </c:pt>
                <c:pt idx="350">
                  <c:v>2.3449202794201818E-4</c:v>
                </c:pt>
                <c:pt idx="351">
                  <c:v>8.3918933606443783E-6</c:v>
                </c:pt>
                <c:pt idx="352">
                  <c:v>3.3810463579567315E-5</c:v>
                </c:pt>
                <c:pt idx="353">
                  <c:v>5.7743308224856309E-5</c:v>
                </c:pt>
                <c:pt idx="354">
                  <c:v>1.073148346886883E-3</c:v>
                </c:pt>
                <c:pt idx="355">
                  <c:v>8.831938847780876E-4</c:v>
                </c:pt>
                <c:pt idx="356">
                  <c:v>1.0086297665827346E-3</c:v>
                </c:pt>
                <c:pt idx="357">
                  <c:v>2.3914783128827373E-3</c:v>
                </c:pt>
                <c:pt idx="358">
                  <c:v>3.6161787557892877E-6</c:v>
                </c:pt>
                <c:pt idx="359">
                  <c:v>1.8082796857456002E-7</c:v>
                </c:pt>
                <c:pt idx="360">
                  <c:v>1.6964986936573833E-5</c:v>
                </c:pt>
                <c:pt idx="361">
                  <c:v>4.0766442850453764E-10</c:v>
                </c:pt>
                <c:pt idx="362">
                  <c:v>9.8476466942949616E-4</c:v>
                </c:pt>
                <c:pt idx="363">
                  <c:v>1.7473163207319729E-4</c:v>
                </c:pt>
                <c:pt idx="364">
                  <c:v>1.368874045633509E-5</c:v>
                </c:pt>
                <c:pt idx="365">
                  <c:v>3.5502247900367462E-6</c:v>
                </c:pt>
                <c:pt idx="366">
                  <c:v>2.057235441169348E-5</c:v>
                </c:pt>
                <c:pt idx="367">
                  <c:v>1.0915859035186053E-5</c:v>
                </c:pt>
                <c:pt idx="368">
                  <c:v>1.5989105304658831E-5</c:v>
                </c:pt>
                <c:pt idx="369">
                  <c:v>1.0571525847705383E-5</c:v>
                </c:pt>
                <c:pt idx="370">
                  <c:v>2.4841153819538302E-5</c:v>
                </c:pt>
                <c:pt idx="371">
                  <c:v>4.0029998360038695E-5</c:v>
                </c:pt>
                <c:pt idx="372">
                  <c:v>3.6831676192065232E-4</c:v>
                </c:pt>
                <c:pt idx="373">
                  <c:v>4.6531701125906016E-5</c:v>
                </c:pt>
                <c:pt idx="374">
                  <c:v>8.9831453873620583E-6</c:v>
                </c:pt>
                <c:pt idx="375">
                  <c:v>1.3361445236236385E-5</c:v>
                </c:pt>
                <c:pt idx="376">
                  <c:v>2.3916414958721099E-4</c:v>
                </c:pt>
                <c:pt idx="377">
                  <c:v>1.1349380790491047E-5</c:v>
                </c:pt>
                <c:pt idx="378">
                  <c:v>6.574654028153492E-4</c:v>
                </c:pt>
                <c:pt idx="379">
                  <c:v>7.5224122676053001E-5</c:v>
                </c:pt>
                <c:pt idx="380">
                  <c:v>1.0085180600811461E-4</c:v>
                </c:pt>
                <c:pt idx="381">
                  <c:v>9.7431677456602205E-5</c:v>
                </c:pt>
                <c:pt idx="382">
                  <c:v>1.0711695663491124E-4</c:v>
                </c:pt>
                <c:pt idx="383">
                  <c:v>1.2067635962683006E-4</c:v>
                </c:pt>
                <c:pt idx="384">
                  <c:v>1.4095068808399417E-4</c:v>
                </c:pt>
                <c:pt idx="385">
                  <c:v>1.0538327209335309E-4</c:v>
                </c:pt>
                <c:pt idx="386">
                  <c:v>5.7249408744404824E-6</c:v>
                </c:pt>
                <c:pt idx="387">
                  <c:v>1.1751919653416219E-4</c:v>
                </c:pt>
                <c:pt idx="388">
                  <c:v>5.9428000975885613E-5</c:v>
                </c:pt>
                <c:pt idx="389">
                  <c:v>4.9833128389885405E-4</c:v>
                </c:pt>
                <c:pt idx="390">
                  <c:v>2.3610487574091777E-4</c:v>
                </c:pt>
                <c:pt idx="391">
                  <c:v>2.5547214043567001E-4</c:v>
                </c:pt>
                <c:pt idx="392">
                  <c:v>1.2264229956934021E-3</c:v>
                </c:pt>
                <c:pt idx="393">
                  <c:v>3.2977319716488896E-4</c:v>
                </c:pt>
                <c:pt idx="394">
                  <c:v>4.9476252083615265E-5</c:v>
                </c:pt>
                <c:pt idx="395">
                  <c:v>2.1383050571825201E-3</c:v>
                </c:pt>
                <c:pt idx="396">
                  <c:v>2.8856119654548039E-3</c:v>
                </c:pt>
                <c:pt idx="397">
                  <c:v>2.5950838449648834E-4</c:v>
                </c:pt>
                <c:pt idx="398">
                  <c:v>1.0213431931263919E-4</c:v>
                </c:pt>
                <c:pt idx="399">
                  <c:v>2.3550896270129657E-3</c:v>
                </c:pt>
                <c:pt idx="400">
                  <c:v>2.1180474230512504E-3</c:v>
                </c:pt>
                <c:pt idx="401">
                  <c:v>1.7126266941839191E-4</c:v>
                </c:pt>
                <c:pt idx="402">
                  <c:v>3.479152301515446E-4</c:v>
                </c:pt>
                <c:pt idx="403">
                  <c:v>4.2725068323590297E-4</c:v>
                </c:pt>
                <c:pt idx="404">
                  <c:v>2.4630112159574891E-3</c:v>
                </c:pt>
                <c:pt idx="405">
                  <c:v>2.5372539451205687E-6</c:v>
                </c:pt>
                <c:pt idx="406">
                  <c:v>4.3444018902666156E-6</c:v>
                </c:pt>
                <c:pt idx="407">
                  <c:v>2.2473870674993921E-5</c:v>
                </c:pt>
                <c:pt idx="408">
                  <c:v>2.2650643368457124E-5</c:v>
                </c:pt>
                <c:pt idx="409">
                  <c:v>9.6499897710414847E-5</c:v>
                </c:pt>
                <c:pt idx="410">
                  <c:v>4.4295323430590117E-6</c:v>
                </c:pt>
                <c:pt idx="411">
                  <c:v>1.1455888367363813E-6</c:v>
                </c:pt>
                <c:pt idx="412">
                  <c:v>5.9022273471409681E-7</c:v>
                </c:pt>
                <c:pt idx="413">
                  <c:v>7.8572699165760482E-4</c:v>
                </c:pt>
                <c:pt idx="414">
                  <c:v>2.7177972965373656E-4</c:v>
                </c:pt>
                <c:pt idx="415">
                  <c:v>3.7080061836172826E-4</c:v>
                </c:pt>
                <c:pt idx="416">
                  <c:v>3.1368401960537055E-4</c:v>
                </c:pt>
                <c:pt idx="417">
                  <c:v>9.0658402212918772E-5</c:v>
                </c:pt>
                <c:pt idx="418">
                  <c:v>5.901660225567026E-5</c:v>
                </c:pt>
                <c:pt idx="419">
                  <c:v>1.8974400804922653E-4</c:v>
                </c:pt>
                <c:pt idx="420">
                  <c:v>4.348948234511101E-4</c:v>
                </c:pt>
                <c:pt idx="421">
                  <c:v>4.1501744830391943E-4</c:v>
                </c:pt>
                <c:pt idx="422">
                  <c:v>3.338800254107346E-4</c:v>
                </c:pt>
                <c:pt idx="423">
                  <c:v>3.4442462180693116E-4</c:v>
                </c:pt>
                <c:pt idx="424">
                  <c:v>2.120469599762742E-4</c:v>
                </c:pt>
                <c:pt idx="425">
                  <c:v>4.3409630103689384E-4</c:v>
                </c:pt>
                <c:pt idx="426">
                  <c:v>3.0880598382863509E-4</c:v>
                </c:pt>
                <c:pt idx="427">
                  <c:v>1.6032805110619751E-4</c:v>
                </c:pt>
                <c:pt idx="428">
                  <c:v>1.8247049009076531E-4</c:v>
                </c:pt>
                <c:pt idx="429">
                  <c:v>8.3394437756798497E-5</c:v>
                </c:pt>
                <c:pt idx="430">
                  <c:v>4.9018416448398787E-5</c:v>
                </c:pt>
                <c:pt idx="431">
                  <c:v>1.027431720845283E-4</c:v>
                </c:pt>
                <c:pt idx="432">
                  <c:v>1.3401729357204832E-4</c:v>
                </c:pt>
                <c:pt idx="433">
                  <c:v>3.7701744364533559E-3</c:v>
                </c:pt>
                <c:pt idx="434">
                  <c:v>5.2437650650602788E-4</c:v>
                </c:pt>
                <c:pt idx="435">
                  <c:v>5.3630416724911542E-4</c:v>
                </c:pt>
                <c:pt idx="436">
                  <c:v>9.907119428710233E-5</c:v>
                </c:pt>
                <c:pt idx="437">
                  <c:v>2.1650204431108348E-5</c:v>
                </c:pt>
                <c:pt idx="438">
                  <c:v>1.9089205860467902E-7</c:v>
                </c:pt>
                <c:pt idx="439">
                  <c:v>1.5150757928870554E-4</c:v>
                </c:pt>
                <c:pt idx="440">
                  <c:v>6.2101193322579074E-6</c:v>
                </c:pt>
                <c:pt idx="441">
                  <c:v>1.0553684612188594E-4</c:v>
                </c:pt>
                <c:pt idx="442">
                  <c:v>4.3151567338088917E-5</c:v>
                </c:pt>
                <c:pt idx="443">
                  <c:v>3.0508048328978834E-4</c:v>
                </c:pt>
                <c:pt idx="444">
                  <c:v>2.1686310267874136E-5</c:v>
                </c:pt>
                <c:pt idx="445">
                  <c:v>9.9029150706262035E-5</c:v>
                </c:pt>
                <c:pt idx="446">
                  <c:v>3.851038277532613E-7</c:v>
                </c:pt>
                <c:pt idx="447">
                  <c:v>8.9075480495055524E-6</c:v>
                </c:pt>
                <c:pt idx="448">
                  <c:v>3.5849318904096742E-5</c:v>
                </c:pt>
                <c:pt idx="449">
                  <c:v>2.752080370823239E-5</c:v>
                </c:pt>
                <c:pt idx="450">
                  <c:v>6.10698594070256E-5</c:v>
                </c:pt>
                <c:pt idx="451">
                  <c:v>3.5087582295559757E-5</c:v>
                </c:pt>
                <c:pt idx="452">
                  <c:v>4.5185736096323674E-5</c:v>
                </c:pt>
                <c:pt idx="453">
                  <c:v>3.3734551829444565E-5</c:v>
                </c:pt>
                <c:pt idx="454">
                  <c:v>2.7930268298557581E-5</c:v>
                </c:pt>
                <c:pt idx="455">
                  <c:v>5.459172592479516E-4</c:v>
                </c:pt>
                <c:pt idx="456">
                  <c:v>3.6303862054691224E-4</c:v>
                </c:pt>
                <c:pt idx="457">
                  <c:v>2.5379623896871224E-5</c:v>
                </c:pt>
                <c:pt idx="458">
                  <c:v>1.4898760157627195E-7</c:v>
                </c:pt>
                <c:pt idx="459">
                  <c:v>3.5057148574915154E-5</c:v>
                </c:pt>
                <c:pt idx="460">
                  <c:v>3.4181630702427388E-5</c:v>
                </c:pt>
                <c:pt idx="461">
                  <c:v>5.8190787608907476E-4</c:v>
                </c:pt>
                <c:pt idx="462">
                  <c:v>5.4153919944718833E-5</c:v>
                </c:pt>
                <c:pt idx="463">
                  <c:v>3.4765084645287039E-5</c:v>
                </c:pt>
                <c:pt idx="464">
                  <c:v>4.8147757495756941E-4</c:v>
                </c:pt>
                <c:pt idx="465">
                  <c:v>6.4028890466622196E-5</c:v>
                </c:pt>
                <c:pt idx="466">
                  <c:v>7.2997686077555035E-6</c:v>
                </c:pt>
                <c:pt idx="467">
                  <c:v>4.3103252262630858E-6</c:v>
                </c:pt>
                <c:pt idx="468">
                  <c:v>5.4130767600018002E-6</c:v>
                </c:pt>
                <c:pt idx="469">
                  <c:v>5.5654729704470967E-5</c:v>
                </c:pt>
                <c:pt idx="470">
                  <c:v>1.4074287393486487E-6</c:v>
                </c:pt>
                <c:pt idx="471">
                  <c:v>8.9714862235163573E-5</c:v>
                </c:pt>
                <c:pt idx="472">
                  <c:v>3.7400614101990051E-9</c:v>
                </c:pt>
                <c:pt idx="473">
                  <c:v>6.6728027886953586E-5</c:v>
                </c:pt>
                <c:pt idx="474">
                  <c:v>8.6507854516858045E-4</c:v>
                </c:pt>
                <c:pt idx="475">
                  <c:v>3.4532176980295561E-7</c:v>
                </c:pt>
                <c:pt idx="476">
                  <c:v>5.5414425265109235E-5</c:v>
                </c:pt>
                <c:pt idx="477">
                  <c:v>1.105617977866643E-4</c:v>
                </c:pt>
                <c:pt idx="478">
                  <c:v>3.5488167715334823E-6</c:v>
                </c:pt>
                <c:pt idx="479">
                  <c:v>3.5659912081778889E-6</c:v>
                </c:pt>
                <c:pt idx="480">
                  <c:v>1.2773047666176042E-8</c:v>
                </c:pt>
                <c:pt idx="481">
                  <c:v>3.7374754647174061E-3</c:v>
                </c:pt>
                <c:pt idx="482">
                  <c:v>7.1437564306016713E-4</c:v>
                </c:pt>
                <c:pt idx="483">
                  <c:v>1.8517355484270579E-3</c:v>
                </c:pt>
                <c:pt idx="484">
                  <c:v>4.2650752512808719E-4</c:v>
                </c:pt>
                <c:pt idx="485">
                  <c:v>2.9247836192521403E-3</c:v>
                </c:pt>
                <c:pt idx="486">
                  <c:v>7.021101979540307E-4</c:v>
                </c:pt>
                <c:pt idx="487">
                  <c:v>1.8716354513410893E-4</c:v>
                </c:pt>
                <c:pt idx="488">
                  <c:v>6.9533627806749756E-5</c:v>
                </c:pt>
                <c:pt idx="489">
                  <c:v>2.2476019489691542E-3</c:v>
                </c:pt>
                <c:pt idx="490">
                  <c:v>2.2345627258218066E-3</c:v>
                </c:pt>
                <c:pt idx="491">
                  <c:v>6.3694874087574889E-3</c:v>
                </c:pt>
                <c:pt idx="492">
                  <c:v>1.4435335340135438E-4</c:v>
                </c:pt>
                <c:pt idx="493">
                  <c:v>4.3972032000721123E-5</c:v>
                </c:pt>
                <c:pt idx="494">
                  <c:v>2.1048488921179592E-4</c:v>
                </c:pt>
                <c:pt idx="495">
                  <c:v>1.7935002823893454E-4</c:v>
                </c:pt>
                <c:pt idx="496">
                  <c:v>6.462912372973961E-5</c:v>
                </c:pt>
                <c:pt idx="497">
                  <c:v>9.6393925434389816E-5</c:v>
                </c:pt>
                <c:pt idx="498">
                  <c:v>1.0480880262198773E-4</c:v>
                </c:pt>
                <c:pt idx="499">
                  <c:v>3.8398392624981807E-4</c:v>
                </c:pt>
                <c:pt idx="500">
                  <c:v>3.1000548428602304E-4</c:v>
                </c:pt>
                <c:pt idx="501">
                  <c:v>1.5948757177622268E-4</c:v>
                </c:pt>
                <c:pt idx="502">
                  <c:v>5.397131546954479E-4</c:v>
                </c:pt>
                <c:pt idx="503">
                  <c:v>2.1817255647171377E-4</c:v>
                </c:pt>
                <c:pt idx="504">
                  <c:v>6.3510686075793474E-4</c:v>
                </c:pt>
                <c:pt idx="505">
                  <c:v>6.4192062095012187E-4</c:v>
                </c:pt>
                <c:pt idx="506">
                  <c:v>5.6864925365112155E-4</c:v>
                </c:pt>
                <c:pt idx="507">
                  <c:v>6.912405257149673E-4</c:v>
                </c:pt>
                <c:pt idx="508">
                  <c:v>9.6208655403083893E-3</c:v>
                </c:pt>
                <c:pt idx="509">
                  <c:v>9.2641471809834931E-4</c:v>
                </c:pt>
                <c:pt idx="510">
                  <c:v>1.2296887994678925E-5</c:v>
                </c:pt>
                <c:pt idx="511">
                  <c:v>1.6057499650965459E-3</c:v>
                </c:pt>
                <c:pt idx="512">
                  <c:v>5.8636437833062412E-4</c:v>
                </c:pt>
                <c:pt idx="513">
                  <c:v>3.4262730639996874E-4</c:v>
                </c:pt>
                <c:pt idx="514">
                  <c:v>5.1035849331255089E-4</c:v>
                </c:pt>
                <c:pt idx="515">
                  <c:v>1.120187982115233E-3</c:v>
                </c:pt>
                <c:pt idx="516">
                  <c:v>9.2812825629208875E-4</c:v>
                </c:pt>
                <c:pt idx="517">
                  <c:v>9.9275197966435923E-4</c:v>
                </c:pt>
                <c:pt idx="518">
                  <c:v>8.9257762101895672E-4</c:v>
                </c:pt>
                <c:pt idx="519">
                  <c:v>2.5224504164335332E-4</c:v>
                </c:pt>
                <c:pt idx="520">
                  <c:v>2.5513143125326869E-4</c:v>
                </c:pt>
                <c:pt idx="521">
                  <c:v>1.916707147258932E-4</c:v>
                </c:pt>
                <c:pt idx="522">
                  <c:v>7.4585998618804451E-4</c:v>
                </c:pt>
                <c:pt idx="523">
                  <c:v>7.179069243177644E-4</c:v>
                </c:pt>
                <c:pt idx="524">
                  <c:v>1.5239047175171205E-4</c:v>
                </c:pt>
                <c:pt idx="525">
                  <c:v>2.2545476920974492E-5</c:v>
                </c:pt>
                <c:pt idx="526">
                  <c:v>5.5912913162727562E-7</c:v>
                </c:pt>
                <c:pt idx="527">
                  <c:v>4.9280755816617184E-7</c:v>
                </c:pt>
                <c:pt idx="528">
                  <c:v>1.4958367061018919E-4</c:v>
                </c:pt>
                <c:pt idx="529">
                  <c:v>1.4206387946280633E-3</c:v>
                </c:pt>
                <c:pt idx="530">
                  <c:v>1.2673065404363174E-3</c:v>
                </c:pt>
                <c:pt idx="531">
                  <c:v>1.1933175169135211E-5</c:v>
                </c:pt>
                <c:pt idx="532">
                  <c:v>3.8596059487865948E-3</c:v>
                </c:pt>
                <c:pt idx="533">
                  <c:v>5.9886494285881827E-3</c:v>
                </c:pt>
                <c:pt idx="534">
                  <c:v>1.8878399011740274E-3</c:v>
                </c:pt>
                <c:pt idx="535">
                  <c:v>1.1980976501939404E-4</c:v>
                </c:pt>
                <c:pt idx="536">
                  <c:v>3.9553318117624864E-4</c:v>
                </c:pt>
                <c:pt idx="537">
                  <c:v>1.6223159567086063E-5</c:v>
                </c:pt>
                <c:pt idx="538">
                  <c:v>3.0286564463300145E-5</c:v>
                </c:pt>
                <c:pt idx="539">
                  <c:v>1.0633740387748386E-4</c:v>
                </c:pt>
                <c:pt idx="540">
                  <c:v>1.3402120857613595E-4</c:v>
                </c:pt>
                <c:pt idx="541">
                  <c:v>4.2245763651134824E-4</c:v>
                </c:pt>
                <c:pt idx="542">
                  <c:v>1.661852659428506E-4</c:v>
                </c:pt>
                <c:pt idx="543">
                  <c:v>3.6293939151789379E-4</c:v>
                </c:pt>
                <c:pt idx="544">
                  <c:v>9.5442599772041641E-5</c:v>
                </c:pt>
                <c:pt idx="545">
                  <c:v>1.4293708840423824E-4</c:v>
                </c:pt>
                <c:pt idx="546">
                  <c:v>1.3364591786444813E-3</c:v>
                </c:pt>
                <c:pt idx="547">
                  <c:v>6.872197706543806E-5</c:v>
                </c:pt>
                <c:pt idx="548">
                  <c:v>6.4518799401226185E-5</c:v>
                </c:pt>
                <c:pt idx="549">
                  <c:v>1.6377753836103972E-5</c:v>
                </c:pt>
                <c:pt idx="550">
                  <c:v>2.3768328027291365E-5</c:v>
                </c:pt>
                <c:pt idx="551">
                  <c:v>1.5632550286398163E-6</c:v>
                </c:pt>
                <c:pt idx="552">
                  <c:v>3.4724495455851808E-6</c:v>
                </c:pt>
                <c:pt idx="553">
                  <c:v>3.2534224409603534E-5</c:v>
                </c:pt>
                <c:pt idx="554">
                  <c:v>6.8885052991110685E-7</c:v>
                </c:pt>
                <c:pt idx="555">
                  <c:v>1.6299872871177445E-5</c:v>
                </c:pt>
                <c:pt idx="556">
                  <c:v>1.3934237464875714E-5</c:v>
                </c:pt>
                <c:pt idx="557">
                  <c:v>6.566387625529718E-4</c:v>
                </c:pt>
                <c:pt idx="558">
                  <c:v>6.3785045054323283E-8</c:v>
                </c:pt>
                <c:pt idx="559">
                  <c:v>1.4049260786943336E-5</c:v>
                </c:pt>
                <c:pt idx="560">
                  <c:v>3.4368551249340893E-5</c:v>
                </c:pt>
                <c:pt idx="561">
                  <c:v>8.8000111251350832E-6</c:v>
                </c:pt>
                <c:pt idx="562">
                  <c:v>2.5090641637568874E-5</c:v>
                </c:pt>
                <c:pt idx="563">
                  <c:v>6.8154845939202176E-7</c:v>
                </c:pt>
                <c:pt idx="564">
                  <c:v>2.2190093070634847E-5</c:v>
                </c:pt>
                <c:pt idx="565">
                  <c:v>9.6410118659543426E-3</c:v>
                </c:pt>
                <c:pt idx="566">
                  <c:v>2.0782143886697575E-3</c:v>
                </c:pt>
                <c:pt idx="567">
                  <c:v>9.1051889302852323E-4</c:v>
                </c:pt>
                <c:pt idx="568">
                  <c:v>4.2785389185845697E-3</c:v>
                </c:pt>
                <c:pt idx="569">
                  <c:v>3.484224883168875E-3</c:v>
                </c:pt>
                <c:pt idx="570">
                  <c:v>1.9384914694880887E-4</c:v>
                </c:pt>
                <c:pt idx="571">
                  <c:v>4.8988398981045082E-4</c:v>
                </c:pt>
                <c:pt idx="572">
                  <c:v>1.0429704245091213E-3</c:v>
                </c:pt>
                <c:pt idx="573">
                  <c:v>3.5497941189152084E-4</c:v>
                </c:pt>
                <c:pt idx="574">
                  <c:v>1.1715019145573564E-4</c:v>
                </c:pt>
                <c:pt idx="575">
                  <c:v>3.076599800034381E-4</c:v>
                </c:pt>
                <c:pt idx="576">
                  <c:v>9.8289008162706453E-5</c:v>
                </c:pt>
                <c:pt idx="577">
                  <c:v>9.0194286232891512E-5</c:v>
                </c:pt>
                <c:pt idx="578">
                  <c:v>3.1429958840078679E-5</c:v>
                </c:pt>
                <c:pt idx="579">
                  <c:v>1.8171771213686834E-5</c:v>
                </c:pt>
                <c:pt idx="580">
                  <c:v>8.8725621013752153E-6</c:v>
                </c:pt>
                <c:pt idx="581">
                  <c:v>3.2876458968226217E-4</c:v>
                </c:pt>
                <c:pt idx="582">
                  <c:v>1.0424897163202928E-3</c:v>
                </c:pt>
                <c:pt idx="583">
                  <c:v>2.2449282888139599E-4</c:v>
                </c:pt>
                <c:pt idx="584">
                  <c:v>1.4165551423617434E-4</c:v>
                </c:pt>
                <c:pt idx="585">
                  <c:v>1.7266074896208632E-4</c:v>
                </c:pt>
                <c:pt idx="586">
                  <c:v>3.0115168040243381E-5</c:v>
                </c:pt>
                <c:pt idx="587">
                  <c:v>8.3831223089816746E-7</c:v>
                </c:pt>
                <c:pt idx="588">
                  <c:v>8.7710388909751215E-4</c:v>
                </c:pt>
                <c:pt idx="589">
                  <c:v>3.5359741522938225E-5</c:v>
                </c:pt>
                <c:pt idx="590">
                  <c:v>2.6940908250635037E-5</c:v>
                </c:pt>
                <c:pt idx="591">
                  <c:v>2.0643840199981089E-3</c:v>
                </c:pt>
                <c:pt idx="592">
                  <c:v>1.4735901504001401E-3</c:v>
                </c:pt>
                <c:pt idx="593">
                  <c:v>2.6178260273613612E-3</c:v>
                </c:pt>
                <c:pt idx="594">
                  <c:v>1.2137488543695666E-3</c:v>
                </c:pt>
                <c:pt idx="595">
                  <c:v>6.8802711854213663E-4</c:v>
                </c:pt>
                <c:pt idx="596">
                  <c:v>2.3429573983296356E-4</c:v>
                </c:pt>
                <c:pt idx="597">
                  <c:v>3.6831224611498118E-4</c:v>
                </c:pt>
                <c:pt idx="598">
                  <c:v>1.3932117702957788E-4</c:v>
                </c:pt>
                <c:pt idx="599">
                  <c:v>2.5766363134035744E-5</c:v>
                </c:pt>
                <c:pt idx="600">
                  <c:v>1.1244788618211803E-6</c:v>
                </c:pt>
                <c:pt idx="601">
                  <c:v>1.0302948469890473E-4</c:v>
                </c:pt>
                <c:pt idx="602">
                  <c:v>2.0717129829010656E-5</c:v>
                </c:pt>
                <c:pt idx="603">
                  <c:v>2.0114648478459151E-4</c:v>
                </c:pt>
                <c:pt idx="604">
                  <c:v>2.7719382769517099E-4</c:v>
                </c:pt>
                <c:pt idx="605">
                  <c:v>1.5868609746152672E-5</c:v>
                </c:pt>
                <c:pt idx="606">
                  <c:v>7.8101104423392611E-5</c:v>
                </c:pt>
                <c:pt idx="607">
                  <c:v>5.1707949065852026E-4</c:v>
                </c:pt>
                <c:pt idx="608">
                  <c:v>8.4764818063470267E-5</c:v>
                </c:pt>
                <c:pt idx="609">
                  <c:v>9.4622476642499927E-5</c:v>
                </c:pt>
                <c:pt idx="610">
                  <c:v>5.6875367819497191E-5</c:v>
                </c:pt>
                <c:pt idx="611">
                  <c:v>5.6481054374836356E-5</c:v>
                </c:pt>
                <c:pt idx="612">
                  <c:v>6.2565671748958238E-5</c:v>
                </c:pt>
                <c:pt idx="613">
                  <c:v>8.1427570194858145E-4</c:v>
                </c:pt>
                <c:pt idx="614">
                  <c:v>6.7292916109005488E-4</c:v>
                </c:pt>
                <c:pt idx="615">
                  <c:v>9.4491995020779169E-4</c:v>
                </c:pt>
                <c:pt idx="616">
                  <c:v>5.4375204118129134E-4</c:v>
                </c:pt>
                <c:pt idx="617">
                  <c:v>3.7072086037614841E-6</c:v>
                </c:pt>
                <c:pt idx="618">
                  <c:v>9.8151321041643183E-6</c:v>
                </c:pt>
                <c:pt idx="619">
                  <c:v>1.2668043324843892E-4</c:v>
                </c:pt>
                <c:pt idx="620">
                  <c:v>4.7916060260918908E-5</c:v>
                </c:pt>
                <c:pt idx="621">
                  <c:v>3.8838993992666913E-5</c:v>
                </c:pt>
                <c:pt idx="622">
                  <c:v>8.31417943222862E-4</c:v>
                </c:pt>
                <c:pt idx="623">
                  <c:v>2.3531546454211585E-5</c:v>
                </c:pt>
                <c:pt idx="624">
                  <c:v>1.9851029924595605E-5</c:v>
                </c:pt>
                <c:pt idx="625">
                  <c:v>1.9954307047187181E-3</c:v>
                </c:pt>
                <c:pt idx="626">
                  <c:v>1.1541551207015612E-3</c:v>
                </c:pt>
                <c:pt idx="627">
                  <c:v>9.1543753193262846E-5</c:v>
                </c:pt>
                <c:pt idx="628">
                  <c:v>7.6903592388442559E-5</c:v>
                </c:pt>
                <c:pt idx="629">
                  <c:v>7.7491250038729312E-5</c:v>
                </c:pt>
                <c:pt idx="630">
                  <c:v>6.679760064674525E-5</c:v>
                </c:pt>
                <c:pt idx="631">
                  <c:v>8.1858288380915842E-5</c:v>
                </c:pt>
                <c:pt idx="632">
                  <c:v>3.7715170272473723E-4</c:v>
                </c:pt>
                <c:pt idx="633">
                  <c:v>4.2414883476545167E-5</c:v>
                </c:pt>
                <c:pt idx="634">
                  <c:v>5.1602323884684844E-5</c:v>
                </c:pt>
                <c:pt idx="635">
                  <c:v>6.1456862157623993E-4</c:v>
                </c:pt>
                <c:pt idx="636">
                  <c:v>4.9655504419528612E-5</c:v>
                </c:pt>
                <c:pt idx="637">
                  <c:v>2.502467178265173E-5</c:v>
                </c:pt>
                <c:pt idx="638">
                  <c:v>4.2599697436940397E-5</c:v>
                </c:pt>
                <c:pt idx="639">
                  <c:v>1.3582522508210119E-6</c:v>
                </c:pt>
                <c:pt idx="640">
                  <c:v>3.9954308705752331E-6</c:v>
                </c:pt>
                <c:pt idx="641">
                  <c:v>5.7486297790912725E-4</c:v>
                </c:pt>
                <c:pt idx="642">
                  <c:v>4.6807575951233701E-5</c:v>
                </c:pt>
                <c:pt idx="643">
                  <c:v>3.2854860586387845E-5</c:v>
                </c:pt>
                <c:pt idx="644">
                  <c:v>2.9322110485601738E-5</c:v>
                </c:pt>
                <c:pt idx="645">
                  <c:v>1.1406776227190325E-5</c:v>
                </c:pt>
                <c:pt idx="646">
                  <c:v>6.2274338962374259E-6</c:v>
                </c:pt>
                <c:pt idx="647">
                  <c:v>4.3612630973821459E-5</c:v>
                </c:pt>
                <c:pt idx="648">
                  <c:v>5.3572100407860725E-5</c:v>
                </c:pt>
                <c:pt idx="649">
                  <c:v>8.0154464677998727E-4</c:v>
                </c:pt>
                <c:pt idx="650">
                  <c:v>2.8579965647086695E-5</c:v>
                </c:pt>
                <c:pt idx="651">
                  <c:v>1.6433595848140025E-4</c:v>
                </c:pt>
                <c:pt idx="652">
                  <c:v>1.3014680444600366E-4</c:v>
                </c:pt>
                <c:pt idx="653">
                  <c:v>1.1737916896576062E-4</c:v>
                </c:pt>
                <c:pt idx="654">
                  <c:v>1.3740606901501077E-4</c:v>
                </c:pt>
                <c:pt idx="655">
                  <c:v>1.3345498017498287E-4</c:v>
                </c:pt>
                <c:pt idx="656">
                  <c:v>2.9179571667463777E-5</c:v>
                </c:pt>
                <c:pt idx="657">
                  <c:v>1.3561073671884639E-4</c:v>
                </c:pt>
                <c:pt idx="658">
                  <c:v>1.5780766362773197E-4</c:v>
                </c:pt>
                <c:pt idx="659">
                  <c:v>1.7132624159555508E-4</c:v>
                </c:pt>
                <c:pt idx="660">
                  <c:v>1.7388259551519668E-4</c:v>
                </c:pt>
                <c:pt idx="661">
                  <c:v>6.4205379699642932E-4</c:v>
                </c:pt>
                <c:pt idx="662">
                  <c:v>1.9505696052950973E-4</c:v>
                </c:pt>
                <c:pt idx="663">
                  <c:v>1.7617407897796623E-4</c:v>
                </c:pt>
                <c:pt idx="664">
                  <c:v>1.0874237176512713E-2</c:v>
                </c:pt>
                <c:pt idx="665">
                  <c:v>7.3909195439048904E-4</c:v>
                </c:pt>
                <c:pt idx="666">
                  <c:v>2.4152599838616551E-2</c:v>
                </c:pt>
                <c:pt idx="667">
                  <c:v>6.2165139276731231E-3</c:v>
                </c:pt>
                <c:pt idx="668">
                  <c:v>2.0496936442897526E-3</c:v>
                </c:pt>
                <c:pt idx="669">
                  <c:v>9.7952814747004156E-3</c:v>
                </c:pt>
                <c:pt idx="670">
                  <c:v>1.1816695066029077E-2</c:v>
                </c:pt>
                <c:pt idx="671">
                  <c:v>3.6952135376277766E-3</c:v>
                </c:pt>
                <c:pt idx="672">
                  <c:v>1.6374333068145102E-4</c:v>
                </c:pt>
                <c:pt idx="673">
                  <c:v>5.7810325426122982E-3</c:v>
                </c:pt>
                <c:pt idx="674">
                  <c:v>6.3123858191707367E-5</c:v>
                </c:pt>
                <c:pt idx="675">
                  <c:v>4.9079659855659128E-4</c:v>
                </c:pt>
                <c:pt idx="676">
                  <c:v>2.9838548688914643E-4</c:v>
                </c:pt>
                <c:pt idx="677">
                  <c:v>4.7289972122147657E-4</c:v>
                </c:pt>
                <c:pt idx="678">
                  <c:v>2.2358005248862624E-4</c:v>
                </c:pt>
                <c:pt idx="679">
                  <c:v>3.0920104466464936E-4</c:v>
                </c:pt>
                <c:pt idx="680">
                  <c:v>1.3006984123353868E-4</c:v>
                </c:pt>
                <c:pt idx="681">
                  <c:v>2.3228041545473213E-4</c:v>
                </c:pt>
                <c:pt idx="682">
                  <c:v>1.091399203341872E-3</c:v>
                </c:pt>
                <c:pt idx="683">
                  <c:v>1.0031627824927535E-4</c:v>
                </c:pt>
                <c:pt idx="684">
                  <c:v>8.3473708484713052E-4</c:v>
                </c:pt>
                <c:pt idx="685">
                  <c:v>1.299719226602853E-4</c:v>
                </c:pt>
                <c:pt idx="686">
                  <c:v>2.3752627915497744E-5</c:v>
                </c:pt>
                <c:pt idx="687">
                  <c:v>3.5353776801658857E-5</c:v>
                </c:pt>
                <c:pt idx="688">
                  <c:v>3.5814767585418417E-5</c:v>
                </c:pt>
                <c:pt idx="689">
                  <c:v>3.2221791607913628E-5</c:v>
                </c:pt>
                <c:pt idx="690">
                  <c:v>1.1576335262760148E-5</c:v>
                </c:pt>
                <c:pt idx="691">
                  <c:v>3.0913953454807084E-4</c:v>
                </c:pt>
                <c:pt idx="692">
                  <c:v>2.2556672410138224E-3</c:v>
                </c:pt>
                <c:pt idx="693">
                  <c:v>3.6698526124744079E-3</c:v>
                </c:pt>
                <c:pt idx="694">
                  <c:v>6.1944404304746818E-4</c:v>
                </c:pt>
                <c:pt idx="695">
                  <c:v>9.5785043195739466E-4</c:v>
                </c:pt>
                <c:pt idx="696">
                  <c:v>5.4520046711040957E-7</c:v>
                </c:pt>
                <c:pt idx="697">
                  <c:v>7.6729640588059299E-5</c:v>
                </c:pt>
                <c:pt idx="698">
                  <c:v>1.3391447651171789E-4</c:v>
                </c:pt>
                <c:pt idx="699">
                  <c:v>3.3396559944097383E-4</c:v>
                </c:pt>
                <c:pt idx="700">
                  <c:v>2.4219525460246431E-4</c:v>
                </c:pt>
                <c:pt idx="701">
                  <c:v>1.5123669510429198E-6</c:v>
                </c:pt>
                <c:pt idx="702">
                  <c:v>2.8919845028018E-6</c:v>
                </c:pt>
                <c:pt idx="703">
                  <c:v>6.7835955766829621E-4</c:v>
                </c:pt>
                <c:pt idx="704">
                  <c:v>6.7662061421105835E-5</c:v>
                </c:pt>
                <c:pt idx="705">
                  <c:v>9.5779414403491766E-4</c:v>
                </c:pt>
                <c:pt idx="706">
                  <c:v>6.8457422984556248E-7</c:v>
                </c:pt>
                <c:pt idx="707">
                  <c:v>3.5306200796860825E-5</c:v>
                </c:pt>
                <c:pt idx="708">
                  <c:v>5.5742306630239935E-8</c:v>
                </c:pt>
                <c:pt idx="709">
                  <c:v>5.0502004242639469E-5</c:v>
                </c:pt>
                <c:pt idx="710">
                  <c:v>1.4722678069052406E-4</c:v>
                </c:pt>
                <c:pt idx="711">
                  <c:v>8.526695127049524E-4</c:v>
                </c:pt>
                <c:pt idx="712">
                  <c:v>5.7182104178499454E-4</c:v>
                </c:pt>
                <c:pt idx="713">
                  <c:v>6.4657049527149825E-4</c:v>
                </c:pt>
                <c:pt idx="714">
                  <c:v>5.9940154536237218E-4</c:v>
                </c:pt>
                <c:pt idx="715">
                  <c:v>5.1777287156036598E-4</c:v>
                </c:pt>
                <c:pt idx="716">
                  <c:v>6.3270949991045165E-4</c:v>
                </c:pt>
                <c:pt idx="717">
                  <c:v>2.1666332968966053E-6</c:v>
                </c:pt>
                <c:pt idx="718">
                  <c:v>3.9784509364710187E-4</c:v>
                </c:pt>
                <c:pt idx="719">
                  <c:v>5.6904789808661583E-5</c:v>
                </c:pt>
                <c:pt idx="720">
                  <c:v>2.9169721422889073E-5</c:v>
                </c:pt>
                <c:pt idx="721">
                  <c:v>2.2869148082403877E-5</c:v>
                </c:pt>
                <c:pt idx="722">
                  <c:v>1.1665647180434179E-4</c:v>
                </c:pt>
                <c:pt idx="723">
                  <c:v>1.0685716072256087E-5</c:v>
                </c:pt>
                <c:pt idx="724">
                  <c:v>1.3936385359211004E-5</c:v>
                </c:pt>
                <c:pt idx="725">
                  <c:v>1.5959734028171928E-5</c:v>
                </c:pt>
                <c:pt idx="726">
                  <c:v>1.9995668197036212E-4</c:v>
                </c:pt>
                <c:pt idx="727">
                  <c:v>1.2726185016191554E-4</c:v>
                </c:pt>
                <c:pt idx="728">
                  <c:v>8.6738550935612706E-7</c:v>
                </c:pt>
                <c:pt idx="729">
                  <c:v>1.0608077193466405E-4</c:v>
                </c:pt>
                <c:pt idx="730">
                  <c:v>1.2490648227117757E-3</c:v>
                </c:pt>
                <c:pt idx="731">
                  <c:v>1.718358632988909E-3</c:v>
                </c:pt>
                <c:pt idx="732">
                  <c:v>1.453716973487741E-5</c:v>
                </c:pt>
                <c:pt idx="733">
                  <c:v>3.486321069404978E-5</c:v>
                </c:pt>
                <c:pt idx="734">
                  <c:v>1.4236394619213713E-4</c:v>
                </c:pt>
                <c:pt idx="735">
                  <c:v>1.2851595587443185E-4</c:v>
                </c:pt>
                <c:pt idx="736">
                  <c:v>5.7928496984166072E-5</c:v>
                </c:pt>
                <c:pt idx="737">
                  <c:v>7.1756838931113904E-5</c:v>
                </c:pt>
                <c:pt idx="738">
                  <c:v>5.7153796039793463E-5</c:v>
                </c:pt>
                <c:pt idx="739">
                  <c:v>5.9490563745219385E-5</c:v>
                </c:pt>
                <c:pt idx="740">
                  <c:v>3.9460995958524718E-4</c:v>
                </c:pt>
                <c:pt idx="741">
                  <c:v>7.9046071737786576E-4</c:v>
                </c:pt>
                <c:pt idx="742">
                  <c:v>4.1976891408631858E-5</c:v>
                </c:pt>
                <c:pt idx="743">
                  <c:v>5.074001169905071E-5</c:v>
                </c:pt>
                <c:pt idx="744">
                  <c:v>1.4077014581221071E-6</c:v>
                </c:pt>
                <c:pt idx="745">
                  <c:v>6.5356081971670909E-5</c:v>
                </c:pt>
                <c:pt idx="746">
                  <c:v>1.692853494282364E-4</c:v>
                </c:pt>
                <c:pt idx="747">
                  <c:v>2.0016495279292023E-4</c:v>
                </c:pt>
                <c:pt idx="748">
                  <c:v>2.1570958600651524E-6</c:v>
                </c:pt>
                <c:pt idx="749">
                  <c:v>6.3713536915332974E-6</c:v>
                </c:pt>
                <c:pt idx="750">
                  <c:v>2.9617892508381344E-6</c:v>
                </c:pt>
                <c:pt idx="751">
                  <c:v>8.9839019272604842E-6</c:v>
                </c:pt>
                <c:pt idx="752">
                  <c:v>3.0228873137754937E-5</c:v>
                </c:pt>
                <c:pt idx="753">
                  <c:v>1.7611310063895343E-7</c:v>
                </c:pt>
                <c:pt idx="754">
                  <c:v>1.4141802788170642E-7</c:v>
                </c:pt>
                <c:pt idx="755">
                  <c:v>2.4335895211054616E-4</c:v>
                </c:pt>
                <c:pt idx="756">
                  <c:v>6.7385802963486737E-5</c:v>
                </c:pt>
                <c:pt idx="757">
                  <c:v>8.044959426626291E-5</c:v>
                </c:pt>
                <c:pt idx="758">
                  <c:v>5.7156729126202434E-5</c:v>
                </c:pt>
                <c:pt idx="759">
                  <c:v>4.6629967052896254E-5</c:v>
                </c:pt>
                <c:pt idx="760">
                  <c:v>4.5788751676869229E-5</c:v>
                </c:pt>
                <c:pt idx="761">
                  <c:v>4.1661630196918074E-5</c:v>
                </c:pt>
                <c:pt idx="762">
                  <c:v>3.0325094144285363E-5</c:v>
                </c:pt>
                <c:pt idx="763">
                  <c:v>6.6203623321809627E-4</c:v>
                </c:pt>
                <c:pt idx="764">
                  <c:v>7.1250929725527135E-4</c:v>
                </c:pt>
                <c:pt idx="765">
                  <c:v>4.6427752306097054E-4</c:v>
                </c:pt>
                <c:pt idx="766">
                  <c:v>6.3876023752376004E-4</c:v>
                </c:pt>
                <c:pt idx="767">
                  <c:v>3.3805800574375478E-4</c:v>
                </c:pt>
                <c:pt idx="768">
                  <c:v>3.5853087226422431E-4</c:v>
                </c:pt>
                <c:pt idx="769">
                  <c:v>6.0890293266091045E-4</c:v>
                </c:pt>
                <c:pt idx="770">
                  <c:v>8.6552577122849938E-4</c:v>
                </c:pt>
                <c:pt idx="771">
                  <c:v>8.1686836420764104E-4</c:v>
                </c:pt>
                <c:pt idx="772">
                  <c:v>8.9595281278771982E-4</c:v>
                </c:pt>
                <c:pt idx="773">
                  <c:v>5.6628783136183978E-4</c:v>
                </c:pt>
                <c:pt idx="774">
                  <c:v>5.3279863493285468E-4</c:v>
                </c:pt>
                <c:pt idx="775">
                  <c:v>3.4939120526284915E-4</c:v>
                </c:pt>
                <c:pt idx="776">
                  <c:v>3.0792925039801761E-4</c:v>
                </c:pt>
                <c:pt idx="777">
                  <c:v>3.3325278215488657E-4</c:v>
                </c:pt>
                <c:pt idx="778">
                  <c:v>4.2435434097259843E-5</c:v>
                </c:pt>
                <c:pt idx="779">
                  <c:v>2.8121623939126318E-5</c:v>
                </c:pt>
                <c:pt idx="780">
                  <c:v>4.472302899816565E-5</c:v>
                </c:pt>
                <c:pt idx="781">
                  <c:v>6.9827860419827842E-5</c:v>
                </c:pt>
                <c:pt idx="782">
                  <c:v>1.4240339368445907E-4</c:v>
                </c:pt>
                <c:pt idx="783">
                  <c:v>6.1307829198675842E-5</c:v>
                </c:pt>
                <c:pt idx="784">
                  <c:v>5.3841204491793685E-5</c:v>
                </c:pt>
                <c:pt idx="785">
                  <c:v>1.2693648479876826E-5</c:v>
                </c:pt>
                <c:pt idx="786">
                  <c:v>2.7831809664728609E-6</c:v>
                </c:pt>
                <c:pt idx="787">
                  <c:v>2.3742579096755956E-6</c:v>
                </c:pt>
                <c:pt idx="788">
                  <c:v>1.4946394051161056E-7</c:v>
                </c:pt>
                <c:pt idx="789">
                  <c:v>1.7188376598567183E-5</c:v>
                </c:pt>
                <c:pt idx="790">
                  <c:v>1.3171591806555731E-5</c:v>
                </c:pt>
                <c:pt idx="791">
                  <c:v>2.2978003464127505E-3</c:v>
                </c:pt>
                <c:pt idx="792">
                  <c:v>2.4849243197312379E-3</c:v>
                </c:pt>
                <c:pt idx="793">
                  <c:v>2.3880570472047226E-3</c:v>
                </c:pt>
                <c:pt idx="794">
                  <c:v>2.4701133121066256E-3</c:v>
                </c:pt>
                <c:pt idx="795">
                  <c:v>2.3759235180359499E-3</c:v>
                </c:pt>
                <c:pt idx="796">
                  <c:v>3.252200024815387E-3</c:v>
                </c:pt>
                <c:pt idx="797">
                  <c:v>3.1666121158601119E-3</c:v>
                </c:pt>
                <c:pt idx="798">
                  <c:v>1.8482588512479402E-3</c:v>
                </c:pt>
                <c:pt idx="799">
                  <c:v>7.759804052808099E-4</c:v>
                </c:pt>
                <c:pt idx="800">
                  <c:v>1.4892327317401868E-5</c:v>
                </c:pt>
                <c:pt idx="801">
                  <c:v>8.7686832177931329E-5</c:v>
                </c:pt>
                <c:pt idx="802">
                  <c:v>2.1729386702188953E-3</c:v>
                </c:pt>
                <c:pt idx="803">
                  <c:v>8.4080701410393151E-6</c:v>
                </c:pt>
                <c:pt idx="804">
                  <c:v>1.4031531428504063E-4</c:v>
                </c:pt>
                <c:pt idx="805">
                  <c:v>9.8370698065840582E-4</c:v>
                </c:pt>
                <c:pt idx="806">
                  <c:v>8.5781347442001192E-5</c:v>
                </c:pt>
                <c:pt idx="807">
                  <c:v>7.5231748446831939E-6</c:v>
                </c:pt>
                <c:pt idx="808">
                  <c:v>3.7909636508186675E-4</c:v>
                </c:pt>
                <c:pt idx="809">
                  <c:v>5.7101796809696126E-5</c:v>
                </c:pt>
                <c:pt idx="810">
                  <c:v>4.9167969135987958E-4</c:v>
                </c:pt>
                <c:pt idx="811">
                  <c:v>2.3223228631275348E-4</c:v>
                </c:pt>
                <c:pt idx="812">
                  <c:v>8.7139755633257484E-4</c:v>
                </c:pt>
                <c:pt idx="813">
                  <c:v>1.8805455110570778E-4</c:v>
                </c:pt>
                <c:pt idx="814">
                  <c:v>2.9250099192915767E-6</c:v>
                </c:pt>
                <c:pt idx="815">
                  <c:v>2.8177371790378193E-5</c:v>
                </c:pt>
                <c:pt idx="816">
                  <c:v>6.8638695802961211E-4</c:v>
                </c:pt>
                <c:pt idx="817">
                  <c:v>6.3824433664439698E-6</c:v>
                </c:pt>
                <c:pt idx="818">
                  <c:v>2.5728032873352115E-6</c:v>
                </c:pt>
                <c:pt idx="819">
                  <c:v>7.2504050270357778E-5</c:v>
                </c:pt>
                <c:pt idx="820">
                  <c:v>1.1897825271538573E-5</c:v>
                </c:pt>
                <c:pt idx="821">
                  <c:v>1.346136111472221E-6</c:v>
                </c:pt>
                <c:pt idx="822">
                  <c:v>3.0490336883143227E-6</c:v>
                </c:pt>
                <c:pt idx="823">
                  <c:v>2.5142970550368745E-6</c:v>
                </c:pt>
                <c:pt idx="824">
                  <c:v>5.9406621174688972E-7</c:v>
                </c:pt>
                <c:pt idx="825">
                  <c:v>1.6452064353830015E-7</c:v>
                </c:pt>
                <c:pt idx="826">
                  <c:v>3.714904213098541E-6</c:v>
                </c:pt>
                <c:pt idx="827">
                  <c:v>2.3855007865032002E-6</c:v>
                </c:pt>
                <c:pt idx="828">
                  <c:v>1.0705307781779165E-4</c:v>
                </c:pt>
                <c:pt idx="829">
                  <c:v>7.0391713997837387E-5</c:v>
                </c:pt>
                <c:pt idx="830">
                  <c:v>6.2171652409870421E-3</c:v>
                </c:pt>
                <c:pt idx="831">
                  <c:v>5.5439679769700486E-3</c:v>
                </c:pt>
                <c:pt idx="832">
                  <c:v>2.037625180545061E-3</c:v>
                </c:pt>
                <c:pt idx="833">
                  <c:v>2.5250975719029668E-3</c:v>
                </c:pt>
                <c:pt idx="834">
                  <c:v>4.5817614674314193E-3</c:v>
                </c:pt>
                <c:pt idx="835">
                  <c:v>3.8421775395613119E-3</c:v>
                </c:pt>
                <c:pt idx="836">
                  <c:v>1.7721486655660874E-3</c:v>
                </c:pt>
                <c:pt idx="837">
                  <c:v>2.9077396371462914E-3</c:v>
                </c:pt>
                <c:pt idx="838">
                  <c:v>1.4331480798036994E-3</c:v>
                </c:pt>
                <c:pt idx="839">
                  <c:v>7.5338049412507681E-3</c:v>
                </c:pt>
                <c:pt idx="840">
                  <c:v>5.2598005604539196E-4</c:v>
                </c:pt>
                <c:pt idx="841">
                  <c:v>3.903817540046039E-4</c:v>
                </c:pt>
                <c:pt idx="842">
                  <c:v>6.0088574520415781E-7</c:v>
                </c:pt>
                <c:pt idx="843">
                  <c:v>8.7291258929626727E-6</c:v>
                </c:pt>
                <c:pt idx="844">
                  <c:v>3.376918647553352E-4</c:v>
                </c:pt>
                <c:pt idx="845">
                  <c:v>3.4084356172369725E-4</c:v>
                </c:pt>
                <c:pt idx="846">
                  <c:v>1.0833028063081459E-3</c:v>
                </c:pt>
                <c:pt idx="847">
                  <c:v>1.3028697476529631E-3</c:v>
                </c:pt>
                <c:pt idx="848">
                  <c:v>5.8812469482371406E-4</c:v>
                </c:pt>
                <c:pt idx="849">
                  <c:v>1.151307546014011E-4</c:v>
                </c:pt>
                <c:pt idx="850">
                  <c:v>1.6624993237910415E-3</c:v>
                </c:pt>
                <c:pt idx="851">
                  <c:v>2.0931453162702048E-5</c:v>
                </c:pt>
                <c:pt idx="852">
                  <c:v>3.277877582613373E-4</c:v>
                </c:pt>
                <c:pt idx="853">
                  <c:v>7.5781779542892188E-4</c:v>
                </c:pt>
                <c:pt idx="854">
                  <c:v>4.5489649703316017E-4</c:v>
                </c:pt>
                <c:pt idx="855">
                  <c:v>4.0090549224675433E-4</c:v>
                </c:pt>
                <c:pt idx="856">
                  <c:v>3.9762531552254454E-4</c:v>
                </c:pt>
                <c:pt idx="857">
                  <c:v>2.1452611571790345E-4</c:v>
                </c:pt>
                <c:pt idx="858">
                  <c:v>1.2190971253504032E-3</c:v>
                </c:pt>
                <c:pt idx="859">
                  <c:v>3.3967104583236351E-4</c:v>
                </c:pt>
                <c:pt idx="860">
                  <c:v>3.8628355809669642E-4</c:v>
                </c:pt>
                <c:pt idx="861">
                  <c:v>5.6253912113365023E-4</c:v>
                </c:pt>
                <c:pt idx="862">
                  <c:v>1.0801534685765774E-3</c:v>
                </c:pt>
                <c:pt idx="863">
                  <c:v>3.1550609364896834E-5</c:v>
                </c:pt>
                <c:pt idx="864">
                  <c:v>1.6980328001919894E-4</c:v>
                </c:pt>
                <c:pt idx="865">
                  <c:v>3.1492510043730068E-3</c:v>
                </c:pt>
                <c:pt idx="866">
                  <c:v>7.6021854585987835E-4</c:v>
                </c:pt>
                <c:pt idx="867">
                  <c:v>6.0571438449877715E-4</c:v>
                </c:pt>
                <c:pt idx="868">
                  <c:v>4.8590990389758685E-4</c:v>
                </c:pt>
                <c:pt idx="869">
                  <c:v>3.5416723348009562E-4</c:v>
                </c:pt>
                <c:pt idx="870">
                  <c:v>4.0015934449510662E-4</c:v>
                </c:pt>
                <c:pt idx="871">
                  <c:v>2.9139854940178769E-4</c:v>
                </c:pt>
                <c:pt idx="872">
                  <c:v>7.3598120213411405E-4</c:v>
                </c:pt>
                <c:pt idx="873">
                  <c:v>3.8221068474765369E-3</c:v>
                </c:pt>
                <c:pt idx="874">
                  <c:v>1.3217675326994637E-3</c:v>
                </c:pt>
                <c:pt idx="875">
                  <c:v>6.9439009948498061E-4</c:v>
                </c:pt>
                <c:pt idx="876">
                  <c:v>1.3486491504478592E-2</c:v>
                </c:pt>
                <c:pt idx="877">
                  <c:v>3.1932915062034013E-4</c:v>
                </c:pt>
                <c:pt idx="878">
                  <c:v>2.8450146656888633E-3</c:v>
                </c:pt>
                <c:pt idx="879">
                  <c:v>3.0403227588493797E-5</c:v>
                </c:pt>
                <c:pt idx="880">
                  <c:v>9.4063492296407722E-4</c:v>
                </c:pt>
                <c:pt idx="881">
                  <c:v>2.5499385308062607E-4</c:v>
                </c:pt>
                <c:pt idx="882">
                  <c:v>1.5935696309049213E-4</c:v>
                </c:pt>
                <c:pt idx="883">
                  <c:v>3.7135704484824056E-5</c:v>
                </c:pt>
                <c:pt idx="884">
                  <c:v>8.8244127452423131E-5</c:v>
                </c:pt>
                <c:pt idx="885">
                  <c:v>6.4848321966260112E-6</c:v>
                </c:pt>
                <c:pt idx="886">
                  <c:v>2.1828941265785251E-4</c:v>
                </c:pt>
                <c:pt idx="887">
                  <c:v>5.9822790711362676E-6</c:v>
                </c:pt>
                <c:pt idx="888">
                  <c:v>4.4250901166340519E-6</c:v>
                </c:pt>
                <c:pt idx="889">
                  <c:v>2.1296196456656345E-7</c:v>
                </c:pt>
                <c:pt idx="890">
                  <c:v>7.4431094393809759E-6</c:v>
                </c:pt>
                <c:pt idx="891">
                  <c:v>7.2990298593618143E-6</c:v>
                </c:pt>
                <c:pt idx="892">
                  <c:v>9.2159620265459827E-6</c:v>
                </c:pt>
                <c:pt idx="893">
                  <c:v>1.4503858584186129E-5</c:v>
                </c:pt>
                <c:pt idx="894">
                  <c:v>2.8099932691116858E-3</c:v>
                </c:pt>
                <c:pt idx="895">
                  <c:v>3.048853150659279E-4</c:v>
                </c:pt>
                <c:pt idx="896">
                  <c:v>1.3979479456352665E-4</c:v>
                </c:pt>
                <c:pt idx="897">
                  <c:v>4.5750214989248105E-5</c:v>
                </c:pt>
                <c:pt idx="898">
                  <c:v>4.1362847116586601E-4</c:v>
                </c:pt>
                <c:pt idx="899">
                  <c:v>1.9150609070459532E-4</c:v>
                </c:pt>
                <c:pt idx="900">
                  <c:v>5.1695902702157672E-3</c:v>
                </c:pt>
                <c:pt idx="901">
                  <c:v>2.8869438873176378E-4</c:v>
                </c:pt>
                <c:pt idx="902">
                  <c:v>1.1748175646221175E-6</c:v>
                </c:pt>
                <c:pt idx="903">
                  <c:v>3.3888015173156126E-5</c:v>
                </c:pt>
                <c:pt idx="904">
                  <c:v>7.5625841566852572E-6</c:v>
                </c:pt>
                <c:pt idx="905">
                  <c:v>2.7086808674455973E-5</c:v>
                </c:pt>
                <c:pt idx="906">
                  <c:v>3.6763811116188606E-5</c:v>
                </c:pt>
                <c:pt idx="907">
                  <c:v>7.7974711457891093E-3</c:v>
                </c:pt>
                <c:pt idx="908">
                  <c:v>8.9338736295520841E-5</c:v>
                </c:pt>
                <c:pt idx="909">
                  <c:v>9.800044207295181E-5</c:v>
                </c:pt>
                <c:pt idx="910">
                  <c:v>1.0330776638632761E-2</c:v>
                </c:pt>
                <c:pt idx="911">
                  <c:v>3.7224321243615518E-5</c:v>
                </c:pt>
                <c:pt idx="912">
                  <c:v>5.0957836643537199E-5</c:v>
                </c:pt>
                <c:pt idx="913">
                  <c:v>5.3383141171814385E-5</c:v>
                </c:pt>
                <c:pt idx="914">
                  <c:v>2.6765514956569781E-6</c:v>
                </c:pt>
                <c:pt idx="915">
                  <c:v>5.3230914714030625E-5</c:v>
                </c:pt>
                <c:pt idx="916">
                  <c:v>5.2191771834966581E-5</c:v>
                </c:pt>
                <c:pt idx="917">
                  <c:v>6.4867072349965849E-5</c:v>
                </c:pt>
                <c:pt idx="918">
                  <c:v>7.9109590319640681E-5</c:v>
                </c:pt>
                <c:pt idx="919">
                  <c:v>5.3843482232121517E-5</c:v>
                </c:pt>
                <c:pt idx="920">
                  <c:v>1.6719817232612916E-4</c:v>
                </c:pt>
                <c:pt idx="921">
                  <c:v>4.2088663744822099E-5</c:v>
                </c:pt>
                <c:pt idx="922">
                  <c:v>6.7113421570367231E-5</c:v>
                </c:pt>
                <c:pt idx="923">
                  <c:v>4.3047706002097487E-7</c:v>
                </c:pt>
                <c:pt idx="924">
                  <c:v>7.5131801690945572E-5</c:v>
                </c:pt>
                <c:pt idx="925">
                  <c:v>1.0798615937813414E-4</c:v>
                </c:pt>
                <c:pt idx="926">
                  <c:v>1.4861384989541058E-3</c:v>
                </c:pt>
                <c:pt idx="927">
                  <c:v>1.2488620301004348E-3</c:v>
                </c:pt>
                <c:pt idx="928">
                  <c:v>1.0930062242284619E-3</c:v>
                </c:pt>
                <c:pt idx="929">
                  <c:v>1.0277155570611544E-3</c:v>
                </c:pt>
                <c:pt idx="930">
                  <c:v>1.1088155376742109E-3</c:v>
                </c:pt>
                <c:pt idx="931">
                  <c:v>1.0341082939652533E-3</c:v>
                </c:pt>
                <c:pt idx="932">
                  <c:v>1.2095609619135654E-3</c:v>
                </c:pt>
                <c:pt idx="933">
                  <c:v>7.2760930793105104E-4</c:v>
                </c:pt>
                <c:pt idx="934">
                  <c:v>5.734027548684557E-4</c:v>
                </c:pt>
                <c:pt idx="935">
                  <c:v>4.7402137073803742E-4</c:v>
                </c:pt>
                <c:pt idx="936">
                  <c:v>9.5950414463730386E-5</c:v>
                </c:pt>
                <c:pt idx="937">
                  <c:v>2.7388532985402579E-4</c:v>
                </c:pt>
                <c:pt idx="938">
                  <c:v>1.8795710649399596E-4</c:v>
                </c:pt>
                <c:pt idx="939">
                  <c:v>2.2903563525906619E-3</c:v>
                </c:pt>
                <c:pt idx="940">
                  <c:v>4.0989015213510414E-5</c:v>
                </c:pt>
                <c:pt idx="941">
                  <c:v>9.0089524978686917E-5</c:v>
                </c:pt>
                <c:pt idx="942">
                  <c:v>2.1822831945074157E-4</c:v>
                </c:pt>
                <c:pt idx="943">
                  <c:v>1.1152122650341168E-3</c:v>
                </c:pt>
                <c:pt idx="944">
                  <c:v>9.0552459913351797E-5</c:v>
                </c:pt>
                <c:pt idx="945">
                  <c:v>5.9663225588212452E-5</c:v>
                </c:pt>
                <c:pt idx="946">
                  <c:v>7.4326423077163262E-5</c:v>
                </c:pt>
                <c:pt idx="947">
                  <c:v>5.1780494668969119E-5</c:v>
                </c:pt>
                <c:pt idx="948">
                  <c:v>1.2234989580522148E-4</c:v>
                </c:pt>
                <c:pt idx="949">
                  <c:v>4.3358224114999815E-4</c:v>
                </c:pt>
                <c:pt idx="950">
                  <c:v>2.0604941180473041E-3</c:v>
                </c:pt>
                <c:pt idx="951">
                  <c:v>4.5516714876819462E-4</c:v>
                </c:pt>
                <c:pt idx="952">
                  <c:v>3.9532718385279009E-4</c:v>
                </c:pt>
                <c:pt idx="953">
                  <c:v>6.953964014116584E-4</c:v>
                </c:pt>
                <c:pt idx="954">
                  <c:v>2.8278473709385986E-4</c:v>
                </c:pt>
                <c:pt idx="955">
                  <c:v>2.797635220368174E-4</c:v>
                </c:pt>
                <c:pt idx="956">
                  <c:v>1.0613026446529418E-3</c:v>
                </c:pt>
                <c:pt idx="957">
                  <c:v>5.6362590499084301E-4</c:v>
                </c:pt>
                <c:pt idx="958">
                  <c:v>4.7905276888452901E-4</c:v>
                </c:pt>
                <c:pt idx="959">
                  <c:v>8.7906755090170899E-5</c:v>
                </c:pt>
                <c:pt idx="960">
                  <c:v>5.713276852027019E-5</c:v>
                </c:pt>
                <c:pt idx="961">
                  <c:v>2.1452944636063653E-5</c:v>
                </c:pt>
                <c:pt idx="962">
                  <c:v>7.7699498351123703E-6</c:v>
                </c:pt>
                <c:pt idx="963">
                  <c:v>6.3379214229722142E-5</c:v>
                </c:pt>
                <c:pt idx="964">
                  <c:v>3.3563006047419527E-5</c:v>
                </c:pt>
                <c:pt idx="965">
                  <c:v>2.7413590636240115E-4</c:v>
                </c:pt>
                <c:pt idx="966">
                  <c:v>4.0758846360859256E-4</c:v>
                </c:pt>
                <c:pt idx="967">
                  <c:v>3.2130208899751203E-4</c:v>
                </c:pt>
                <c:pt idx="968">
                  <c:v>2.1454860872875546E-6</c:v>
                </c:pt>
                <c:pt idx="969">
                  <c:v>2.0133391606962384E-7</c:v>
                </c:pt>
                <c:pt idx="970">
                  <c:v>8.1573044937558527E-9</c:v>
                </c:pt>
                <c:pt idx="971">
                  <c:v>2.6832775722607042E-6</c:v>
                </c:pt>
                <c:pt idx="972">
                  <c:v>8.0330677088697211E-6</c:v>
                </c:pt>
                <c:pt idx="973">
                  <c:v>9.6132099916614163E-4</c:v>
                </c:pt>
                <c:pt idx="974">
                  <c:v>3.9866504694670952E-4</c:v>
                </c:pt>
                <c:pt idx="975">
                  <c:v>1.4219242148548975E-6</c:v>
                </c:pt>
                <c:pt idx="976">
                  <c:v>1.3550092307571653E-6</c:v>
                </c:pt>
                <c:pt idx="977">
                  <c:v>4.7353756411236744E-7</c:v>
                </c:pt>
                <c:pt idx="978">
                  <c:v>1.284686466790157E-6</c:v>
                </c:pt>
                <c:pt idx="979">
                  <c:v>7.8851075559882279E-5</c:v>
                </c:pt>
                <c:pt idx="980">
                  <c:v>3.3876040675160369E-5</c:v>
                </c:pt>
                <c:pt idx="981">
                  <c:v>7.3239877058902217E-6</c:v>
                </c:pt>
                <c:pt idx="982">
                  <c:v>8.2038650374142792E-6</c:v>
                </c:pt>
                <c:pt idx="983">
                  <c:v>9.7922025247690575E-9</c:v>
                </c:pt>
                <c:pt idx="984">
                  <c:v>7.4288678334701997E-6</c:v>
                </c:pt>
                <c:pt idx="985">
                  <c:v>8.8767765732635898E-6</c:v>
                </c:pt>
                <c:pt idx="986">
                  <c:v>9.5793319105658441E-6</c:v>
                </c:pt>
                <c:pt idx="987">
                  <c:v>1.7437987921585324E-5</c:v>
                </c:pt>
                <c:pt idx="988">
                  <c:v>3.6014200034890952E-5</c:v>
                </c:pt>
                <c:pt idx="989">
                  <c:v>2.175790052674073E-5</c:v>
                </c:pt>
                <c:pt idx="990">
                  <c:v>5.5704462338371649E-5</c:v>
                </c:pt>
                <c:pt idx="991">
                  <c:v>1.7130349536239728E-5</c:v>
                </c:pt>
                <c:pt idx="992">
                  <c:v>6.6109243942475391E-5</c:v>
                </c:pt>
                <c:pt idx="993">
                  <c:v>3.5654928901430788E-4</c:v>
                </c:pt>
                <c:pt idx="994">
                  <c:v>4.3471647588460167E-4</c:v>
                </c:pt>
                <c:pt idx="995">
                  <c:v>1.4447638145985557E-7</c:v>
                </c:pt>
                <c:pt idx="996">
                  <c:v>1.1033624673188833E-4</c:v>
                </c:pt>
                <c:pt idx="997">
                  <c:v>1.4880638720169743E-4</c:v>
                </c:pt>
                <c:pt idx="998">
                  <c:v>5.848432110854676E-5</c:v>
                </c:pt>
                <c:pt idx="999">
                  <c:v>3.2545483753558778E-5</c:v>
                </c:pt>
                <c:pt idx="1000">
                  <c:v>4.4921430832511559E-5</c:v>
                </c:pt>
                <c:pt idx="1001">
                  <c:v>4.7809213188676587E-5</c:v>
                </c:pt>
                <c:pt idx="1002">
                  <c:v>1.0002336971330487E-4</c:v>
                </c:pt>
                <c:pt idx="1003">
                  <c:v>1.0545977227224153E-4</c:v>
                </c:pt>
                <c:pt idx="1004">
                  <c:v>1.2148428385227414E-4</c:v>
                </c:pt>
                <c:pt idx="1005">
                  <c:v>6.3097292357714688E-4</c:v>
                </c:pt>
                <c:pt idx="1006">
                  <c:v>5.660407048026021E-4</c:v>
                </c:pt>
                <c:pt idx="1007">
                  <c:v>6.6818313855255803E-4</c:v>
                </c:pt>
                <c:pt idx="1008">
                  <c:v>7.0001919555928922E-4</c:v>
                </c:pt>
                <c:pt idx="1009">
                  <c:v>1.00998841426884E-3</c:v>
                </c:pt>
                <c:pt idx="1010">
                  <c:v>1.9475226653230712E-4</c:v>
                </c:pt>
                <c:pt idx="1011">
                  <c:v>1.172634269470336E-4</c:v>
                </c:pt>
                <c:pt idx="1012">
                  <c:v>6.6069858039211917E-4</c:v>
                </c:pt>
                <c:pt idx="1013">
                  <c:v>2.64901939129313E-4</c:v>
                </c:pt>
                <c:pt idx="1014">
                  <c:v>2.0304581209068642E-4</c:v>
                </c:pt>
                <c:pt idx="1015">
                  <c:v>2.0228409816505164E-4</c:v>
                </c:pt>
                <c:pt idx="1016">
                  <c:v>1.1017150036616906E-4</c:v>
                </c:pt>
                <c:pt idx="1017">
                  <c:v>1.1951767141207259E-4</c:v>
                </c:pt>
                <c:pt idx="1018">
                  <c:v>1.1255597933059241E-4</c:v>
                </c:pt>
                <c:pt idx="1019">
                  <c:v>9.1507457918905136E-5</c:v>
                </c:pt>
                <c:pt idx="1020">
                  <c:v>1.5335593878157893E-4</c:v>
                </c:pt>
                <c:pt idx="1021">
                  <c:v>1.3767967442624666E-4</c:v>
                </c:pt>
                <c:pt idx="1022">
                  <c:v>2.2475916600069693E-4</c:v>
                </c:pt>
                <c:pt idx="1023">
                  <c:v>7.6814190368145787E-6</c:v>
                </c:pt>
                <c:pt idx="1024">
                  <c:v>8.2416446119420585E-5</c:v>
                </c:pt>
                <c:pt idx="1025">
                  <c:v>2.9772716042183505E-6</c:v>
                </c:pt>
                <c:pt idx="1026">
                  <c:v>2.2274878051128832E-6</c:v>
                </c:pt>
                <c:pt idx="1027">
                  <c:v>2.4644428279117709E-5</c:v>
                </c:pt>
                <c:pt idx="1028">
                  <c:v>3.5736580775864315E-5</c:v>
                </c:pt>
                <c:pt idx="1029">
                  <c:v>3.696785457511224E-5</c:v>
                </c:pt>
                <c:pt idx="1030">
                  <c:v>3.3641819847985777E-5</c:v>
                </c:pt>
                <c:pt idx="1031">
                  <c:v>5.1232684191306624E-5</c:v>
                </c:pt>
                <c:pt idx="1032">
                  <c:v>8.4835831440105644E-6</c:v>
                </c:pt>
                <c:pt idx="1033">
                  <c:v>5.7963365777272963E-6</c:v>
                </c:pt>
                <c:pt idx="1034">
                  <c:v>6.485332227387257E-5</c:v>
                </c:pt>
                <c:pt idx="1035">
                  <c:v>5.9626118061306182E-5</c:v>
                </c:pt>
                <c:pt idx="1036">
                  <c:v>2.5011043502937169E-4</c:v>
                </c:pt>
                <c:pt idx="1037">
                  <c:v>4.7362115138275411E-5</c:v>
                </c:pt>
                <c:pt idx="1038">
                  <c:v>9.4412307322681778E-4</c:v>
                </c:pt>
                <c:pt idx="1039">
                  <c:v>1.9868665335870297E-4</c:v>
                </c:pt>
                <c:pt idx="1040">
                  <c:v>1.7133981507311971E-4</c:v>
                </c:pt>
                <c:pt idx="1041">
                  <c:v>1.0735199850203233E-7</c:v>
                </c:pt>
                <c:pt idx="1042">
                  <c:v>8.9607272950218686E-5</c:v>
                </c:pt>
                <c:pt idx="1043">
                  <c:v>5.3333898065421291E-9</c:v>
                </c:pt>
                <c:pt idx="1044">
                  <c:v>1.4872523297273499E-4</c:v>
                </c:pt>
                <c:pt idx="1045">
                  <c:v>1.8766287577651147E-3</c:v>
                </c:pt>
                <c:pt idx="1046">
                  <c:v>1.9273987093097343E-3</c:v>
                </c:pt>
                <c:pt idx="1047">
                  <c:v>2.3045098510504928E-3</c:v>
                </c:pt>
                <c:pt idx="1048">
                  <c:v>2.0657310421426521E-3</c:v>
                </c:pt>
                <c:pt idx="1049">
                  <c:v>2.8742884754961013E-3</c:v>
                </c:pt>
                <c:pt idx="1050">
                  <c:v>1.8936714663104358E-3</c:v>
                </c:pt>
                <c:pt idx="1051">
                  <c:v>1.3300735186345233E-7</c:v>
                </c:pt>
                <c:pt idx="1052">
                  <c:v>7.3568893983976088E-6</c:v>
                </c:pt>
                <c:pt idx="1053">
                  <c:v>6.7690454804454408E-3</c:v>
                </c:pt>
                <c:pt idx="1054">
                  <c:v>5.9838161019732923E-4</c:v>
                </c:pt>
                <c:pt idx="1055">
                  <c:v>1.1910326476332704E-4</c:v>
                </c:pt>
                <c:pt idx="1056">
                  <c:v>2.0270986913474991E-6</c:v>
                </c:pt>
                <c:pt idx="1057">
                  <c:v>2.8491367755042146E-3</c:v>
                </c:pt>
                <c:pt idx="1058">
                  <c:v>6.7777456853112332E-5</c:v>
                </c:pt>
                <c:pt idx="1059">
                  <c:v>4.572890325400432E-5</c:v>
                </c:pt>
                <c:pt idx="1060">
                  <c:v>8.6670461756243439E-5</c:v>
                </c:pt>
                <c:pt idx="1061">
                  <c:v>9.4447046691831214E-5</c:v>
                </c:pt>
                <c:pt idx="1062">
                  <c:v>1.0508470576128255E-5</c:v>
                </c:pt>
                <c:pt idx="1063">
                  <c:v>1.1229578759300942E-3</c:v>
                </c:pt>
                <c:pt idx="1064">
                  <c:v>2.7771833427049869E-5</c:v>
                </c:pt>
                <c:pt idx="1065">
                  <c:v>9.8969545872294585E-5</c:v>
                </c:pt>
                <c:pt idx="1066">
                  <c:v>5.3618335665316052E-5</c:v>
                </c:pt>
                <c:pt idx="1067">
                  <c:v>1.0012014386156098E-4</c:v>
                </c:pt>
                <c:pt idx="1068">
                  <c:v>8.750815831175428E-5</c:v>
                </c:pt>
                <c:pt idx="1069">
                  <c:v>1.0972765503263512E-4</c:v>
                </c:pt>
                <c:pt idx="1070">
                  <c:v>7.0465922358687593E-5</c:v>
                </c:pt>
                <c:pt idx="1071">
                  <c:v>4.699321199091472E-5</c:v>
                </c:pt>
                <c:pt idx="1072">
                  <c:v>1.9254071239337463E-5</c:v>
                </c:pt>
                <c:pt idx="1073">
                  <c:v>9.2541670951734029E-6</c:v>
                </c:pt>
                <c:pt idx="1074">
                  <c:v>2.5064447591584855E-5</c:v>
                </c:pt>
                <c:pt idx="1075">
                  <c:v>3.2229157146177716E-5</c:v>
                </c:pt>
                <c:pt idx="1076">
                  <c:v>2.9911414189218661E-5</c:v>
                </c:pt>
                <c:pt idx="1077">
                  <c:v>4.038723185511593E-4</c:v>
                </c:pt>
                <c:pt idx="1078">
                  <c:v>1.2492415095700717E-5</c:v>
                </c:pt>
                <c:pt idx="1079">
                  <c:v>7.6055780908968433E-5</c:v>
                </c:pt>
                <c:pt idx="1080">
                  <c:v>8.8624479289455303E-5</c:v>
                </c:pt>
                <c:pt idx="1081">
                  <c:v>1.1807755739521066E-4</c:v>
                </c:pt>
                <c:pt idx="1082">
                  <c:v>1.0853559910648839E-4</c:v>
                </c:pt>
                <c:pt idx="1083">
                  <c:v>9.1873144655865214E-5</c:v>
                </c:pt>
                <c:pt idx="1084">
                  <c:v>1.0621640384650501E-4</c:v>
                </c:pt>
                <c:pt idx="1085">
                  <c:v>6.456474268718217E-4</c:v>
                </c:pt>
                <c:pt idx="1086">
                  <c:v>5.7124582137945117E-4</c:v>
                </c:pt>
                <c:pt idx="1087">
                  <c:v>2.1767948777987994E-4</c:v>
                </c:pt>
                <c:pt idx="1088">
                  <c:v>2.8207080494572307E-3</c:v>
                </c:pt>
                <c:pt idx="1089">
                  <c:v>1.0605976988066136E-5</c:v>
                </c:pt>
                <c:pt idx="1090">
                  <c:v>3.3060313110441192E-5</c:v>
                </c:pt>
                <c:pt idx="1091">
                  <c:v>1.6340718210907333E-4</c:v>
                </c:pt>
                <c:pt idx="1092">
                  <c:v>1.1824376890408301E-4</c:v>
                </c:pt>
                <c:pt idx="1093">
                  <c:v>1.2134384949215408E-4</c:v>
                </c:pt>
                <c:pt idx="1094">
                  <c:v>6.6477963575584651E-4</c:v>
                </c:pt>
                <c:pt idx="1095">
                  <c:v>4.4408336255601089E-4</c:v>
                </c:pt>
                <c:pt idx="1096">
                  <c:v>8.909569379003699E-5</c:v>
                </c:pt>
                <c:pt idx="1097">
                  <c:v>7.149998547182433E-5</c:v>
                </c:pt>
                <c:pt idx="1098">
                  <c:v>8.4592645633614462E-5</c:v>
                </c:pt>
                <c:pt idx="1099">
                  <c:v>2.3754571346001624E-5</c:v>
                </c:pt>
                <c:pt idx="1100">
                  <c:v>4.7556814645517341E-5</c:v>
                </c:pt>
                <c:pt idx="1101">
                  <c:v>4.9928571172530546E-4</c:v>
                </c:pt>
                <c:pt idx="1102">
                  <c:v>4.0557163579931827E-4</c:v>
                </c:pt>
                <c:pt idx="1103">
                  <c:v>3.5889041022161975E-4</c:v>
                </c:pt>
                <c:pt idx="1104">
                  <c:v>2.3576952612207745E-4</c:v>
                </c:pt>
                <c:pt idx="1105">
                  <c:v>2.8139941802324595E-4</c:v>
                </c:pt>
                <c:pt idx="1106">
                  <c:v>4.7483261762176906E-4</c:v>
                </c:pt>
                <c:pt idx="1107">
                  <c:v>1.4991923252977697E-2</c:v>
                </c:pt>
                <c:pt idx="1108">
                  <c:v>1.4477558331132581E-3</c:v>
                </c:pt>
                <c:pt idx="1109">
                  <c:v>8.6288840956132964E-4</c:v>
                </c:pt>
                <c:pt idx="1110">
                  <c:v>7.8832155369427405E-4</c:v>
                </c:pt>
                <c:pt idx="1111">
                  <c:v>5.0371476950676999E-4</c:v>
                </c:pt>
                <c:pt idx="1112">
                  <c:v>3.6118259728694507E-5</c:v>
                </c:pt>
                <c:pt idx="1113">
                  <c:v>3.435033595575157E-4</c:v>
                </c:pt>
                <c:pt idx="1114">
                  <c:v>4.4788899150631376E-4</c:v>
                </c:pt>
                <c:pt idx="1115">
                  <c:v>7.3264304101432567E-4</c:v>
                </c:pt>
                <c:pt idx="1116">
                  <c:v>1.2205941076483132E-3</c:v>
                </c:pt>
                <c:pt idx="1117">
                  <c:v>1.6833619533562253E-3</c:v>
                </c:pt>
                <c:pt idx="1118">
                  <c:v>4.5729282100075111E-2</c:v>
                </c:pt>
                <c:pt idx="1119">
                  <c:v>2.5470040704079776E-2</c:v>
                </c:pt>
                <c:pt idx="1120">
                  <c:v>6.0425618682435457E-3</c:v>
                </c:pt>
                <c:pt idx="1121">
                  <c:v>8.7677726783891262E-3</c:v>
                </c:pt>
                <c:pt idx="1122">
                  <c:v>5.7981957050416056E-7</c:v>
                </c:pt>
                <c:pt idx="1123">
                  <c:v>2.4570872663175815E-4</c:v>
                </c:pt>
                <c:pt idx="1124">
                  <c:v>2.5836852913318055E-4</c:v>
                </c:pt>
                <c:pt idx="1125">
                  <c:v>1.1811834410315458E-4</c:v>
                </c:pt>
                <c:pt idx="1126">
                  <c:v>2.9488690597957175E-4</c:v>
                </c:pt>
                <c:pt idx="1127">
                  <c:v>8.9935899610574685E-5</c:v>
                </c:pt>
                <c:pt idx="1128">
                  <c:v>4.0413420435462768E-4</c:v>
                </c:pt>
                <c:pt idx="1129">
                  <c:v>3.0974734257551415E-4</c:v>
                </c:pt>
                <c:pt idx="1130">
                  <c:v>3.084108639241278E-5</c:v>
                </c:pt>
                <c:pt idx="1131">
                  <c:v>1.6824701186077917E-3</c:v>
                </c:pt>
                <c:pt idx="1132">
                  <c:v>3.5148935012576412E-4</c:v>
                </c:pt>
                <c:pt idx="1133">
                  <c:v>3.5613914671031816E-4</c:v>
                </c:pt>
                <c:pt idx="1134">
                  <c:v>1.1210095310920218E-3</c:v>
                </c:pt>
                <c:pt idx="1135">
                  <c:v>9.8900295722379101E-4</c:v>
                </c:pt>
                <c:pt idx="1136">
                  <c:v>4.6801464508851937E-5</c:v>
                </c:pt>
                <c:pt idx="1137">
                  <c:v>1.3244302943288443E-4</c:v>
                </c:pt>
                <c:pt idx="1138">
                  <c:v>6.262473361571672E-5</c:v>
                </c:pt>
                <c:pt idx="1139">
                  <c:v>7.6479996927677018E-5</c:v>
                </c:pt>
                <c:pt idx="1140">
                  <c:v>5.9112372305894412E-5</c:v>
                </c:pt>
                <c:pt idx="1141">
                  <c:v>8.2363200829946542E-5</c:v>
                </c:pt>
                <c:pt idx="1142">
                  <c:v>4.8850826073574936E-5</c:v>
                </c:pt>
                <c:pt idx="1143">
                  <c:v>3.9062734625621283E-4</c:v>
                </c:pt>
                <c:pt idx="1144">
                  <c:v>5.8290813104478068E-5</c:v>
                </c:pt>
                <c:pt idx="1145">
                  <c:v>5.5421355759523576E-5</c:v>
                </c:pt>
                <c:pt idx="1146">
                  <c:v>8.4525126482573677E-5</c:v>
                </c:pt>
                <c:pt idx="1147">
                  <c:v>7.3405130497373832E-5</c:v>
                </c:pt>
                <c:pt idx="1148">
                  <c:v>1.1419126032183006E-4</c:v>
                </c:pt>
                <c:pt idx="1149">
                  <c:v>2.8257609369247233E-4</c:v>
                </c:pt>
                <c:pt idx="1150">
                  <c:v>1.2452938979978727E-4</c:v>
                </c:pt>
                <c:pt idx="1151">
                  <c:v>1.0581735189351181E-4</c:v>
                </c:pt>
                <c:pt idx="1152">
                  <c:v>9.2207331472923823E-5</c:v>
                </c:pt>
                <c:pt idx="1153">
                  <c:v>8.3559934700765535E-5</c:v>
                </c:pt>
                <c:pt idx="1154">
                  <c:v>9.1037959564220592E-4</c:v>
                </c:pt>
                <c:pt idx="1155">
                  <c:v>5.3379125915462137E-5</c:v>
                </c:pt>
                <c:pt idx="1156">
                  <c:v>6.4544599920466586E-4</c:v>
                </c:pt>
                <c:pt idx="1157">
                  <c:v>1.2961850979464285E-4</c:v>
                </c:pt>
                <c:pt idx="1158">
                  <c:v>1.2010597058453884E-5</c:v>
                </c:pt>
                <c:pt idx="1159">
                  <c:v>3.3534011930854065E-5</c:v>
                </c:pt>
                <c:pt idx="1160">
                  <c:v>7.4125166081708661E-5</c:v>
                </c:pt>
                <c:pt idx="1161">
                  <c:v>1.0342721862521942E-5</c:v>
                </c:pt>
                <c:pt idx="1162">
                  <c:v>1.0989185893124791E-6</c:v>
                </c:pt>
                <c:pt idx="1163">
                  <c:v>4.6676131963328203E-5</c:v>
                </c:pt>
                <c:pt idx="1164">
                  <c:v>6.5726132504489207E-4</c:v>
                </c:pt>
                <c:pt idx="1165">
                  <c:v>9.646296262105955E-5</c:v>
                </c:pt>
                <c:pt idx="1166">
                  <c:v>6.3359030223014911E-6</c:v>
                </c:pt>
                <c:pt idx="1167">
                  <c:v>2.2747450643288915E-5</c:v>
                </c:pt>
                <c:pt idx="1168">
                  <c:v>3.8434322952557388E-5</c:v>
                </c:pt>
                <c:pt idx="1169">
                  <c:v>3.3518005414903023E-5</c:v>
                </c:pt>
                <c:pt idx="1170">
                  <c:v>1.6822121713762932E-5</c:v>
                </c:pt>
                <c:pt idx="1171">
                  <c:v>1.8033857484076672E-5</c:v>
                </c:pt>
                <c:pt idx="1172">
                  <c:v>1.3576099627005186E-5</c:v>
                </c:pt>
                <c:pt idx="1173">
                  <c:v>6.21087944476734E-5</c:v>
                </c:pt>
                <c:pt idx="1174">
                  <c:v>4.3546806870496276E-6</c:v>
                </c:pt>
                <c:pt idx="1175">
                  <c:v>1.9911229109542925E-5</c:v>
                </c:pt>
                <c:pt idx="1176">
                  <c:v>2.1648427408298081E-5</c:v>
                </c:pt>
                <c:pt idx="1177">
                  <c:v>7.2021796472790074E-6</c:v>
                </c:pt>
                <c:pt idx="1178">
                  <c:v>7.2098276893067267E-6</c:v>
                </c:pt>
                <c:pt idx="1179">
                  <c:v>2.2685208342546483E-5</c:v>
                </c:pt>
                <c:pt idx="1180">
                  <c:v>1.9677352145930012E-5</c:v>
                </c:pt>
                <c:pt idx="1181">
                  <c:v>2.1664130103358483E-4</c:v>
                </c:pt>
                <c:pt idx="1182">
                  <c:v>2.1000827058031989E-4</c:v>
                </c:pt>
                <c:pt idx="1183">
                  <c:v>2.1618243494325531E-5</c:v>
                </c:pt>
                <c:pt idx="1184">
                  <c:v>9.74647131410003E-6</c:v>
                </c:pt>
                <c:pt idx="1185">
                  <c:v>1.7286090006703538E-6</c:v>
                </c:pt>
                <c:pt idx="1186">
                  <c:v>1.0004649133870869E-6</c:v>
                </c:pt>
                <c:pt idx="1187">
                  <c:v>3.1303281489693738E-5</c:v>
                </c:pt>
                <c:pt idx="1188">
                  <c:v>1.3636678651042763E-5</c:v>
                </c:pt>
                <c:pt idx="1189">
                  <c:v>7.7310666048073011E-6</c:v>
                </c:pt>
                <c:pt idx="1190">
                  <c:v>7.4842522826478167E-6</c:v>
                </c:pt>
                <c:pt idx="1191">
                  <c:v>7.3730048977911755E-8</c:v>
                </c:pt>
                <c:pt idx="1192">
                  <c:v>8.2968406515707089E-6</c:v>
                </c:pt>
                <c:pt idx="1193">
                  <c:v>3.3399609690357753E-5</c:v>
                </c:pt>
                <c:pt idx="1194">
                  <c:v>1.3764765531873031E-5</c:v>
                </c:pt>
                <c:pt idx="1195">
                  <c:v>3.9648662831620123E-7</c:v>
                </c:pt>
                <c:pt idx="1196">
                  <c:v>2.6344759711527083E-6</c:v>
                </c:pt>
                <c:pt idx="1197">
                  <c:v>2.6438862817846179E-5</c:v>
                </c:pt>
                <c:pt idx="1198">
                  <c:v>2.3332271362479274E-5</c:v>
                </c:pt>
                <c:pt idx="1199">
                  <c:v>2.0169571170659712E-5</c:v>
                </c:pt>
                <c:pt idx="1200">
                  <c:v>1.4817320532017382E-5</c:v>
                </c:pt>
                <c:pt idx="1201">
                  <c:v>3.5525330226528722E-5</c:v>
                </c:pt>
                <c:pt idx="1202">
                  <c:v>2.2566997984505558E-4</c:v>
                </c:pt>
                <c:pt idx="1203">
                  <c:v>1.7811750924276173E-5</c:v>
                </c:pt>
                <c:pt idx="1204">
                  <c:v>2.8847264460001606E-6</c:v>
                </c:pt>
                <c:pt idx="1205">
                  <c:v>1.5817194901195121E-6</c:v>
                </c:pt>
                <c:pt idx="1206">
                  <c:v>1.1345697968033403E-4</c:v>
                </c:pt>
                <c:pt idx="1207">
                  <c:v>3.6446711217867989E-6</c:v>
                </c:pt>
                <c:pt idx="1208">
                  <c:v>8.0512407361355047E-5</c:v>
                </c:pt>
                <c:pt idx="1209">
                  <c:v>6.9706274310788277E-8</c:v>
                </c:pt>
                <c:pt idx="1210">
                  <c:v>6.1521038375467806E-8</c:v>
                </c:pt>
                <c:pt idx="1211">
                  <c:v>1.2542024784599816E-8</c:v>
                </c:pt>
                <c:pt idx="1212">
                  <c:v>1.0557000158119483E-5</c:v>
                </c:pt>
                <c:pt idx="1213">
                  <c:v>1.0487158987870872E-5</c:v>
                </c:pt>
                <c:pt idx="1214">
                  <c:v>6.622453684465419E-6</c:v>
                </c:pt>
                <c:pt idx="1215">
                  <c:v>4.3591264792244836E-6</c:v>
                </c:pt>
                <c:pt idx="1216">
                  <c:v>6.2412334994142306E-6</c:v>
                </c:pt>
                <c:pt idx="1217">
                  <c:v>7.1173786115900336E-3</c:v>
                </c:pt>
                <c:pt idx="1218">
                  <c:v>3.0908726522410812E-3</c:v>
                </c:pt>
                <c:pt idx="1219">
                  <c:v>5.1379204539404725E-4</c:v>
                </c:pt>
                <c:pt idx="1220">
                  <c:v>3.5474582403111478E-4</c:v>
                </c:pt>
                <c:pt idx="1221">
                  <c:v>5.7832302038794282E-5</c:v>
                </c:pt>
                <c:pt idx="1222">
                  <c:v>4.5938710280198087E-5</c:v>
                </c:pt>
                <c:pt idx="1223">
                  <c:v>1.0008197707272374E-6</c:v>
                </c:pt>
                <c:pt idx="1224">
                  <c:v>9.2178172191070969E-5</c:v>
                </c:pt>
                <c:pt idx="1225">
                  <c:v>1.0352683236529035E-5</c:v>
                </c:pt>
                <c:pt idx="1226">
                  <c:v>3.9341825009685725E-5</c:v>
                </c:pt>
                <c:pt idx="1227">
                  <c:v>4.1340549693051101E-5</c:v>
                </c:pt>
                <c:pt idx="1228">
                  <c:v>7.0798866920730266E-5</c:v>
                </c:pt>
                <c:pt idx="1229">
                  <c:v>6.1934339383618234E-5</c:v>
                </c:pt>
                <c:pt idx="1230">
                  <c:v>5.0945882800331122E-5</c:v>
                </c:pt>
                <c:pt idx="1231">
                  <c:v>1.7482300123963219E-6</c:v>
                </c:pt>
                <c:pt idx="1232">
                  <c:v>1.3994142771686714E-5</c:v>
                </c:pt>
                <c:pt idx="1233">
                  <c:v>7.360658692613767E-6</c:v>
                </c:pt>
                <c:pt idx="1234">
                  <c:v>2.6518239293550391E-5</c:v>
                </c:pt>
                <c:pt idx="1235">
                  <c:v>2.8659548356354205E-5</c:v>
                </c:pt>
                <c:pt idx="1236">
                  <c:v>7.8088876243029607E-5</c:v>
                </c:pt>
                <c:pt idx="1237">
                  <c:v>5.6532200231897191E-5</c:v>
                </c:pt>
                <c:pt idx="1238">
                  <c:v>2.2150620635512526E-5</c:v>
                </c:pt>
                <c:pt idx="1239">
                  <c:v>1.9222842397566156E-5</c:v>
                </c:pt>
                <c:pt idx="1240">
                  <c:v>9.5341861203559543E-6</c:v>
                </c:pt>
                <c:pt idx="1241">
                  <c:v>1.1862199408126741E-5</c:v>
                </c:pt>
                <c:pt idx="1242">
                  <c:v>5.5461547570575852E-6</c:v>
                </c:pt>
                <c:pt idx="1243">
                  <c:v>4.8489959207795525E-6</c:v>
                </c:pt>
                <c:pt idx="1244">
                  <c:v>6.6594415778393459E-4</c:v>
                </c:pt>
                <c:pt idx="1245">
                  <c:v>1.0917926130282706E-3</c:v>
                </c:pt>
                <c:pt idx="1246">
                  <c:v>9.9009258922492442E-4</c:v>
                </c:pt>
                <c:pt idx="1247">
                  <c:v>9.7459830186866033E-5</c:v>
                </c:pt>
                <c:pt idx="1248">
                  <c:v>3.8855091583295465E-4</c:v>
                </c:pt>
                <c:pt idx="1249">
                  <c:v>7.4745810493001043E-4</c:v>
                </c:pt>
                <c:pt idx="1250">
                  <c:v>5.5833107287587246E-4</c:v>
                </c:pt>
                <c:pt idx="1251">
                  <c:v>4.7789855888096281E-4</c:v>
                </c:pt>
                <c:pt idx="1252">
                  <c:v>7.2852582574306035E-4</c:v>
                </c:pt>
                <c:pt idx="1253">
                  <c:v>8.1610797306007842E-4</c:v>
                </c:pt>
                <c:pt idx="1254">
                  <c:v>4.2251886018522202E-4</c:v>
                </c:pt>
                <c:pt idx="1255">
                  <c:v>2.2308824770553839E-3</c:v>
                </c:pt>
                <c:pt idx="1256">
                  <c:v>1.3249139486173052E-3</c:v>
                </c:pt>
                <c:pt idx="1257">
                  <c:v>8.5602563833752981E-4</c:v>
                </c:pt>
                <c:pt idx="1258">
                  <c:v>1.199096255493853E-3</c:v>
                </c:pt>
                <c:pt idx="1259">
                  <c:v>6.33932121819569E-4</c:v>
                </c:pt>
                <c:pt idx="1260">
                  <c:v>2.7310504331154806E-3</c:v>
                </c:pt>
                <c:pt idx="1261">
                  <c:v>3.2412080706980092E-4</c:v>
                </c:pt>
                <c:pt idx="1262">
                  <c:v>1.4564195313861037E-7</c:v>
                </c:pt>
                <c:pt idx="1263">
                  <c:v>7.6924552041703004E-6</c:v>
                </c:pt>
                <c:pt idx="1264">
                  <c:v>6.695036505883293E-7</c:v>
                </c:pt>
                <c:pt idx="1265">
                  <c:v>5.7084161787997537E-4</c:v>
                </c:pt>
                <c:pt idx="1266">
                  <c:v>3.2223699401361973E-5</c:v>
                </c:pt>
                <c:pt idx="1267">
                  <c:v>5.7823409084158768E-4</c:v>
                </c:pt>
                <c:pt idx="1268">
                  <c:v>3.9103112639821381E-5</c:v>
                </c:pt>
                <c:pt idx="1269">
                  <c:v>1.8042760174870982E-5</c:v>
                </c:pt>
                <c:pt idx="1270">
                  <c:v>2.0691776896665094E-3</c:v>
                </c:pt>
                <c:pt idx="1271">
                  <c:v>7.6349298624408429E-5</c:v>
                </c:pt>
                <c:pt idx="1272">
                  <c:v>3.2627718907589677E-3</c:v>
                </c:pt>
                <c:pt idx="1273">
                  <c:v>4.7024738097227377E-4</c:v>
                </c:pt>
                <c:pt idx="1274">
                  <c:v>2.4024993792681819E-7</c:v>
                </c:pt>
                <c:pt idx="1275">
                  <c:v>7.4941333451609542E-6</c:v>
                </c:pt>
                <c:pt idx="1276">
                  <c:v>1.9406030314992017E-7</c:v>
                </c:pt>
                <c:pt idx="1277">
                  <c:v>3.9425974635492542E-6</c:v>
                </c:pt>
                <c:pt idx="1278">
                  <c:v>1.2587025903796649E-6</c:v>
                </c:pt>
                <c:pt idx="1279">
                  <c:v>4.44556960207613E-4</c:v>
                </c:pt>
                <c:pt idx="1280">
                  <c:v>5.5836074192934835E-6</c:v>
                </c:pt>
                <c:pt idx="1281">
                  <c:v>1.6511796632286686E-4</c:v>
                </c:pt>
                <c:pt idx="1282">
                  <c:v>2.8881269900327057E-4</c:v>
                </c:pt>
                <c:pt idx="1283">
                  <c:v>1.756315310138628E-4</c:v>
                </c:pt>
                <c:pt idx="1284">
                  <c:v>1.0214674133720164E-6</c:v>
                </c:pt>
                <c:pt idx="1285">
                  <c:v>7.9847320653487228E-4</c:v>
                </c:pt>
                <c:pt idx="1286">
                  <c:v>2.9854319231906802E-4</c:v>
                </c:pt>
                <c:pt idx="1287">
                  <c:v>2.0854408567443027E-4</c:v>
                </c:pt>
                <c:pt idx="1288">
                  <c:v>6.4232532186340085E-5</c:v>
                </c:pt>
                <c:pt idx="1289">
                  <c:v>1.3459002252700774E-7</c:v>
                </c:pt>
                <c:pt idx="1290">
                  <c:v>2.3992867847073691E-5</c:v>
                </c:pt>
                <c:pt idx="1291">
                  <c:v>6.8136692091786419E-6</c:v>
                </c:pt>
                <c:pt idx="1292">
                  <c:v>7.883975174721879E-8</c:v>
                </c:pt>
                <c:pt idx="1293">
                  <c:v>2.0017855442513313E-4</c:v>
                </c:pt>
                <c:pt idx="1294">
                  <c:v>1.904949342888434E-4</c:v>
                </c:pt>
                <c:pt idx="1295">
                  <c:v>2.8439349909284176E-6</c:v>
                </c:pt>
                <c:pt idx="1296">
                  <c:v>5.1010896713060504E-6</c:v>
                </c:pt>
                <c:pt idx="1297">
                  <c:v>4.093998740905595E-4</c:v>
                </c:pt>
                <c:pt idx="1298">
                  <c:v>6.4934949876647456E-7</c:v>
                </c:pt>
                <c:pt idx="1299">
                  <c:v>1.6455584029772624E-4</c:v>
                </c:pt>
                <c:pt idx="1300">
                  <c:v>1.082132152708503E-4</c:v>
                </c:pt>
                <c:pt idx="1301">
                  <c:v>3.4222942358481313E-5</c:v>
                </c:pt>
                <c:pt idx="1302">
                  <c:v>4.2432827331472614E-5</c:v>
                </c:pt>
                <c:pt idx="1303">
                  <c:v>1.321658060657112E-4</c:v>
                </c:pt>
                <c:pt idx="1304">
                  <c:v>6.2256100099436113E-5</c:v>
                </c:pt>
                <c:pt idx="1305">
                  <c:v>5.2424943348021428E-5</c:v>
                </c:pt>
                <c:pt idx="1306">
                  <c:v>2.9527769177387575E-5</c:v>
                </c:pt>
                <c:pt idx="1307">
                  <c:v>8.1087808952017221E-5</c:v>
                </c:pt>
                <c:pt idx="1308">
                  <c:v>3.9816545469169648E-4</c:v>
                </c:pt>
                <c:pt idx="1309">
                  <c:v>2.1416827478868717E-5</c:v>
                </c:pt>
                <c:pt idx="1310">
                  <c:v>6.1438034536678713E-4</c:v>
                </c:pt>
                <c:pt idx="1311">
                  <c:v>3.3140401087706948E-7</c:v>
                </c:pt>
                <c:pt idx="1312">
                  <c:v>2.7819247451475027E-5</c:v>
                </c:pt>
                <c:pt idx="1313">
                  <c:v>1.2503654006246554E-5</c:v>
                </c:pt>
                <c:pt idx="1314">
                  <c:v>1.0366779804388958E-8</c:v>
                </c:pt>
                <c:pt idx="1315">
                  <c:v>2.9188382433275006E-7</c:v>
                </c:pt>
                <c:pt idx="1316">
                  <c:v>8.9007259847051672E-6</c:v>
                </c:pt>
                <c:pt idx="1317">
                  <c:v>1.5295737409998025E-6</c:v>
                </c:pt>
                <c:pt idx="1318">
                  <c:v>1.537122886742145E-5</c:v>
                </c:pt>
                <c:pt idx="1319">
                  <c:v>4.5613535362792262E-6</c:v>
                </c:pt>
                <c:pt idx="1320">
                  <c:v>4.3533543908199184E-7</c:v>
                </c:pt>
                <c:pt idx="1321">
                  <c:v>6.9486701145293404E-6</c:v>
                </c:pt>
                <c:pt idx="1322">
                  <c:v>3.4949004143757741E-7</c:v>
                </c:pt>
                <c:pt idx="1323">
                  <c:v>8.4489693810887957E-5</c:v>
                </c:pt>
                <c:pt idx="1324">
                  <c:v>2.4969432425642278E-6</c:v>
                </c:pt>
                <c:pt idx="1325">
                  <c:v>2.1028879248911483E-7</c:v>
                </c:pt>
                <c:pt idx="1326">
                  <c:v>6.6990520102760922E-6</c:v>
                </c:pt>
                <c:pt idx="1327">
                  <c:v>5.2396132373918228E-5</c:v>
                </c:pt>
                <c:pt idx="1328">
                  <c:v>1.2588783017928596E-5</c:v>
                </c:pt>
                <c:pt idx="1329">
                  <c:v>6.9200365355034195E-6</c:v>
                </c:pt>
                <c:pt idx="1330">
                  <c:v>9.9807452182827933E-6</c:v>
                </c:pt>
                <c:pt idx="1331">
                  <c:v>1.2209341083884516E-4</c:v>
                </c:pt>
                <c:pt idx="1332">
                  <c:v>2.6167897513778871E-4</c:v>
                </c:pt>
                <c:pt idx="1333">
                  <c:v>5.3796652790810805E-5</c:v>
                </c:pt>
                <c:pt idx="1334">
                  <c:v>3.5227368981136017E-5</c:v>
                </c:pt>
                <c:pt idx="1335">
                  <c:v>1.1282171306123294E-4</c:v>
                </c:pt>
                <c:pt idx="1336">
                  <c:v>3.2723465565852856E-5</c:v>
                </c:pt>
                <c:pt idx="1337">
                  <c:v>8.3023393735982016E-3</c:v>
                </c:pt>
                <c:pt idx="1338">
                  <c:v>7.8401934369167516E-3</c:v>
                </c:pt>
                <c:pt idx="1339">
                  <c:v>6.1661582586797891E-3</c:v>
                </c:pt>
                <c:pt idx="1340">
                  <c:v>4.8392100805053975E-3</c:v>
                </c:pt>
                <c:pt idx="1341">
                  <c:v>5.2176293769756292E-3</c:v>
                </c:pt>
                <c:pt idx="1342">
                  <c:v>3.0314465990037994E-3</c:v>
                </c:pt>
                <c:pt idx="1343">
                  <c:v>7.3479988865385757E-3</c:v>
                </c:pt>
                <c:pt idx="1344">
                  <c:v>3.4204593969745403E-3</c:v>
                </c:pt>
                <c:pt idx="1345">
                  <c:v>1.1624115897417825E-2</c:v>
                </c:pt>
                <c:pt idx="1346">
                  <c:v>4.4051438541492951E-5</c:v>
                </c:pt>
                <c:pt idx="1347">
                  <c:v>5.0717756005710138E-5</c:v>
                </c:pt>
                <c:pt idx="1348">
                  <c:v>4.9403603331703141E-5</c:v>
                </c:pt>
                <c:pt idx="1349">
                  <c:v>4.4465437029343773E-5</c:v>
                </c:pt>
                <c:pt idx="1350">
                  <c:v>4.5006064185635855E-4</c:v>
                </c:pt>
                <c:pt idx="1351">
                  <c:v>3.5441850427106335E-5</c:v>
                </c:pt>
                <c:pt idx="1352">
                  <c:v>4.7906510880070668E-5</c:v>
                </c:pt>
                <c:pt idx="1353">
                  <c:v>7.306677502429929E-5</c:v>
                </c:pt>
                <c:pt idx="1354">
                  <c:v>4.350405442788386E-5</c:v>
                </c:pt>
                <c:pt idx="1355">
                  <c:v>6.979411032882245E-7</c:v>
                </c:pt>
                <c:pt idx="1356">
                  <c:v>2.9890534415375343E-5</c:v>
                </c:pt>
                <c:pt idx="1357">
                  <c:v>4.0332748353580318E-4</c:v>
                </c:pt>
                <c:pt idx="1358">
                  <c:v>2.3709997264744967E-6</c:v>
                </c:pt>
                <c:pt idx="1359">
                  <c:v>3.3367204599650795E-4</c:v>
                </c:pt>
                <c:pt idx="1360">
                  <c:v>1.8106025785792379E-4</c:v>
                </c:pt>
                <c:pt idx="1361">
                  <c:v>1.0331211139224523E-3</c:v>
                </c:pt>
                <c:pt idx="1362">
                  <c:v>3.2005323250468797E-4</c:v>
                </c:pt>
                <c:pt idx="1363">
                  <c:v>2.9503597915757082E-3</c:v>
                </c:pt>
                <c:pt idx="1364">
                  <c:v>3.9091336485050723E-4</c:v>
                </c:pt>
                <c:pt idx="1365">
                  <c:v>3.577648554024933E-4</c:v>
                </c:pt>
                <c:pt idx="1366">
                  <c:v>7.3647407446159577E-6</c:v>
                </c:pt>
                <c:pt idx="1367">
                  <c:v>1.0213514156597059E-5</c:v>
                </c:pt>
                <c:pt idx="1368">
                  <c:v>2.0188420511747844E-4</c:v>
                </c:pt>
                <c:pt idx="1369">
                  <c:v>7.7848572857217848E-4</c:v>
                </c:pt>
                <c:pt idx="1370">
                  <c:v>6.7975388349144738E-4</c:v>
                </c:pt>
                <c:pt idx="1371">
                  <c:v>7.0012332805791523E-4</c:v>
                </c:pt>
                <c:pt idx="1372">
                  <c:v>1.3606350581449153E-3</c:v>
                </c:pt>
                <c:pt idx="1373">
                  <c:v>1.9150707791163535E-3</c:v>
                </c:pt>
                <c:pt idx="1374">
                  <c:v>5.4734221198619859E-4</c:v>
                </c:pt>
                <c:pt idx="1375">
                  <c:v>3.8923960091777088E-4</c:v>
                </c:pt>
                <c:pt idx="1376">
                  <c:v>1.301341420414238E-4</c:v>
                </c:pt>
                <c:pt idx="1377">
                  <c:v>2.9699241141964634E-5</c:v>
                </c:pt>
                <c:pt idx="1378">
                  <c:v>6.8407704193167926E-7</c:v>
                </c:pt>
                <c:pt idx="1379">
                  <c:v>4.5275069729739953E-6</c:v>
                </c:pt>
                <c:pt idx="1380">
                  <c:v>1.4402528767084712E-4</c:v>
                </c:pt>
                <c:pt idx="1381">
                  <c:v>5.3142400434736841E-6</c:v>
                </c:pt>
                <c:pt idx="1382">
                  <c:v>1.7464467878664324E-5</c:v>
                </c:pt>
                <c:pt idx="1383">
                  <c:v>1.8335480656607238E-3</c:v>
                </c:pt>
                <c:pt idx="1384">
                  <c:v>1.271621081717751E-3</c:v>
                </c:pt>
                <c:pt idx="1385">
                  <c:v>1.1878613775235839E-3</c:v>
                </c:pt>
                <c:pt idx="1386">
                  <c:v>5.7616004182753609E-5</c:v>
                </c:pt>
                <c:pt idx="1387">
                  <c:v>3.989300908524955E-6</c:v>
                </c:pt>
                <c:pt idx="1388">
                  <c:v>8.0176159429250197E-5</c:v>
                </c:pt>
                <c:pt idx="1389">
                  <c:v>9.2199421717802073E-6</c:v>
                </c:pt>
                <c:pt idx="1390">
                  <c:v>9.5356256468246847E-6</c:v>
                </c:pt>
                <c:pt idx="1391">
                  <c:v>2.2437138725198534E-4</c:v>
                </c:pt>
                <c:pt idx="1392">
                  <c:v>2.4788875090555576E-4</c:v>
                </c:pt>
                <c:pt idx="1393">
                  <c:v>2.9161333425343523E-4</c:v>
                </c:pt>
                <c:pt idx="1394">
                  <c:v>5.3945087375257845E-4</c:v>
                </c:pt>
                <c:pt idx="1395">
                  <c:v>3.0449646115133502E-4</c:v>
                </c:pt>
                <c:pt idx="1396">
                  <c:v>4.4285795661037721E-5</c:v>
                </c:pt>
                <c:pt idx="1397">
                  <c:v>8.7883590331812959E-5</c:v>
                </c:pt>
                <c:pt idx="1398">
                  <c:v>2.568098577977091E-4</c:v>
                </c:pt>
                <c:pt idx="1399">
                  <c:v>2.8413623237230428E-4</c:v>
                </c:pt>
                <c:pt idx="1400">
                  <c:v>3.9627190299882243E-4</c:v>
                </c:pt>
                <c:pt idx="1401">
                  <c:v>1.1540602952138325E-5</c:v>
                </c:pt>
                <c:pt idx="1402">
                  <c:v>5.8493266150354706E-4</c:v>
                </c:pt>
                <c:pt idx="1403">
                  <c:v>4.3065017380080048E-6</c:v>
                </c:pt>
                <c:pt idx="1404">
                  <c:v>6.1414316346771727E-6</c:v>
                </c:pt>
                <c:pt idx="1405">
                  <c:v>2.1444495243424176E-6</c:v>
                </c:pt>
                <c:pt idx="1406">
                  <c:v>1.2118641110018983E-4</c:v>
                </c:pt>
                <c:pt idx="1407">
                  <c:v>1.0184706351031513E-5</c:v>
                </c:pt>
                <c:pt idx="1408">
                  <c:v>4.946163779866459E-6</c:v>
                </c:pt>
                <c:pt idx="1409">
                  <c:v>1.5557965916202966E-6</c:v>
                </c:pt>
                <c:pt idx="1410">
                  <c:v>1.3183052069981005E-4</c:v>
                </c:pt>
                <c:pt idx="1411">
                  <c:v>8.3361996813019316E-7</c:v>
                </c:pt>
                <c:pt idx="1412">
                  <c:v>1.4699040198080238E-4</c:v>
                </c:pt>
                <c:pt idx="1413">
                  <c:v>4.2438326944762753E-4</c:v>
                </c:pt>
                <c:pt idx="1414">
                  <c:v>3.7435634098024426E-4</c:v>
                </c:pt>
                <c:pt idx="1415">
                  <c:v>1.5982875327657034E-4</c:v>
                </c:pt>
                <c:pt idx="1416">
                  <c:v>3.2988593232024217E-5</c:v>
                </c:pt>
                <c:pt idx="1417">
                  <c:v>2.366955296277535E-6</c:v>
                </c:pt>
                <c:pt idx="1418">
                  <c:v>7.0808223004603492E-4</c:v>
                </c:pt>
                <c:pt idx="1419">
                  <c:v>6.0504980151135845E-3</c:v>
                </c:pt>
                <c:pt idx="1420">
                  <c:v>2.4088514977152605E-4</c:v>
                </c:pt>
                <c:pt idx="1421">
                  <c:v>7.1578919771174395E-3</c:v>
                </c:pt>
                <c:pt idx="1422">
                  <c:v>4.8704649209059199E-5</c:v>
                </c:pt>
                <c:pt idx="1423">
                  <c:v>4.5970204614602167E-5</c:v>
                </c:pt>
                <c:pt idx="1424">
                  <c:v>4.4896667065626706E-5</c:v>
                </c:pt>
                <c:pt idx="1425">
                  <c:v>1.8705986629803727E-2</c:v>
                </c:pt>
                <c:pt idx="1426">
                  <c:v>1.7450780175236161E-2</c:v>
                </c:pt>
                <c:pt idx="1427">
                  <c:v>1.4470708193987934E-2</c:v>
                </c:pt>
                <c:pt idx="1428">
                  <c:v>1.8337025929838404E-4</c:v>
                </c:pt>
                <c:pt idx="1429">
                  <c:v>1.3445967004529664E-4</c:v>
                </c:pt>
                <c:pt idx="1430">
                  <c:v>9.724673474591517E-4</c:v>
                </c:pt>
                <c:pt idx="1431">
                  <c:v>1.4985138846978095E-3</c:v>
                </c:pt>
                <c:pt idx="1432">
                  <c:v>1.3665445164320192E-3</c:v>
                </c:pt>
                <c:pt idx="1433">
                  <c:v>1.4565817241691504E-3</c:v>
                </c:pt>
                <c:pt idx="1434">
                  <c:v>1.6098830157502187E-3</c:v>
                </c:pt>
                <c:pt idx="1435">
                  <c:v>1.3663019096635576E-4</c:v>
                </c:pt>
                <c:pt idx="1436">
                  <c:v>1.4403900621306394E-4</c:v>
                </c:pt>
                <c:pt idx="1437">
                  <c:v>5.7242508173273971E-4</c:v>
                </c:pt>
                <c:pt idx="1438">
                  <c:v>5.633404220671608E-4</c:v>
                </c:pt>
                <c:pt idx="1439">
                  <c:v>1.4912219387003514E-4</c:v>
                </c:pt>
                <c:pt idx="1440">
                  <c:v>1.0281329833817057E-6</c:v>
                </c:pt>
                <c:pt idx="1441">
                  <c:v>2.0087599493805948E-6</c:v>
                </c:pt>
                <c:pt idx="1442">
                  <c:v>4.5526426930723002E-6</c:v>
                </c:pt>
                <c:pt idx="1443">
                  <c:v>1.4155975913132942E-5</c:v>
                </c:pt>
                <c:pt idx="1444">
                  <c:v>3.0973532567478178E-5</c:v>
                </c:pt>
                <c:pt idx="1445">
                  <c:v>4.5760197365588047E-5</c:v>
                </c:pt>
                <c:pt idx="1446">
                  <c:v>2.9819845881998286E-5</c:v>
                </c:pt>
                <c:pt idx="1447">
                  <c:v>3.6003077486567151E-5</c:v>
                </c:pt>
                <c:pt idx="1448">
                  <c:v>3.0993244130935261E-5</c:v>
                </c:pt>
                <c:pt idx="1449">
                  <c:v>3.3328626801076432E-5</c:v>
                </c:pt>
                <c:pt idx="1450">
                  <c:v>2.5198996307480224E-5</c:v>
                </c:pt>
                <c:pt idx="1451">
                  <c:v>4.1574656630004254E-5</c:v>
                </c:pt>
                <c:pt idx="1452">
                  <c:v>1.1248634397677474E-4</c:v>
                </c:pt>
                <c:pt idx="1453">
                  <c:v>6.6731946046691583E-5</c:v>
                </c:pt>
                <c:pt idx="1454">
                  <c:v>4.8558676922580094E-5</c:v>
                </c:pt>
                <c:pt idx="1455">
                  <c:v>2.3596226596831642E-4</c:v>
                </c:pt>
                <c:pt idx="1456">
                  <c:v>5.3667575948463821E-5</c:v>
                </c:pt>
                <c:pt idx="1457">
                  <c:v>9.8077501112382062E-5</c:v>
                </c:pt>
                <c:pt idx="1458">
                  <c:v>8.6175692790885738E-8</c:v>
                </c:pt>
                <c:pt idx="1459">
                  <c:v>9.1686053994765272E-5</c:v>
                </c:pt>
                <c:pt idx="1460">
                  <c:v>1.7641034676287002E-4</c:v>
                </c:pt>
                <c:pt idx="1461">
                  <c:v>1.5490106003140101E-4</c:v>
                </c:pt>
                <c:pt idx="1462">
                  <c:v>1.3840358780750544E-4</c:v>
                </c:pt>
                <c:pt idx="1463">
                  <c:v>9.9615045045561737E-5</c:v>
                </c:pt>
                <c:pt idx="1464">
                  <c:v>3.3902339675310697E-4</c:v>
                </c:pt>
                <c:pt idx="1465">
                  <c:v>3.7650146634140002E-4</c:v>
                </c:pt>
                <c:pt idx="1466">
                  <c:v>2.4861863530291323E-4</c:v>
                </c:pt>
                <c:pt idx="1467">
                  <c:v>2.3842471520824611E-4</c:v>
                </c:pt>
                <c:pt idx="1468">
                  <c:v>1.0258319380918664E-4</c:v>
                </c:pt>
                <c:pt idx="1469">
                  <c:v>4.9836332753812875E-5</c:v>
                </c:pt>
                <c:pt idx="1470">
                  <c:v>7.3725026199050419E-5</c:v>
                </c:pt>
                <c:pt idx="1471">
                  <c:v>4.8211233710365693E-5</c:v>
                </c:pt>
                <c:pt idx="1472">
                  <c:v>6.4877813343124739E-5</c:v>
                </c:pt>
                <c:pt idx="1473">
                  <c:v>6.3875546885554726E-5</c:v>
                </c:pt>
                <c:pt idx="1474">
                  <c:v>4.0177920089541928E-5</c:v>
                </c:pt>
                <c:pt idx="1475">
                  <c:v>4.9866301930035623E-4</c:v>
                </c:pt>
                <c:pt idx="1476">
                  <c:v>4.989532712752991E-4</c:v>
                </c:pt>
                <c:pt idx="1477">
                  <c:v>5.4197323655606018E-4</c:v>
                </c:pt>
                <c:pt idx="1478">
                  <c:v>1.6923815848822281E-3</c:v>
                </c:pt>
                <c:pt idx="1479">
                  <c:v>2.4782892336969376E-4</c:v>
                </c:pt>
                <c:pt idx="1480">
                  <c:v>2.6569756925025827E-4</c:v>
                </c:pt>
                <c:pt idx="1481">
                  <c:v>7.3455863165641626E-4</c:v>
                </c:pt>
                <c:pt idx="1482">
                  <c:v>1.1161932801307794E-4</c:v>
                </c:pt>
                <c:pt idx="1483">
                  <c:v>9.1128490348822743E-5</c:v>
                </c:pt>
                <c:pt idx="1484">
                  <c:v>8.4830442623168477E-5</c:v>
                </c:pt>
                <c:pt idx="1485">
                  <c:v>3.8414211697297527E-4</c:v>
                </c:pt>
                <c:pt idx="1486">
                  <c:v>8.5985741343082338E-5</c:v>
                </c:pt>
                <c:pt idx="1487">
                  <c:v>9.7890584669411775E-5</c:v>
                </c:pt>
                <c:pt idx="1488">
                  <c:v>1.121581052950191E-4</c:v>
                </c:pt>
                <c:pt idx="1489">
                  <c:v>1.3120052755071134E-6</c:v>
                </c:pt>
                <c:pt idx="1490">
                  <c:v>2.9317018217910512E-6</c:v>
                </c:pt>
                <c:pt idx="1491">
                  <c:v>1.4067655156212349E-3</c:v>
                </c:pt>
                <c:pt idx="1492">
                  <c:v>2.4266994164497374E-4</c:v>
                </c:pt>
                <c:pt idx="1493">
                  <c:v>1.5928695257582674E-5</c:v>
                </c:pt>
                <c:pt idx="1494">
                  <c:v>3.0757645763220746E-5</c:v>
                </c:pt>
                <c:pt idx="1495">
                  <c:v>2.4930096934788613E-5</c:v>
                </c:pt>
                <c:pt idx="1496">
                  <c:v>5.2311009725942105E-5</c:v>
                </c:pt>
                <c:pt idx="1497">
                  <c:v>6.9079520706050781E-5</c:v>
                </c:pt>
                <c:pt idx="1498">
                  <c:v>7.4654567903079465E-6</c:v>
                </c:pt>
                <c:pt idx="1499">
                  <c:v>8.4470525410973668E-4</c:v>
                </c:pt>
                <c:pt idx="1500">
                  <c:v>2.076277753271823E-3</c:v>
                </c:pt>
                <c:pt idx="1501">
                  <c:v>6.4597506369136535E-4</c:v>
                </c:pt>
                <c:pt idx="1502">
                  <c:v>5.7264997947905355E-5</c:v>
                </c:pt>
                <c:pt idx="1503">
                  <c:v>1.5229137680713579E-6</c:v>
                </c:pt>
                <c:pt idx="1504">
                  <c:v>8.0989185841052745E-6</c:v>
                </c:pt>
                <c:pt idx="1505">
                  <c:v>8.3361063906457722E-6</c:v>
                </c:pt>
                <c:pt idx="1506">
                  <c:v>3.1202531759009862E-5</c:v>
                </c:pt>
                <c:pt idx="1507">
                  <c:v>1.8856585836087231E-4</c:v>
                </c:pt>
                <c:pt idx="1508">
                  <c:v>4.7278122253645601E-6</c:v>
                </c:pt>
                <c:pt idx="1509">
                  <c:v>1.123489800784338E-5</c:v>
                </c:pt>
                <c:pt idx="1510">
                  <c:v>1.9208613142575575E-6</c:v>
                </c:pt>
                <c:pt idx="1511">
                  <c:v>1.0292931040677867E-4</c:v>
                </c:pt>
                <c:pt idx="1512">
                  <c:v>8.3106739944735909E-5</c:v>
                </c:pt>
                <c:pt idx="1513">
                  <c:v>8.0189133539989885E-5</c:v>
                </c:pt>
                <c:pt idx="1514">
                  <c:v>4.8039143667093249E-5</c:v>
                </c:pt>
                <c:pt idx="1515">
                  <c:v>6.1301039517656388E-5</c:v>
                </c:pt>
                <c:pt idx="1516">
                  <c:v>3.52070898003755E-5</c:v>
                </c:pt>
                <c:pt idx="1517">
                  <c:v>4.1212196796128179E-5</c:v>
                </c:pt>
                <c:pt idx="1518">
                  <c:v>4.0012337891958942E-5</c:v>
                </c:pt>
                <c:pt idx="1519">
                  <c:v>2.7436048705839064E-5</c:v>
                </c:pt>
                <c:pt idx="1520">
                  <c:v>1.7678277892444423E-5</c:v>
                </c:pt>
                <c:pt idx="1521">
                  <c:v>3.1126846046839583E-6</c:v>
                </c:pt>
                <c:pt idx="1522">
                  <c:v>1.4908896288719028E-5</c:v>
                </c:pt>
                <c:pt idx="1523">
                  <c:v>2.1758607877299804E-5</c:v>
                </c:pt>
                <c:pt idx="1524">
                  <c:v>3.7177163233271885E-6</c:v>
                </c:pt>
                <c:pt idx="1525">
                  <c:v>1.4550349184037979E-4</c:v>
                </c:pt>
                <c:pt idx="1526">
                  <c:v>1.8470467947322305E-4</c:v>
                </c:pt>
                <c:pt idx="1527">
                  <c:v>4.2832531060215477E-6</c:v>
                </c:pt>
                <c:pt idx="1528">
                  <c:v>1.1047971824913951E-5</c:v>
                </c:pt>
                <c:pt idx="1529">
                  <c:v>4.1357825777624415E-6</c:v>
                </c:pt>
                <c:pt idx="1530">
                  <c:v>6.120503409483279E-6</c:v>
                </c:pt>
                <c:pt idx="1531">
                  <c:v>1.031521026546529E-4</c:v>
                </c:pt>
                <c:pt idx="1532">
                  <c:v>2.4755278485644641E-6</c:v>
                </c:pt>
                <c:pt idx="1533">
                  <c:v>4.5699738994980888E-4</c:v>
                </c:pt>
                <c:pt idx="1534">
                  <c:v>2.769613278290837E-4</c:v>
                </c:pt>
                <c:pt idx="1535">
                  <c:v>2.0717599627929142E-7</c:v>
                </c:pt>
                <c:pt idx="1536">
                  <c:v>1.9556634130519408E-7</c:v>
                </c:pt>
                <c:pt idx="1537">
                  <c:v>6.0650555095174787E-7</c:v>
                </c:pt>
                <c:pt idx="1538">
                  <c:v>1.3224548905394612E-3</c:v>
                </c:pt>
                <c:pt idx="1539">
                  <c:v>2.5191230146988711E-4</c:v>
                </c:pt>
                <c:pt idx="1540">
                  <c:v>2.0504914591823689E-4</c:v>
                </c:pt>
                <c:pt idx="1541">
                  <c:v>1.9810024619737311E-4</c:v>
                </c:pt>
                <c:pt idx="1542">
                  <c:v>1.0461962951228581E-3</c:v>
                </c:pt>
                <c:pt idx="1543">
                  <c:v>1.8967274686610685E-4</c:v>
                </c:pt>
                <c:pt idx="1544">
                  <c:v>1.23854226506521E-3</c:v>
                </c:pt>
                <c:pt idx="1545">
                  <c:v>1.3815125310649677E-3</c:v>
                </c:pt>
                <c:pt idx="1546">
                  <c:v>9.0062932916225617E-4</c:v>
                </c:pt>
                <c:pt idx="1547">
                  <c:v>7.7351126012933339E-4</c:v>
                </c:pt>
                <c:pt idx="1548">
                  <c:v>5.6353446468176971E-4</c:v>
                </c:pt>
                <c:pt idx="1549">
                  <c:v>1.0781878932516883E-3</c:v>
                </c:pt>
                <c:pt idx="1550">
                  <c:v>1.0070835679991097E-3</c:v>
                </c:pt>
                <c:pt idx="1551">
                  <c:v>4.7420039081391664E-4</c:v>
                </c:pt>
                <c:pt idx="1552">
                  <c:v>3.1283921349012318E-4</c:v>
                </c:pt>
                <c:pt idx="1553">
                  <c:v>5.0521033420919273E-4</c:v>
                </c:pt>
                <c:pt idx="1554">
                  <c:v>5.8368029907630262E-4</c:v>
                </c:pt>
                <c:pt idx="1555">
                  <c:v>2.1805050462612851E-6</c:v>
                </c:pt>
                <c:pt idx="1556">
                  <c:v>5.3109008017107291E-7</c:v>
                </c:pt>
                <c:pt idx="1557">
                  <c:v>6.2820074607092771E-6</c:v>
                </c:pt>
                <c:pt idx="1558">
                  <c:v>5.6976816751524187E-6</c:v>
                </c:pt>
                <c:pt idx="1559">
                  <c:v>2.1105413348621407E-3</c:v>
                </c:pt>
                <c:pt idx="1560">
                  <c:v>3.9311428442022449E-3</c:v>
                </c:pt>
                <c:pt idx="1561">
                  <c:v>2.9744180588369682E-3</c:v>
                </c:pt>
                <c:pt idx="1562">
                  <c:v>2.0437422958642881E-4</c:v>
                </c:pt>
                <c:pt idx="1563">
                  <c:v>6.2740111882538354E-4</c:v>
                </c:pt>
                <c:pt idx="1564">
                  <c:v>9.0053881730305565E-3</c:v>
                </c:pt>
                <c:pt idx="1565">
                  <c:v>1.6708050803362798E-3</c:v>
                </c:pt>
                <c:pt idx="1566">
                  <c:v>1.0678585228522332E-3</c:v>
                </c:pt>
                <c:pt idx="1567">
                  <c:v>5.8075684595843931E-5</c:v>
                </c:pt>
                <c:pt idx="1568">
                  <c:v>1.7551711300781754E-7</c:v>
                </c:pt>
                <c:pt idx="1569">
                  <c:v>3.0961185896892339E-5</c:v>
                </c:pt>
                <c:pt idx="1570">
                  <c:v>2.5027154087734242E-4</c:v>
                </c:pt>
                <c:pt idx="1571">
                  <c:v>2.393964907553626E-4</c:v>
                </c:pt>
                <c:pt idx="1572">
                  <c:v>1.1455950612349456E-3</c:v>
                </c:pt>
                <c:pt idx="1573">
                  <c:v>3.4117267972323868E-4</c:v>
                </c:pt>
                <c:pt idx="1574">
                  <c:v>1.2180359651202401E-3</c:v>
                </c:pt>
                <c:pt idx="1575">
                  <c:v>2.880301574636105E-4</c:v>
                </c:pt>
                <c:pt idx="1576">
                  <c:v>2.6543905102369543E-4</c:v>
                </c:pt>
                <c:pt idx="1577">
                  <c:v>2.4953287420941656E-4</c:v>
                </c:pt>
                <c:pt idx="1578">
                  <c:v>3.848755871731575E-4</c:v>
                </c:pt>
                <c:pt idx="1579">
                  <c:v>6.7624215741007897E-4</c:v>
                </c:pt>
                <c:pt idx="1580">
                  <c:v>7.3160577572668663E-4</c:v>
                </c:pt>
                <c:pt idx="1581">
                  <c:v>2.4529573745252216E-6</c:v>
                </c:pt>
                <c:pt idx="1582">
                  <c:v>1.8354257560163631E-6</c:v>
                </c:pt>
                <c:pt idx="1583">
                  <c:v>4.1563085792175937E-7</c:v>
                </c:pt>
                <c:pt idx="1584">
                  <c:v>8.8278672493077259E-7</c:v>
                </c:pt>
                <c:pt idx="1585">
                  <c:v>2.1553278225747717E-5</c:v>
                </c:pt>
                <c:pt idx="1586">
                  <c:v>6.8233554566642671E-5</c:v>
                </c:pt>
                <c:pt idx="1587">
                  <c:v>1.249710470892617E-4</c:v>
                </c:pt>
                <c:pt idx="1588">
                  <c:v>2.3203149637301701E-6</c:v>
                </c:pt>
                <c:pt idx="1589">
                  <c:v>9.7541037586662861E-6</c:v>
                </c:pt>
                <c:pt idx="1590">
                  <c:v>6.9554215601150955E-6</c:v>
                </c:pt>
                <c:pt idx="1591">
                  <c:v>3.5377834353021701E-5</c:v>
                </c:pt>
                <c:pt idx="1592">
                  <c:v>7.0549306377626747E-10</c:v>
                </c:pt>
                <c:pt idx="1593">
                  <c:v>1.2325967199752006E-6</c:v>
                </c:pt>
                <c:pt idx="1594">
                  <c:v>1.3980849622386249E-6</c:v>
                </c:pt>
                <c:pt idx="1595">
                  <c:v>2.9578515236235636E-4</c:v>
                </c:pt>
                <c:pt idx="1596">
                  <c:v>5.4086155911588812E-5</c:v>
                </c:pt>
                <c:pt idx="1597">
                  <c:v>5.0534024002960963E-5</c:v>
                </c:pt>
                <c:pt idx="1598">
                  <c:v>5.9662755486028905E-5</c:v>
                </c:pt>
                <c:pt idx="1599">
                  <c:v>3.5951871687768315E-5</c:v>
                </c:pt>
                <c:pt idx="1600">
                  <c:v>2.0081168907159855E-5</c:v>
                </c:pt>
                <c:pt idx="1601">
                  <c:v>3.1386875081563473E-5</c:v>
                </c:pt>
                <c:pt idx="1602">
                  <c:v>4.5443245159288248E-5</c:v>
                </c:pt>
                <c:pt idx="1603">
                  <c:v>3.6354271464391227E-5</c:v>
                </c:pt>
                <c:pt idx="1604">
                  <c:v>3.7205600416308516E-5</c:v>
                </c:pt>
                <c:pt idx="1605">
                  <c:v>4.9578800203091315E-5</c:v>
                </c:pt>
                <c:pt idx="1606">
                  <c:v>2.7775660803272016E-5</c:v>
                </c:pt>
                <c:pt idx="1607">
                  <c:v>3.6886875643888974E-5</c:v>
                </c:pt>
                <c:pt idx="1608">
                  <c:v>6.0677131488458856E-5</c:v>
                </c:pt>
                <c:pt idx="1609">
                  <c:v>5.467286372784859E-5</c:v>
                </c:pt>
                <c:pt idx="1610">
                  <c:v>6.7182094330576819E-5</c:v>
                </c:pt>
                <c:pt idx="1611">
                  <c:v>3.6968692206189302E-4</c:v>
                </c:pt>
                <c:pt idx="1612">
                  <c:v>4.8013214761986395E-5</c:v>
                </c:pt>
                <c:pt idx="1613">
                  <c:v>3.5108997393836301E-5</c:v>
                </c:pt>
                <c:pt idx="1614">
                  <c:v>1.0447803857457616E-3</c:v>
                </c:pt>
                <c:pt idx="1615">
                  <c:v>4.8701538870958648E-4</c:v>
                </c:pt>
                <c:pt idx="1616">
                  <c:v>5.7932620615127868E-4</c:v>
                </c:pt>
                <c:pt idx="1617">
                  <c:v>8.6656320001338502E-5</c:v>
                </c:pt>
                <c:pt idx="1618">
                  <c:v>4.2943355004006105E-3</c:v>
                </c:pt>
                <c:pt idx="1619">
                  <c:v>3.9158283491265026E-3</c:v>
                </c:pt>
                <c:pt idx="1620">
                  <c:v>4.1016343782430504E-3</c:v>
                </c:pt>
                <c:pt idx="1621">
                  <c:v>8.0533220249578395E-3</c:v>
                </c:pt>
                <c:pt idx="1622">
                  <c:v>7.9953887580923831E-3</c:v>
                </c:pt>
                <c:pt idx="1623">
                  <c:v>2.5143787736107955E-3</c:v>
                </c:pt>
                <c:pt idx="1624">
                  <c:v>2.2389484090625376E-4</c:v>
                </c:pt>
                <c:pt idx="1625">
                  <c:v>1.0056116746846155E-5</c:v>
                </c:pt>
                <c:pt idx="1626">
                  <c:v>5.5951345575513153E-4</c:v>
                </c:pt>
                <c:pt idx="1627">
                  <c:v>2.3736889858211408E-4</c:v>
                </c:pt>
                <c:pt idx="1628">
                  <c:v>3.2728621936921017E-4</c:v>
                </c:pt>
                <c:pt idx="1629">
                  <c:v>9.6799077289964677E-5</c:v>
                </c:pt>
                <c:pt idx="1630">
                  <c:v>4.7177186181840353E-3</c:v>
                </c:pt>
                <c:pt idx="1631">
                  <c:v>1.9723838434670358E-4</c:v>
                </c:pt>
                <c:pt idx="1632">
                  <c:v>7.274537147371567E-4</c:v>
                </c:pt>
                <c:pt idx="1633">
                  <c:v>2.3387698657638246E-4</c:v>
                </c:pt>
                <c:pt idx="1634">
                  <c:v>1.8539621060145819E-5</c:v>
                </c:pt>
                <c:pt idx="1635">
                  <c:v>1.7611063996655067E-5</c:v>
                </c:pt>
                <c:pt idx="1636">
                  <c:v>1.1099623883260772E-8</c:v>
                </c:pt>
                <c:pt idx="1637">
                  <c:v>2.9350220643401815E-8</c:v>
                </c:pt>
                <c:pt idx="1638">
                  <c:v>8.9730427424975079E-6</c:v>
                </c:pt>
                <c:pt idx="1639">
                  <c:v>9.6493689245605489E-7</c:v>
                </c:pt>
                <c:pt idx="1640">
                  <c:v>7.4883803388337834E-6</c:v>
                </c:pt>
                <c:pt idx="1641">
                  <c:v>6.1400808231457417E-3</c:v>
                </c:pt>
                <c:pt idx="1642">
                  <c:v>1.2231520019677453E-2</c:v>
                </c:pt>
                <c:pt idx="1643">
                  <c:v>7.4757536753481952E-4</c:v>
                </c:pt>
                <c:pt idx="1644">
                  <c:v>1.8331601216175055E-3</c:v>
                </c:pt>
                <c:pt idx="1645">
                  <c:v>5.0809525034395918E-3</c:v>
                </c:pt>
                <c:pt idx="1646">
                  <c:v>4.159599582021745E-3</c:v>
                </c:pt>
                <c:pt idx="1647">
                  <c:v>7.6587021550287588E-3</c:v>
                </c:pt>
                <c:pt idx="1648">
                  <c:v>1.0383675056364592E-2</c:v>
                </c:pt>
              </c:numCache>
            </c:numRef>
          </c:val>
          <c:extLst>
            <c:ext xmlns:c16="http://schemas.microsoft.com/office/drawing/2014/chart" uri="{C3380CC4-5D6E-409C-BE32-E72D297353CC}">
              <c16:uniqueId val="{00000001-DD16-4C18-8009-D6577C04F1BC}"/>
            </c:ext>
          </c:extLst>
        </c:ser>
        <c:dLbls>
          <c:showLegendKey val="0"/>
          <c:showVal val="0"/>
          <c:showCatName val="0"/>
          <c:showSerName val="0"/>
          <c:showPercent val="0"/>
          <c:showBubbleSize val="0"/>
        </c:dLbls>
        <c:gapWidth val="150"/>
        <c:axId val="1261554736"/>
        <c:axId val="1261556656"/>
      </c:barChart>
      <c:catAx>
        <c:axId val="1261554736"/>
        <c:scaling>
          <c:orientation val="minMax"/>
        </c:scaling>
        <c:delete val="0"/>
        <c:axPos val="b"/>
        <c:title>
          <c:tx>
            <c:rich>
              <a:bodyPr/>
              <a:lstStyle/>
              <a:p>
                <a:pPr>
                  <a:defRPr/>
                </a:pPr>
                <a:r>
                  <a:rPr lang="en-US"/>
                  <a:t>Observation</a:t>
                </a:r>
              </a:p>
            </c:rich>
          </c:tx>
          <c:overlay val="0"/>
        </c:title>
        <c:numFmt formatCode="0" sourceLinked="0"/>
        <c:majorTickMark val="out"/>
        <c:minorTickMark val="none"/>
        <c:tickLblPos val="none"/>
        <c:spPr>
          <a:ln w="3175">
            <a:noFill/>
          </a:ln>
        </c:spPr>
        <c:crossAx val="1261556656"/>
        <c:crosses val="autoZero"/>
        <c:auto val="1"/>
        <c:lblAlgn val="ctr"/>
        <c:lblOffset val="100"/>
        <c:noMultiLvlLbl val="0"/>
      </c:catAx>
      <c:valAx>
        <c:axId val="1261556656"/>
        <c:scaling>
          <c:orientation val="minMax"/>
        </c:scaling>
        <c:delete val="0"/>
        <c:axPos val="l"/>
        <c:majorGridlines/>
        <c:title>
          <c:tx>
            <c:rich>
              <a:bodyPr/>
              <a:lstStyle/>
              <a:p>
                <a:pPr>
                  <a:defRPr/>
                </a:pPr>
                <a:r>
                  <a:rPr lang="en-US"/>
                  <a:t>Cook's Distance</a:t>
                </a:r>
              </a:p>
            </c:rich>
          </c:tx>
          <c:overlay val="0"/>
        </c:title>
        <c:numFmt formatCode="0.0E+00" sourceLinked="0"/>
        <c:majorTickMark val="out"/>
        <c:minorTickMark val="none"/>
        <c:tickLblPos val="nextTo"/>
        <c:spPr>
          <a:ln w="15875">
            <a:noFill/>
          </a:ln>
        </c:spPr>
        <c:crossAx val="1261554736"/>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Studentized Residuals vs. Leverage</a:t>
            </a:r>
          </a:p>
        </c:rich>
      </c:tx>
      <c:overlay val="0"/>
      <c:spPr>
        <a:solidFill>
          <a:srgbClr val="CAEDFB"/>
        </a:solidFill>
      </c:spPr>
    </c:title>
    <c:autoTitleDeleted val="0"/>
    <c:plotArea>
      <c:layout/>
      <c:scatterChart>
        <c:scatterStyle val="lineMarker"/>
        <c:varyColors val="0"/>
        <c:ser>
          <c:idx val="0"/>
          <c:order val="0"/>
          <c:tx>
            <c:v>Studentized Residuals vs. Leverage</c:v>
          </c:tx>
          <c:spPr>
            <a:ln w="38100">
              <a:noFill/>
            </a:ln>
          </c:spPr>
          <c:marker>
            <c:symbol val="diamond"/>
            <c:size val="4"/>
          </c:marker>
          <c:xVal>
            <c:numRef>
              <c:f>Regression!LeverageData</c:f>
              <c:numCache>
                <c:formatCode>0.0000</c:formatCode>
                <c:ptCount val="1649"/>
                <c:pt idx="0">
                  <c:v>1.7851253748528771E-2</c:v>
                </c:pt>
                <c:pt idx="1">
                  <c:v>9.9846163576449015E-3</c:v>
                </c:pt>
                <c:pt idx="2">
                  <c:v>9.6541680290996631E-3</c:v>
                </c:pt>
                <c:pt idx="3">
                  <c:v>1.0187608617172437E-2</c:v>
                </c:pt>
                <c:pt idx="4">
                  <c:v>9.7370208614537511E-3</c:v>
                </c:pt>
                <c:pt idx="5">
                  <c:v>1.1334675092175802E-2</c:v>
                </c:pt>
                <c:pt idx="6">
                  <c:v>1.2079114920727519E-2</c:v>
                </c:pt>
                <c:pt idx="7">
                  <c:v>1.0962552971957265E-2</c:v>
                </c:pt>
                <c:pt idx="8">
                  <c:v>9.8386978671926445E-3</c:v>
                </c:pt>
                <c:pt idx="9">
                  <c:v>1.0973553692655309E-2</c:v>
                </c:pt>
                <c:pt idx="10">
                  <c:v>1.2322756777382652E-2</c:v>
                </c:pt>
                <c:pt idx="11">
                  <c:v>2.4904430174000611E-2</c:v>
                </c:pt>
                <c:pt idx="12">
                  <c:v>1.5578222313071221E-2</c:v>
                </c:pt>
                <c:pt idx="13">
                  <c:v>7.2861478846260916E-2</c:v>
                </c:pt>
                <c:pt idx="14">
                  <c:v>1.2104725411541607E-2</c:v>
                </c:pt>
                <c:pt idx="15">
                  <c:v>1.4823311385464185E-2</c:v>
                </c:pt>
                <c:pt idx="16">
                  <c:v>2.1506092068875864E-3</c:v>
                </c:pt>
                <c:pt idx="17">
                  <c:v>2.7687492846897831E-3</c:v>
                </c:pt>
                <c:pt idx="18">
                  <c:v>2.0636707092227887E-3</c:v>
                </c:pt>
                <c:pt idx="19">
                  <c:v>1.9771329887555986E-3</c:v>
                </c:pt>
                <c:pt idx="20">
                  <c:v>1.8419132175363571E-3</c:v>
                </c:pt>
                <c:pt idx="21">
                  <c:v>2.3930360764884535E-3</c:v>
                </c:pt>
                <c:pt idx="22">
                  <c:v>2.177758101041794E-3</c:v>
                </c:pt>
                <c:pt idx="23">
                  <c:v>3.6461737426512052E-3</c:v>
                </c:pt>
                <c:pt idx="24">
                  <c:v>3.7466233132330993E-3</c:v>
                </c:pt>
                <c:pt idx="25">
                  <c:v>6.5689218620745855E-3</c:v>
                </c:pt>
                <c:pt idx="26">
                  <c:v>4.2386822486423677E-3</c:v>
                </c:pt>
                <c:pt idx="27">
                  <c:v>3.8076642156202297E-3</c:v>
                </c:pt>
                <c:pt idx="28">
                  <c:v>3.9781024066240702E-3</c:v>
                </c:pt>
                <c:pt idx="29">
                  <c:v>3.8444758167366618E-3</c:v>
                </c:pt>
                <c:pt idx="30">
                  <c:v>3.8907700242367402E-3</c:v>
                </c:pt>
                <c:pt idx="31">
                  <c:v>3.7369225522466158E-3</c:v>
                </c:pt>
                <c:pt idx="32">
                  <c:v>5.5199787668661253E-3</c:v>
                </c:pt>
                <c:pt idx="33">
                  <c:v>4.2187722458475766E-3</c:v>
                </c:pt>
                <c:pt idx="34">
                  <c:v>3.8999380712872065E-3</c:v>
                </c:pt>
                <c:pt idx="35">
                  <c:v>3.6730476362332965E-3</c:v>
                </c:pt>
                <c:pt idx="36">
                  <c:v>3.4188829438083377E-3</c:v>
                </c:pt>
                <c:pt idx="37">
                  <c:v>3.0000982138042322E-3</c:v>
                </c:pt>
                <c:pt idx="38">
                  <c:v>3.1463635390373522E-3</c:v>
                </c:pt>
                <c:pt idx="39">
                  <c:v>1.4933002658110839E-2</c:v>
                </c:pt>
                <c:pt idx="40">
                  <c:v>1.3495102937852161E-2</c:v>
                </c:pt>
                <c:pt idx="41">
                  <c:v>3.2479000489967595E-3</c:v>
                </c:pt>
                <c:pt idx="42">
                  <c:v>3.8762380880403343E-3</c:v>
                </c:pt>
                <c:pt idx="43">
                  <c:v>6.3858320703487573E-3</c:v>
                </c:pt>
                <c:pt idx="44">
                  <c:v>5.459523590865119E-3</c:v>
                </c:pt>
                <c:pt idx="45">
                  <c:v>5.6740522131618967E-3</c:v>
                </c:pt>
                <c:pt idx="46">
                  <c:v>5.9551591621560358E-3</c:v>
                </c:pt>
                <c:pt idx="47">
                  <c:v>7.0580583231612719E-3</c:v>
                </c:pt>
                <c:pt idx="48">
                  <c:v>1.5994715071190491E-2</c:v>
                </c:pt>
                <c:pt idx="49">
                  <c:v>6.7145464602943921E-3</c:v>
                </c:pt>
                <c:pt idx="50">
                  <c:v>6.8105305343472283E-3</c:v>
                </c:pt>
                <c:pt idx="51">
                  <c:v>5.3700704964571638E-3</c:v>
                </c:pt>
                <c:pt idx="52">
                  <c:v>5.0679410798793231E-3</c:v>
                </c:pt>
                <c:pt idx="53">
                  <c:v>4.6826610355054652E-3</c:v>
                </c:pt>
                <c:pt idx="54">
                  <c:v>1.1277367025108816E-2</c:v>
                </c:pt>
                <c:pt idx="55">
                  <c:v>3.9660053956568943E-3</c:v>
                </c:pt>
                <c:pt idx="56">
                  <c:v>3.3005278659115865E-3</c:v>
                </c:pt>
                <c:pt idx="57">
                  <c:v>1.1748473084944137E-2</c:v>
                </c:pt>
                <c:pt idx="58">
                  <c:v>2.7703823805749605E-3</c:v>
                </c:pt>
                <c:pt idx="59">
                  <c:v>2.7589959594257352E-3</c:v>
                </c:pt>
                <c:pt idx="60">
                  <c:v>3.5193274959410478E-3</c:v>
                </c:pt>
                <c:pt idx="61">
                  <c:v>3.7606448554051326E-3</c:v>
                </c:pt>
                <c:pt idx="62">
                  <c:v>4.4307890943903741E-3</c:v>
                </c:pt>
                <c:pt idx="63">
                  <c:v>4.3954910580482473E-3</c:v>
                </c:pt>
                <c:pt idx="64">
                  <c:v>2.9899899751596251E-3</c:v>
                </c:pt>
                <c:pt idx="65">
                  <c:v>2.0847725214664763E-3</c:v>
                </c:pt>
                <c:pt idx="66">
                  <c:v>2.0489815444963934E-3</c:v>
                </c:pt>
                <c:pt idx="67">
                  <c:v>2.3779550341268031E-3</c:v>
                </c:pt>
                <c:pt idx="68">
                  <c:v>1.9708477025229183E-3</c:v>
                </c:pt>
                <c:pt idx="69">
                  <c:v>6.1204247871697731E-3</c:v>
                </c:pt>
                <c:pt idx="70">
                  <c:v>8.1364715914444396E-3</c:v>
                </c:pt>
                <c:pt idx="71">
                  <c:v>1.4264384025993589E-2</c:v>
                </c:pt>
                <c:pt idx="72">
                  <c:v>2.1477915336156131E-3</c:v>
                </c:pt>
                <c:pt idx="73">
                  <c:v>2.0514569306401435E-2</c:v>
                </c:pt>
                <c:pt idx="74">
                  <c:v>2.1822797138438075E-3</c:v>
                </c:pt>
                <c:pt idx="75">
                  <c:v>2.4453546309158259E-3</c:v>
                </c:pt>
                <c:pt idx="76">
                  <c:v>2.2966164991456714E-3</c:v>
                </c:pt>
                <c:pt idx="77">
                  <c:v>2.6442488346799025E-3</c:v>
                </c:pt>
                <c:pt idx="78">
                  <c:v>3.5899210179491299E-3</c:v>
                </c:pt>
                <c:pt idx="79">
                  <c:v>2.7507010774494696E-2</c:v>
                </c:pt>
                <c:pt idx="80">
                  <c:v>3.192444639188495E-2</c:v>
                </c:pt>
                <c:pt idx="81">
                  <c:v>3.1346305936346283E-2</c:v>
                </c:pt>
                <c:pt idx="82">
                  <c:v>2.8481551325245859E-2</c:v>
                </c:pt>
                <c:pt idx="83">
                  <c:v>1.8047615765018815E-2</c:v>
                </c:pt>
                <c:pt idx="84">
                  <c:v>1.2198693468880077E-2</c:v>
                </c:pt>
                <c:pt idx="85">
                  <c:v>1.655979327556133E-2</c:v>
                </c:pt>
                <c:pt idx="86">
                  <c:v>6.6768363238924426E-3</c:v>
                </c:pt>
                <c:pt idx="87">
                  <c:v>1.2526206159906021E-2</c:v>
                </c:pt>
                <c:pt idx="88">
                  <c:v>9.5748238431959815E-3</c:v>
                </c:pt>
                <c:pt idx="89">
                  <c:v>2.0633377397856881E-2</c:v>
                </c:pt>
                <c:pt idx="90">
                  <c:v>1.9295723427148637E-2</c:v>
                </c:pt>
                <c:pt idx="91">
                  <c:v>9.7606206796316975E-3</c:v>
                </c:pt>
                <c:pt idx="92">
                  <c:v>9.0119773474914497E-3</c:v>
                </c:pt>
                <c:pt idx="93">
                  <c:v>1.4815619649158023E-2</c:v>
                </c:pt>
                <c:pt idx="94">
                  <c:v>7.1055081470865538E-3</c:v>
                </c:pt>
                <c:pt idx="95">
                  <c:v>1.3674416588353978E-2</c:v>
                </c:pt>
                <c:pt idx="96">
                  <c:v>1.6918942179393E-2</c:v>
                </c:pt>
                <c:pt idx="97">
                  <c:v>1.2212049829853711E-2</c:v>
                </c:pt>
                <c:pt idx="98">
                  <c:v>1.4565476997974381E-2</c:v>
                </c:pt>
                <c:pt idx="99">
                  <c:v>1.7784182436510945E-2</c:v>
                </c:pt>
                <c:pt idx="100">
                  <c:v>1.5879523684895161E-2</c:v>
                </c:pt>
                <c:pt idx="101">
                  <c:v>8.6390104152733321E-3</c:v>
                </c:pt>
                <c:pt idx="102">
                  <c:v>1.1488334462064081E-2</c:v>
                </c:pt>
                <c:pt idx="103">
                  <c:v>1.023765387298944E-2</c:v>
                </c:pt>
                <c:pt idx="104">
                  <c:v>7.7265351483613047E-3</c:v>
                </c:pt>
                <c:pt idx="105">
                  <c:v>9.3023642276904052E-3</c:v>
                </c:pt>
                <c:pt idx="106">
                  <c:v>1.4797290225821675E-2</c:v>
                </c:pt>
                <c:pt idx="107">
                  <c:v>1.58906853461699E-2</c:v>
                </c:pt>
                <c:pt idx="108">
                  <c:v>4.9364120447975123E-3</c:v>
                </c:pt>
                <c:pt idx="109">
                  <c:v>7.5967902154251161E-3</c:v>
                </c:pt>
                <c:pt idx="110">
                  <c:v>4.5822274247392589E-3</c:v>
                </c:pt>
                <c:pt idx="111">
                  <c:v>3.4747167926114063E-3</c:v>
                </c:pt>
                <c:pt idx="112">
                  <c:v>1.1402245558204297E-2</c:v>
                </c:pt>
                <c:pt idx="113">
                  <c:v>2.2479517720013597E-3</c:v>
                </c:pt>
                <c:pt idx="114">
                  <c:v>3.320408029916914E-3</c:v>
                </c:pt>
                <c:pt idx="115">
                  <c:v>3.7872168146038895E-3</c:v>
                </c:pt>
                <c:pt idx="116">
                  <c:v>1.2690817960671943E-2</c:v>
                </c:pt>
                <c:pt idx="117">
                  <c:v>4.0127335247032922E-3</c:v>
                </c:pt>
                <c:pt idx="118">
                  <c:v>1.0836739634506116E-2</c:v>
                </c:pt>
                <c:pt idx="119">
                  <c:v>3.3826676542429213E-3</c:v>
                </c:pt>
                <c:pt idx="120">
                  <c:v>1.6878941855618567E-2</c:v>
                </c:pt>
                <c:pt idx="121">
                  <c:v>9.6201969862041645E-3</c:v>
                </c:pt>
                <c:pt idx="122">
                  <c:v>1.2119453640869811E-2</c:v>
                </c:pt>
                <c:pt idx="123">
                  <c:v>9.2216196324171884E-3</c:v>
                </c:pt>
                <c:pt idx="124">
                  <c:v>1.4041096666373043E-2</c:v>
                </c:pt>
                <c:pt idx="125">
                  <c:v>9.8401652976304425E-3</c:v>
                </c:pt>
                <c:pt idx="126">
                  <c:v>1.1143493225162761E-2</c:v>
                </c:pt>
                <c:pt idx="127">
                  <c:v>1.0622039322340446E-2</c:v>
                </c:pt>
                <c:pt idx="128">
                  <c:v>6.6699671458273088E-2</c:v>
                </c:pt>
                <c:pt idx="129">
                  <c:v>6.6575847205031194E-2</c:v>
                </c:pt>
                <c:pt idx="130">
                  <c:v>7.0002461542677669E-2</c:v>
                </c:pt>
                <c:pt idx="131">
                  <c:v>1.7316878406565699E-2</c:v>
                </c:pt>
                <c:pt idx="132">
                  <c:v>2.4199211649155259E-2</c:v>
                </c:pt>
                <c:pt idx="133">
                  <c:v>5.7698054223292551E-3</c:v>
                </c:pt>
                <c:pt idx="134">
                  <c:v>6.5316398546394197E-3</c:v>
                </c:pt>
                <c:pt idx="135">
                  <c:v>1.459560796663378E-2</c:v>
                </c:pt>
                <c:pt idx="136">
                  <c:v>1.0489985229701449E-2</c:v>
                </c:pt>
                <c:pt idx="137">
                  <c:v>7.6356467795320876E-3</c:v>
                </c:pt>
                <c:pt idx="138">
                  <c:v>6.3727015315542751E-3</c:v>
                </c:pt>
                <c:pt idx="139">
                  <c:v>7.0772290346028718E-3</c:v>
                </c:pt>
                <c:pt idx="140">
                  <c:v>2.1763555220740628E-2</c:v>
                </c:pt>
                <c:pt idx="141">
                  <c:v>5.4924388528430216E-3</c:v>
                </c:pt>
                <c:pt idx="142">
                  <c:v>4.6608221501073296E-3</c:v>
                </c:pt>
                <c:pt idx="143">
                  <c:v>5.3840666418945842E-3</c:v>
                </c:pt>
                <c:pt idx="144">
                  <c:v>1.7583133435062147E-2</c:v>
                </c:pt>
                <c:pt idx="145">
                  <c:v>5.9364641838791227E-3</c:v>
                </c:pt>
                <c:pt idx="146">
                  <c:v>4.5989889602902042E-3</c:v>
                </c:pt>
                <c:pt idx="147">
                  <c:v>1.7655734727703199E-2</c:v>
                </c:pt>
                <c:pt idx="148">
                  <c:v>1.4525195296511615E-2</c:v>
                </c:pt>
                <c:pt idx="149">
                  <c:v>7.7921932028480112E-3</c:v>
                </c:pt>
                <c:pt idx="150">
                  <c:v>6.991228314859866E-3</c:v>
                </c:pt>
                <c:pt idx="151">
                  <c:v>7.6469087945176019E-3</c:v>
                </c:pt>
                <c:pt idx="152">
                  <c:v>7.39019804750333E-3</c:v>
                </c:pt>
                <c:pt idx="153">
                  <c:v>6.9392846050220953E-3</c:v>
                </c:pt>
                <c:pt idx="154">
                  <c:v>1.0440004380979527E-2</c:v>
                </c:pt>
                <c:pt idx="155">
                  <c:v>1.0455082252009333E-2</c:v>
                </c:pt>
                <c:pt idx="156">
                  <c:v>1.2692904469145996E-2</c:v>
                </c:pt>
                <c:pt idx="157">
                  <c:v>1.2651417923195069E-2</c:v>
                </c:pt>
                <c:pt idx="158">
                  <c:v>7.9380423266910641E-3</c:v>
                </c:pt>
                <c:pt idx="159">
                  <c:v>7.4668556796557957E-3</c:v>
                </c:pt>
                <c:pt idx="160">
                  <c:v>1.7225901668251331E-2</c:v>
                </c:pt>
                <c:pt idx="161">
                  <c:v>1.4757416066257682E-2</c:v>
                </c:pt>
                <c:pt idx="162">
                  <c:v>1.6162395288180285E-2</c:v>
                </c:pt>
                <c:pt idx="163">
                  <c:v>5.2056301936380051E-3</c:v>
                </c:pt>
                <c:pt idx="164">
                  <c:v>2.3046245961508768E-3</c:v>
                </c:pt>
                <c:pt idx="165">
                  <c:v>1.7662794610340208E-3</c:v>
                </c:pt>
                <c:pt idx="166">
                  <c:v>1.5847964882157715E-3</c:v>
                </c:pt>
                <c:pt idx="167">
                  <c:v>1.619066662431216E-3</c:v>
                </c:pt>
                <c:pt idx="168">
                  <c:v>1.5537973302279628E-3</c:v>
                </c:pt>
                <c:pt idx="169">
                  <c:v>1.7842690715872377E-3</c:v>
                </c:pt>
                <c:pt idx="170">
                  <c:v>2.1288191140669526E-3</c:v>
                </c:pt>
                <c:pt idx="171">
                  <c:v>1.9263681653427186E-3</c:v>
                </c:pt>
                <c:pt idx="172">
                  <c:v>1.6573641185935982E-3</c:v>
                </c:pt>
                <c:pt idx="173">
                  <c:v>1.7997082556811194E-3</c:v>
                </c:pt>
                <c:pt idx="174">
                  <c:v>2.8946693172812489E-3</c:v>
                </c:pt>
                <c:pt idx="175">
                  <c:v>1.8229357562835539E-3</c:v>
                </c:pt>
                <c:pt idx="176">
                  <c:v>2.8323222483159468E-3</c:v>
                </c:pt>
                <c:pt idx="177">
                  <c:v>4.9982010212826136E-3</c:v>
                </c:pt>
                <c:pt idx="178">
                  <c:v>2.2757588742055176E-3</c:v>
                </c:pt>
                <c:pt idx="179">
                  <c:v>2.0978897851576142E-3</c:v>
                </c:pt>
                <c:pt idx="180">
                  <c:v>1.1430756765723528E-2</c:v>
                </c:pt>
                <c:pt idx="181">
                  <c:v>1.6157251062488599E-3</c:v>
                </c:pt>
                <c:pt idx="182">
                  <c:v>1.6890311366235271E-3</c:v>
                </c:pt>
                <c:pt idx="183">
                  <c:v>1.1637585500649909E-2</c:v>
                </c:pt>
                <c:pt idx="184">
                  <c:v>2.0243459667312982E-3</c:v>
                </c:pt>
                <c:pt idx="185">
                  <c:v>2.1513158983773781E-3</c:v>
                </c:pt>
                <c:pt idx="186">
                  <c:v>2.1161274581589454E-3</c:v>
                </c:pt>
                <c:pt idx="187">
                  <c:v>1.4608088545494386E-2</c:v>
                </c:pt>
                <c:pt idx="188">
                  <c:v>3.4163078847083E-3</c:v>
                </c:pt>
                <c:pt idx="189">
                  <c:v>2.7718926656824031E-3</c:v>
                </c:pt>
                <c:pt idx="190">
                  <c:v>8.5545128705601815E-3</c:v>
                </c:pt>
                <c:pt idx="191">
                  <c:v>9.0826040568546661E-3</c:v>
                </c:pt>
                <c:pt idx="192">
                  <c:v>9.3192674240825946E-3</c:v>
                </c:pt>
                <c:pt idx="193">
                  <c:v>9.22160527656927E-3</c:v>
                </c:pt>
                <c:pt idx="194">
                  <c:v>8.7713579423473707E-3</c:v>
                </c:pt>
                <c:pt idx="195">
                  <c:v>2.332320157381015E-2</c:v>
                </c:pt>
                <c:pt idx="196">
                  <c:v>2.2558338417898859E-2</c:v>
                </c:pt>
                <c:pt idx="197">
                  <c:v>2.2349725600726053E-2</c:v>
                </c:pt>
                <c:pt idx="198">
                  <c:v>2.1470717078758833E-2</c:v>
                </c:pt>
                <c:pt idx="199">
                  <c:v>2.0685215090221695E-2</c:v>
                </c:pt>
                <c:pt idx="200">
                  <c:v>2.0385599705409888E-2</c:v>
                </c:pt>
                <c:pt idx="201">
                  <c:v>3.1294572273298314E-2</c:v>
                </c:pt>
                <c:pt idx="202">
                  <c:v>1.9775718563755249E-2</c:v>
                </c:pt>
                <c:pt idx="203">
                  <c:v>2.0034792550211761E-2</c:v>
                </c:pt>
                <c:pt idx="204">
                  <c:v>2.3072259885420537E-2</c:v>
                </c:pt>
                <c:pt idx="205">
                  <c:v>2.0109759718334331E-2</c:v>
                </c:pt>
                <c:pt idx="206">
                  <c:v>3.1577815515722515E-3</c:v>
                </c:pt>
                <c:pt idx="207">
                  <c:v>3.9928182780711802E-3</c:v>
                </c:pt>
                <c:pt idx="208">
                  <c:v>3.1297826788538115E-3</c:v>
                </c:pt>
                <c:pt idx="209">
                  <c:v>3.1525067571483252E-3</c:v>
                </c:pt>
                <c:pt idx="210">
                  <c:v>1.5726953583187618E-2</c:v>
                </c:pt>
                <c:pt idx="211">
                  <c:v>1.5577371928766591E-2</c:v>
                </c:pt>
                <c:pt idx="212">
                  <c:v>2.1584311516853333E-3</c:v>
                </c:pt>
                <c:pt idx="213">
                  <c:v>2.9733912741294198E-3</c:v>
                </c:pt>
                <c:pt idx="214">
                  <c:v>1.1702833380106343E-2</c:v>
                </c:pt>
                <c:pt idx="215">
                  <c:v>3.0096915122007427E-2</c:v>
                </c:pt>
                <c:pt idx="216">
                  <c:v>2.8875304502296518E-2</c:v>
                </c:pt>
                <c:pt idx="217">
                  <c:v>4.1944466853394815E-3</c:v>
                </c:pt>
                <c:pt idx="218">
                  <c:v>4.2688749808723163E-3</c:v>
                </c:pt>
                <c:pt idx="219">
                  <c:v>5.3132519120474677E-3</c:v>
                </c:pt>
                <c:pt idx="220">
                  <c:v>3.2102974356925397E-3</c:v>
                </c:pt>
                <c:pt idx="221">
                  <c:v>3.5096365908031703E-3</c:v>
                </c:pt>
                <c:pt idx="222">
                  <c:v>4.3653170064597586E-3</c:v>
                </c:pt>
                <c:pt idx="223">
                  <c:v>5.7017565857688706E-3</c:v>
                </c:pt>
                <c:pt idx="224">
                  <c:v>6.2216213855352635E-3</c:v>
                </c:pt>
                <c:pt idx="225">
                  <c:v>8.3843483563848329E-3</c:v>
                </c:pt>
                <c:pt idx="226">
                  <c:v>2.4738382648830274E-2</c:v>
                </c:pt>
                <c:pt idx="227">
                  <c:v>1.9396951238378819E-2</c:v>
                </c:pt>
                <c:pt idx="228">
                  <c:v>3.2261765718261878E-2</c:v>
                </c:pt>
                <c:pt idx="229">
                  <c:v>2.4241679848910666E-2</c:v>
                </c:pt>
                <c:pt idx="230">
                  <c:v>2.645276272866607E-2</c:v>
                </c:pt>
                <c:pt idx="231">
                  <c:v>2.844226352898567E-2</c:v>
                </c:pt>
                <c:pt idx="232">
                  <c:v>3.3590682007954877E-3</c:v>
                </c:pt>
                <c:pt idx="233">
                  <c:v>4.1538423196933773E-3</c:v>
                </c:pt>
                <c:pt idx="234">
                  <c:v>4.7419257615514444E-3</c:v>
                </c:pt>
                <c:pt idx="235">
                  <c:v>1.0638216445059818E-2</c:v>
                </c:pt>
                <c:pt idx="236">
                  <c:v>9.0848796495521453E-3</c:v>
                </c:pt>
                <c:pt idx="237">
                  <c:v>9.5515270789640703E-3</c:v>
                </c:pt>
                <c:pt idx="238">
                  <c:v>8.6518800603928164E-3</c:v>
                </c:pt>
                <c:pt idx="239">
                  <c:v>4.1346203097853522E-3</c:v>
                </c:pt>
                <c:pt idx="240">
                  <c:v>4.0970514474308285E-3</c:v>
                </c:pt>
                <c:pt idx="241">
                  <c:v>8.3411871330114802E-3</c:v>
                </c:pt>
                <c:pt idx="242">
                  <c:v>8.2828334257274965E-3</c:v>
                </c:pt>
                <c:pt idx="243">
                  <c:v>8.1051810213310753E-3</c:v>
                </c:pt>
                <c:pt idx="244">
                  <c:v>5.3997161681210038E-3</c:v>
                </c:pt>
                <c:pt idx="245">
                  <c:v>5.9135001981298644E-3</c:v>
                </c:pt>
                <c:pt idx="246">
                  <c:v>7.9967389462865506E-3</c:v>
                </c:pt>
                <c:pt idx="247">
                  <c:v>6.3949084342557073E-3</c:v>
                </c:pt>
                <c:pt idx="248">
                  <c:v>6.888502664059928E-3</c:v>
                </c:pt>
                <c:pt idx="249">
                  <c:v>3.3631622799763258E-3</c:v>
                </c:pt>
                <c:pt idx="250">
                  <c:v>3.1601925322341895E-3</c:v>
                </c:pt>
                <c:pt idx="251">
                  <c:v>7.5448665317339502E-3</c:v>
                </c:pt>
                <c:pt idx="252">
                  <c:v>3.5929276632320588E-3</c:v>
                </c:pt>
                <c:pt idx="253">
                  <c:v>5.1138857602117333E-3</c:v>
                </c:pt>
                <c:pt idx="254">
                  <c:v>7.3567705016782548E-3</c:v>
                </c:pt>
                <c:pt idx="255">
                  <c:v>7.2779407242778557E-3</c:v>
                </c:pt>
                <c:pt idx="256">
                  <c:v>4.4814890618449649E-3</c:v>
                </c:pt>
                <c:pt idx="257">
                  <c:v>4.0582357855712256E-3</c:v>
                </c:pt>
                <c:pt idx="258">
                  <c:v>4.8068234341406575E-3</c:v>
                </c:pt>
                <c:pt idx="259">
                  <c:v>3.8729852136508884E-3</c:v>
                </c:pt>
                <c:pt idx="260">
                  <c:v>5.1664699248904324E-3</c:v>
                </c:pt>
                <c:pt idx="261">
                  <c:v>3.4078423676349302E-3</c:v>
                </c:pt>
                <c:pt idx="262">
                  <c:v>3.834378364858065E-3</c:v>
                </c:pt>
                <c:pt idx="263">
                  <c:v>7.8687166913399449E-3</c:v>
                </c:pt>
                <c:pt idx="264">
                  <c:v>1.3070443059437236E-2</c:v>
                </c:pt>
                <c:pt idx="265">
                  <c:v>1.6912178659698435E-2</c:v>
                </c:pt>
                <c:pt idx="266">
                  <c:v>1.8116523507431599E-2</c:v>
                </c:pt>
                <c:pt idx="267">
                  <c:v>3.4366593724818303E-2</c:v>
                </c:pt>
                <c:pt idx="268">
                  <c:v>9.4157698211876396E-3</c:v>
                </c:pt>
                <c:pt idx="269">
                  <c:v>1.0419132390440742E-2</c:v>
                </c:pt>
                <c:pt idx="270">
                  <c:v>3.2986873777796605E-2</c:v>
                </c:pt>
                <c:pt idx="271">
                  <c:v>4.6208079959838303E-3</c:v>
                </c:pt>
                <c:pt idx="272">
                  <c:v>6.2910394037636258E-3</c:v>
                </c:pt>
                <c:pt idx="273">
                  <c:v>5.1833933397508851E-3</c:v>
                </c:pt>
                <c:pt idx="274">
                  <c:v>5.1513034806822018E-3</c:v>
                </c:pt>
                <c:pt idx="275">
                  <c:v>7.6973810807809762E-3</c:v>
                </c:pt>
                <c:pt idx="276">
                  <c:v>4.9416970377487834E-3</c:v>
                </c:pt>
                <c:pt idx="277">
                  <c:v>8.6935017147784805E-3</c:v>
                </c:pt>
                <c:pt idx="278">
                  <c:v>8.4872896466662191E-3</c:v>
                </c:pt>
                <c:pt idx="279">
                  <c:v>1.2482750899732782E-2</c:v>
                </c:pt>
                <c:pt idx="280">
                  <c:v>1.1109055585581357E-2</c:v>
                </c:pt>
                <c:pt idx="281">
                  <c:v>9.4968864146427467E-3</c:v>
                </c:pt>
                <c:pt idx="282">
                  <c:v>7.0777322902752446E-3</c:v>
                </c:pt>
                <c:pt idx="283">
                  <c:v>5.0662011523761753E-3</c:v>
                </c:pt>
                <c:pt idx="284">
                  <c:v>3.6364167204310433E-3</c:v>
                </c:pt>
                <c:pt idx="285">
                  <c:v>1.4831379442691188E-2</c:v>
                </c:pt>
                <c:pt idx="286">
                  <c:v>2.1314837710884145E-3</c:v>
                </c:pt>
                <c:pt idx="287">
                  <c:v>2.3069780484997089E-3</c:v>
                </c:pt>
                <c:pt idx="288">
                  <c:v>2.4498890457708812E-3</c:v>
                </c:pt>
                <c:pt idx="289">
                  <c:v>2.4944213626813109E-3</c:v>
                </c:pt>
                <c:pt idx="290">
                  <c:v>2.242462622802777E-3</c:v>
                </c:pt>
                <c:pt idx="291">
                  <c:v>2.2452094048030077E-3</c:v>
                </c:pt>
                <c:pt idx="292">
                  <c:v>3.9604693011444942E-3</c:v>
                </c:pt>
                <c:pt idx="293">
                  <c:v>2.7923804227572169E-3</c:v>
                </c:pt>
                <c:pt idx="294">
                  <c:v>1.2554165833432256E-2</c:v>
                </c:pt>
                <c:pt idx="295">
                  <c:v>1.8614134820117319E-2</c:v>
                </c:pt>
                <c:pt idx="296">
                  <c:v>3.6109708174737647E-3</c:v>
                </c:pt>
                <c:pt idx="297">
                  <c:v>3.1586798930758036E-3</c:v>
                </c:pt>
                <c:pt idx="298">
                  <c:v>4.7640364627213813E-3</c:v>
                </c:pt>
                <c:pt idx="299">
                  <c:v>2.841718351001294E-3</c:v>
                </c:pt>
                <c:pt idx="300">
                  <c:v>3.3060583306338256E-3</c:v>
                </c:pt>
                <c:pt idx="301">
                  <c:v>3.046045584937557E-3</c:v>
                </c:pt>
                <c:pt idx="302">
                  <c:v>5.3719247412608142E-3</c:v>
                </c:pt>
                <c:pt idx="303">
                  <c:v>1.3823598724954202E-2</c:v>
                </c:pt>
                <c:pt idx="304">
                  <c:v>4.0984381811168405E-3</c:v>
                </c:pt>
                <c:pt idx="305">
                  <c:v>4.0624706042270897E-3</c:v>
                </c:pt>
                <c:pt idx="306">
                  <c:v>3.9548919431153821E-3</c:v>
                </c:pt>
                <c:pt idx="307">
                  <c:v>1.4049113878751884E-2</c:v>
                </c:pt>
                <c:pt idx="308">
                  <c:v>5.8242215502603651E-3</c:v>
                </c:pt>
                <c:pt idx="309">
                  <c:v>1.5107512608696565E-2</c:v>
                </c:pt>
                <c:pt idx="310">
                  <c:v>3.8872162305126374E-3</c:v>
                </c:pt>
                <c:pt idx="311">
                  <c:v>4.6066180512875123E-3</c:v>
                </c:pt>
                <c:pt idx="312">
                  <c:v>4.2353002420638256E-3</c:v>
                </c:pt>
                <c:pt idx="313">
                  <c:v>2.2396353925122386E-2</c:v>
                </c:pt>
                <c:pt idx="314">
                  <c:v>8.5518860888379525E-3</c:v>
                </c:pt>
                <c:pt idx="315">
                  <c:v>2.8519355019769255E-2</c:v>
                </c:pt>
                <c:pt idx="316">
                  <c:v>3.5391102822039555E-2</c:v>
                </c:pt>
                <c:pt idx="317">
                  <c:v>1.4343251824849981E-2</c:v>
                </c:pt>
                <c:pt idx="318">
                  <c:v>1.9450568811537696E-2</c:v>
                </c:pt>
                <c:pt idx="319">
                  <c:v>8.5604187061379886E-3</c:v>
                </c:pt>
                <c:pt idx="320">
                  <c:v>2.4574661784230501E-2</c:v>
                </c:pt>
                <c:pt idx="321">
                  <c:v>3.1963917176960607E-2</c:v>
                </c:pt>
                <c:pt idx="322">
                  <c:v>1.2573218781790331E-2</c:v>
                </c:pt>
                <c:pt idx="323">
                  <c:v>1.6111506739125706E-2</c:v>
                </c:pt>
                <c:pt idx="324">
                  <c:v>2.0036037524868301E-2</c:v>
                </c:pt>
                <c:pt idx="325">
                  <c:v>1.854039152298247E-2</c:v>
                </c:pt>
                <c:pt idx="326">
                  <c:v>6.2855215685708029E-3</c:v>
                </c:pt>
                <c:pt idx="327">
                  <c:v>1.0125284304557253E-2</c:v>
                </c:pt>
                <c:pt idx="328">
                  <c:v>6.398344947746765E-3</c:v>
                </c:pt>
                <c:pt idx="329">
                  <c:v>7.0175013494129454E-3</c:v>
                </c:pt>
                <c:pt idx="330">
                  <c:v>7.3636445914494874E-3</c:v>
                </c:pt>
                <c:pt idx="331">
                  <c:v>7.4009897343060458E-3</c:v>
                </c:pt>
                <c:pt idx="332">
                  <c:v>5.9447004004132943E-3</c:v>
                </c:pt>
                <c:pt idx="333">
                  <c:v>5.8087246605714703E-3</c:v>
                </c:pt>
                <c:pt idx="334">
                  <c:v>1.2536271071465445E-2</c:v>
                </c:pt>
                <c:pt idx="335">
                  <c:v>1.0827489422676027E-2</c:v>
                </c:pt>
                <c:pt idx="336">
                  <c:v>6.2454054642827293E-3</c:v>
                </c:pt>
                <c:pt idx="337">
                  <c:v>1.2246035646099055E-2</c:v>
                </c:pt>
                <c:pt idx="338">
                  <c:v>1.1810285848579688E-2</c:v>
                </c:pt>
                <c:pt idx="339">
                  <c:v>2.7614031480451408E-3</c:v>
                </c:pt>
                <c:pt idx="340">
                  <c:v>2.1243788451326358E-2</c:v>
                </c:pt>
                <c:pt idx="341">
                  <c:v>1.5874086775984904E-2</c:v>
                </c:pt>
                <c:pt idx="342">
                  <c:v>2.62377173605206E-3</c:v>
                </c:pt>
                <c:pt idx="343">
                  <c:v>8.8593698384917575E-3</c:v>
                </c:pt>
                <c:pt idx="344">
                  <c:v>2.630640600569997E-3</c:v>
                </c:pt>
                <c:pt idx="345">
                  <c:v>2.3902214786741811E-3</c:v>
                </c:pt>
                <c:pt idx="346">
                  <c:v>2.9171325865117578E-3</c:v>
                </c:pt>
                <c:pt idx="347">
                  <c:v>1.66145043380106E-3</c:v>
                </c:pt>
                <c:pt idx="348">
                  <c:v>2.2815106478124382E-2</c:v>
                </c:pt>
                <c:pt idx="349">
                  <c:v>1.4667881851181494E-2</c:v>
                </c:pt>
                <c:pt idx="350">
                  <c:v>1.8500632506041038E-2</c:v>
                </c:pt>
                <c:pt idx="351">
                  <c:v>1.4185793381072741E-2</c:v>
                </c:pt>
                <c:pt idx="352">
                  <c:v>1.8057991814914486E-2</c:v>
                </c:pt>
                <c:pt idx="353">
                  <c:v>2.52962929221048E-2</c:v>
                </c:pt>
                <c:pt idx="354">
                  <c:v>0.12351850121379121</c:v>
                </c:pt>
                <c:pt idx="355">
                  <c:v>8.4223939505321199E-2</c:v>
                </c:pt>
                <c:pt idx="356">
                  <c:v>7.0946699594875776E-2</c:v>
                </c:pt>
                <c:pt idx="357">
                  <c:v>0.10816229670196856</c:v>
                </c:pt>
                <c:pt idx="358">
                  <c:v>4.3402923284117108E-2</c:v>
                </c:pt>
                <c:pt idx="359">
                  <c:v>4.6039101311591106E-2</c:v>
                </c:pt>
                <c:pt idx="360">
                  <c:v>4.3855953956320588E-2</c:v>
                </c:pt>
                <c:pt idx="361">
                  <c:v>6.161675807833536E-2</c:v>
                </c:pt>
                <c:pt idx="362">
                  <c:v>5.2826576041665657E-2</c:v>
                </c:pt>
                <c:pt idx="363">
                  <c:v>1.4671309684860741E-2</c:v>
                </c:pt>
                <c:pt idx="364">
                  <c:v>2.13711827718112E-3</c:v>
                </c:pt>
                <c:pt idx="365">
                  <c:v>2.3033128862132457E-3</c:v>
                </c:pt>
                <c:pt idx="366">
                  <c:v>2.6886928396525609E-3</c:v>
                </c:pt>
                <c:pt idx="367">
                  <c:v>2.4883533560672217E-3</c:v>
                </c:pt>
                <c:pt idx="368">
                  <c:v>2.9385079783602595E-3</c:v>
                </c:pt>
                <c:pt idx="369">
                  <c:v>1.7582391054584146E-3</c:v>
                </c:pt>
                <c:pt idx="370">
                  <c:v>1.9604497546730488E-3</c:v>
                </c:pt>
                <c:pt idx="371">
                  <c:v>2.2668653102703371E-3</c:v>
                </c:pt>
                <c:pt idx="372">
                  <c:v>5.8914610803213058E-3</c:v>
                </c:pt>
                <c:pt idx="373">
                  <c:v>2.1344123919354897E-3</c:v>
                </c:pt>
                <c:pt idx="374">
                  <c:v>3.0617069190811046E-3</c:v>
                </c:pt>
                <c:pt idx="375">
                  <c:v>1.7456317483086842E-3</c:v>
                </c:pt>
                <c:pt idx="376">
                  <c:v>1.552533243056527E-2</c:v>
                </c:pt>
                <c:pt idx="377">
                  <c:v>1.735956709701962E-3</c:v>
                </c:pt>
                <c:pt idx="378">
                  <c:v>3.9819865606900567E-3</c:v>
                </c:pt>
                <c:pt idx="379">
                  <c:v>2.3519267684249056E-3</c:v>
                </c:pt>
                <c:pt idx="380">
                  <c:v>2.5933487188037549E-3</c:v>
                </c:pt>
                <c:pt idx="381">
                  <c:v>2.2858935834572927E-3</c:v>
                </c:pt>
                <c:pt idx="382">
                  <c:v>2.382916102249943E-3</c:v>
                </c:pt>
                <c:pt idx="383">
                  <c:v>2.6085137587232715E-3</c:v>
                </c:pt>
                <c:pt idx="384">
                  <c:v>4.0203328688926745E-3</c:v>
                </c:pt>
                <c:pt idx="385">
                  <c:v>4.0374801194510024E-3</c:v>
                </c:pt>
                <c:pt idx="386">
                  <c:v>2.5541874703547207E-3</c:v>
                </c:pt>
                <c:pt idx="387">
                  <c:v>2.7076841943305982E-3</c:v>
                </c:pt>
                <c:pt idx="388">
                  <c:v>1.4571316566692097E-2</c:v>
                </c:pt>
                <c:pt idx="389">
                  <c:v>2.1619766856333694E-2</c:v>
                </c:pt>
                <c:pt idx="390">
                  <c:v>3.6332933857107998E-3</c:v>
                </c:pt>
                <c:pt idx="391">
                  <c:v>3.7791611287387962E-3</c:v>
                </c:pt>
                <c:pt idx="392">
                  <c:v>1.9996680862981345E-2</c:v>
                </c:pt>
                <c:pt idx="393">
                  <c:v>6.8534968400016695E-3</c:v>
                </c:pt>
                <c:pt idx="394">
                  <c:v>7.8705679079423708E-3</c:v>
                </c:pt>
                <c:pt idx="395">
                  <c:v>1.6100730996530838E-2</c:v>
                </c:pt>
                <c:pt idx="396">
                  <c:v>2.3142252971758485E-2</c:v>
                </c:pt>
                <c:pt idx="397">
                  <c:v>2.4092919000882492E-3</c:v>
                </c:pt>
                <c:pt idx="398">
                  <c:v>3.2071347249400441E-3</c:v>
                </c:pt>
                <c:pt idx="399">
                  <c:v>1.4998321211737425E-2</c:v>
                </c:pt>
                <c:pt idx="400">
                  <c:v>2.184588793781897E-2</c:v>
                </c:pt>
                <c:pt idx="401">
                  <c:v>4.0167894826343064E-3</c:v>
                </c:pt>
                <c:pt idx="402">
                  <c:v>2.5557768342885714E-3</c:v>
                </c:pt>
                <c:pt idx="403">
                  <c:v>1.2250563064166095E-2</c:v>
                </c:pt>
                <c:pt idx="404">
                  <c:v>1.4686570891048316E-2</c:v>
                </c:pt>
                <c:pt idx="405">
                  <c:v>3.5150835680642441E-3</c:v>
                </c:pt>
                <c:pt idx="406">
                  <c:v>3.7390152417273144E-3</c:v>
                </c:pt>
                <c:pt idx="407">
                  <c:v>3.9408606071444129E-3</c:v>
                </c:pt>
                <c:pt idx="408">
                  <c:v>4.4535241965736796E-3</c:v>
                </c:pt>
                <c:pt idx="409">
                  <c:v>1.1214772643338713E-2</c:v>
                </c:pt>
                <c:pt idx="410">
                  <c:v>1.0073021872600124E-2</c:v>
                </c:pt>
                <c:pt idx="411">
                  <c:v>3.7741054387029366E-3</c:v>
                </c:pt>
                <c:pt idx="412">
                  <c:v>3.9399725379599491E-3</c:v>
                </c:pt>
                <c:pt idx="413">
                  <c:v>5.8748207031053849E-3</c:v>
                </c:pt>
                <c:pt idx="414">
                  <c:v>3.4366199637338715E-3</c:v>
                </c:pt>
                <c:pt idx="415">
                  <c:v>1.4983789743835248E-2</c:v>
                </c:pt>
                <c:pt idx="416">
                  <c:v>1.7924584158035439E-2</c:v>
                </c:pt>
                <c:pt idx="417">
                  <c:v>3.8610009448115292E-3</c:v>
                </c:pt>
                <c:pt idx="418">
                  <c:v>4.5398799669007514E-3</c:v>
                </c:pt>
                <c:pt idx="419">
                  <c:v>4.9033979937932589E-3</c:v>
                </c:pt>
                <c:pt idx="420">
                  <c:v>2.2536166166353705E-2</c:v>
                </c:pt>
                <c:pt idx="421">
                  <c:v>1.7285011554421199E-2</c:v>
                </c:pt>
                <c:pt idx="422">
                  <c:v>1.5309021210703225E-2</c:v>
                </c:pt>
                <c:pt idx="423">
                  <c:v>1.4188430859134911E-2</c:v>
                </c:pt>
                <c:pt idx="424">
                  <c:v>4.3471644401700919E-3</c:v>
                </c:pt>
                <c:pt idx="425">
                  <c:v>8.6155131998171489E-3</c:v>
                </c:pt>
                <c:pt idx="426">
                  <c:v>4.6438495893729084E-3</c:v>
                </c:pt>
                <c:pt idx="427">
                  <c:v>7.3940986583149442E-3</c:v>
                </c:pt>
                <c:pt idx="428">
                  <c:v>7.0203087957011658E-3</c:v>
                </c:pt>
                <c:pt idx="429">
                  <c:v>7.5256826760457312E-3</c:v>
                </c:pt>
                <c:pt idx="430">
                  <c:v>7.2939990094953687E-3</c:v>
                </c:pt>
                <c:pt idx="431">
                  <c:v>7.9537957755926939E-3</c:v>
                </c:pt>
                <c:pt idx="432">
                  <c:v>9.0104442464033103E-3</c:v>
                </c:pt>
                <c:pt idx="433">
                  <c:v>9.076387112291296E-3</c:v>
                </c:pt>
                <c:pt idx="434">
                  <c:v>9.8751182650210229E-3</c:v>
                </c:pt>
                <c:pt idx="435">
                  <c:v>1.5674181105622288E-2</c:v>
                </c:pt>
                <c:pt idx="436">
                  <c:v>1.5399616760129044E-2</c:v>
                </c:pt>
                <c:pt idx="437">
                  <c:v>1.0056242733443852E-2</c:v>
                </c:pt>
                <c:pt idx="438">
                  <c:v>1.9467139740522083E-3</c:v>
                </c:pt>
                <c:pt idx="439">
                  <c:v>1.0380850157960919E-2</c:v>
                </c:pt>
                <c:pt idx="440">
                  <c:v>1.4793798081358116E-3</c:v>
                </c:pt>
                <c:pt idx="441">
                  <c:v>9.1521562049773908E-3</c:v>
                </c:pt>
                <c:pt idx="442">
                  <c:v>1.9023168836117316E-3</c:v>
                </c:pt>
                <c:pt idx="443">
                  <c:v>5.4875136082473104E-3</c:v>
                </c:pt>
                <c:pt idx="444">
                  <c:v>1.5250883658705511E-3</c:v>
                </c:pt>
                <c:pt idx="445">
                  <c:v>2.7114453903070825E-3</c:v>
                </c:pt>
                <c:pt idx="446">
                  <c:v>2.1494684428450751E-3</c:v>
                </c:pt>
                <c:pt idx="447">
                  <c:v>3.3764852817776353E-3</c:v>
                </c:pt>
                <c:pt idx="448">
                  <c:v>1.8600997504434589E-3</c:v>
                </c:pt>
                <c:pt idx="449">
                  <c:v>1.4423689325427798E-3</c:v>
                </c:pt>
                <c:pt idx="450">
                  <c:v>1.6529879234233307E-3</c:v>
                </c:pt>
                <c:pt idx="451">
                  <c:v>4.096934204605638E-3</c:v>
                </c:pt>
                <c:pt idx="452">
                  <c:v>1.9704369663964385E-3</c:v>
                </c:pt>
                <c:pt idx="453">
                  <c:v>1.7475644584269436E-3</c:v>
                </c:pt>
                <c:pt idx="454">
                  <c:v>1.5835998023754068E-3</c:v>
                </c:pt>
                <c:pt idx="455">
                  <c:v>1.451551373971088E-2</c:v>
                </c:pt>
                <c:pt idx="456">
                  <c:v>6.6465024255336702E-3</c:v>
                </c:pt>
                <c:pt idx="457">
                  <c:v>1.7878693943174206E-3</c:v>
                </c:pt>
                <c:pt idx="458">
                  <c:v>2.7695422791595464E-3</c:v>
                </c:pt>
                <c:pt idx="459">
                  <c:v>1.8795090649406274E-3</c:v>
                </c:pt>
                <c:pt idx="460">
                  <c:v>1.7360075093104635E-3</c:v>
                </c:pt>
                <c:pt idx="461">
                  <c:v>1.4016450514276586E-2</c:v>
                </c:pt>
                <c:pt idx="462">
                  <c:v>1.8319094459386684E-3</c:v>
                </c:pt>
                <c:pt idx="463">
                  <c:v>1.7202311614637289E-3</c:v>
                </c:pt>
                <c:pt idx="464">
                  <c:v>1.4015406655384765E-2</c:v>
                </c:pt>
                <c:pt idx="465">
                  <c:v>5.2985117087600824E-3</c:v>
                </c:pt>
                <c:pt idx="466">
                  <c:v>2.4470151637011233E-3</c:v>
                </c:pt>
                <c:pt idx="467">
                  <c:v>2.4855909665372788E-3</c:v>
                </c:pt>
                <c:pt idx="468">
                  <c:v>2.3097794726390283E-3</c:v>
                </c:pt>
                <c:pt idx="469">
                  <c:v>1.4711061681912477E-2</c:v>
                </c:pt>
                <c:pt idx="470">
                  <c:v>2.1735130152872916E-3</c:v>
                </c:pt>
                <c:pt idx="471">
                  <c:v>2.5662005867680125E-3</c:v>
                </c:pt>
                <c:pt idx="472">
                  <c:v>2.6813200316940363E-3</c:v>
                </c:pt>
                <c:pt idx="473">
                  <c:v>7.8260729154107748E-3</c:v>
                </c:pt>
                <c:pt idx="474">
                  <c:v>6.9299246489839383E-3</c:v>
                </c:pt>
                <c:pt idx="475">
                  <c:v>2.1833685518304179E-3</c:v>
                </c:pt>
                <c:pt idx="476">
                  <c:v>1.3486953384052676E-2</c:v>
                </c:pt>
                <c:pt idx="477">
                  <c:v>2.7528409293752229E-3</c:v>
                </c:pt>
                <c:pt idx="478">
                  <c:v>2.9320044353791513E-3</c:v>
                </c:pt>
                <c:pt idx="479">
                  <c:v>2.8327029914359744E-3</c:v>
                </c:pt>
                <c:pt idx="480">
                  <c:v>2.9660563023976411E-3</c:v>
                </c:pt>
                <c:pt idx="481">
                  <c:v>1.5708961589233968E-2</c:v>
                </c:pt>
                <c:pt idx="482">
                  <c:v>8.5592309363721163E-3</c:v>
                </c:pt>
                <c:pt idx="483">
                  <c:v>1.47400264771438E-2</c:v>
                </c:pt>
                <c:pt idx="484">
                  <c:v>7.8748588208486289E-3</c:v>
                </c:pt>
                <c:pt idx="485">
                  <c:v>8.0765418978517613E-3</c:v>
                </c:pt>
                <c:pt idx="486">
                  <c:v>7.9330578405145055E-3</c:v>
                </c:pt>
                <c:pt idx="487">
                  <c:v>8.2075435952907727E-3</c:v>
                </c:pt>
                <c:pt idx="488">
                  <c:v>1.8248356398301614E-2</c:v>
                </c:pt>
                <c:pt idx="489">
                  <c:v>1.383493604839863E-2</c:v>
                </c:pt>
                <c:pt idx="490">
                  <c:v>1.3147405877677064E-2</c:v>
                </c:pt>
                <c:pt idx="491">
                  <c:v>2.6184701350530516E-2</c:v>
                </c:pt>
                <c:pt idx="492">
                  <c:v>8.3361435597365911E-3</c:v>
                </c:pt>
                <c:pt idx="493">
                  <c:v>7.7932713912395148E-3</c:v>
                </c:pt>
                <c:pt idx="494">
                  <c:v>8.0596373672043933E-3</c:v>
                </c:pt>
                <c:pt idx="495">
                  <c:v>8.011562980183148E-3</c:v>
                </c:pt>
                <c:pt idx="496">
                  <c:v>5.5726225880812098E-3</c:v>
                </c:pt>
                <c:pt idx="497">
                  <c:v>5.749069818513741E-3</c:v>
                </c:pt>
                <c:pt idx="498">
                  <c:v>9.4285205396015467E-3</c:v>
                </c:pt>
                <c:pt idx="499">
                  <c:v>9.8625919040427647E-3</c:v>
                </c:pt>
                <c:pt idx="500">
                  <c:v>1.3161409594163922E-2</c:v>
                </c:pt>
                <c:pt idx="501">
                  <c:v>8.2086913943971093E-3</c:v>
                </c:pt>
                <c:pt idx="502">
                  <c:v>1.7037154718408033E-2</c:v>
                </c:pt>
                <c:pt idx="503">
                  <c:v>7.9016581136524336E-3</c:v>
                </c:pt>
                <c:pt idx="504">
                  <c:v>1.5208373541918386E-2</c:v>
                </c:pt>
                <c:pt idx="505">
                  <c:v>1.5014132975131957E-2</c:v>
                </c:pt>
                <c:pt idx="506">
                  <c:v>1.4653761948441306E-2</c:v>
                </c:pt>
                <c:pt idx="507">
                  <c:v>2.2532538615476209E-2</c:v>
                </c:pt>
                <c:pt idx="508">
                  <c:v>2.3226457217624969E-2</c:v>
                </c:pt>
                <c:pt idx="509">
                  <c:v>2.3945404071892967E-2</c:v>
                </c:pt>
                <c:pt idx="510">
                  <c:v>1.8975501577586464E-2</c:v>
                </c:pt>
                <c:pt idx="511">
                  <c:v>6.7541424502937548E-3</c:v>
                </c:pt>
                <c:pt idx="512">
                  <c:v>6.485479891360597E-3</c:v>
                </c:pt>
                <c:pt idx="513">
                  <c:v>1.0268463493882048E-2</c:v>
                </c:pt>
                <c:pt idx="514">
                  <c:v>5.9008822937321095E-3</c:v>
                </c:pt>
                <c:pt idx="515">
                  <c:v>4.7914984304411757E-3</c:v>
                </c:pt>
                <c:pt idx="516">
                  <c:v>4.2997880207292609E-3</c:v>
                </c:pt>
                <c:pt idx="517">
                  <c:v>4.7198941295444469E-3</c:v>
                </c:pt>
                <c:pt idx="518">
                  <c:v>4.4556982217379866E-3</c:v>
                </c:pt>
                <c:pt idx="519">
                  <c:v>4.1879498241488124E-3</c:v>
                </c:pt>
                <c:pt idx="520">
                  <c:v>4.1795363103135849E-3</c:v>
                </c:pt>
                <c:pt idx="521">
                  <c:v>3.9906644276726244E-3</c:v>
                </c:pt>
                <c:pt idx="522">
                  <c:v>4.0362728582530481E-3</c:v>
                </c:pt>
                <c:pt idx="523">
                  <c:v>3.8814582094078864E-3</c:v>
                </c:pt>
                <c:pt idx="524">
                  <c:v>3.786311668588783E-3</c:v>
                </c:pt>
                <c:pt idx="525">
                  <c:v>2.689383046125457E-2</c:v>
                </c:pt>
                <c:pt idx="526">
                  <c:v>1.075416560079894E-2</c:v>
                </c:pt>
                <c:pt idx="527">
                  <c:v>1.0159543434473719E-2</c:v>
                </c:pt>
                <c:pt idx="528">
                  <c:v>6.569355094532753E-3</c:v>
                </c:pt>
                <c:pt idx="529">
                  <c:v>1.5912477818195964E-2</c:v>
                </c:pt>
                <c:pt idx="530">
                  <c:v>1.4874335319517498E-2</c:v>
                </c:pt>
                <c:pt idx="531">
                  <c:v>1.1138158255000615E-2</c:v>
                </c:pt>
                <c:pt idx="532">
                  <c:v>1.5040482296179034E-2</c:v>
                </c:pt>
                <c:pt idx="533">
                  <c:v>1.1619880347837865E-2</c:v>
                </c:pt>
                <c:pt idx="534">
                  <c:v>1.3972482535352214E-2</c:v>
                </c:pt>
                <c:pt idx="535">
                  <c:v>1.3883603636393824E-2</c:v>
                </c:pt>
                <c:pt idx="536">
                  <c:v>1.3736896124559573E-2</c:v>
                </c:pt>
                <c:pt idx="537">
                  <c:v>1.4429666014310951E-2</c:v>
                </c:pt>
                <c:pt idx="538">
                  <c:v>1.4154354892869783E-2</c:v>
                </c:pt>
                <c:pt idx="539">
                  <c:v>1.1554631801418018E-2</c:v>
                </c:pt>
                <c:pt idx="540">
                  <c:v>1.1729318188997081E-2</c:v>
                </c:pt>
                <c:pt idx="541">
                  <c:v>1.6666099514023799E-2</c:v>
                </c:pt>
                <c:pt idx="542">
                  <c:v>6.4118510947330544E-3</c:v>
                </c:pt>
                <c:pt idx="543">
                  <c:v>1.6193804331843101E-2</c:v>
                </c:pt>
                <c:pt idx="544">
                  <c:v>4.3904345523452471E-3</c:v>
                </c:pt>
                <c:pt idx="545">
                  <c:v>7.0556715307400712E-3</c:v>
                </c:pt>
                <c:pt idx="546">
                  <c:v>7.4162712750795766E-3</c:v>
                </c:pt>
                <c:pt idx="547">
                  <c:v>5.221717570424173E-3</c:v>
                </c:pt>
                <c:pt idx="548">
                  <c:v>5.6545852524112934E-3</c:v>
                </c:pt>
                <c:pt idx="549">
                  <c:v>8.1159677977177738E-3</c:v>
                </c:pt>
                <c:pt idx="550">
                  <c:v>1.5802084054103271E-2</c:v>
                </c:pt>
                <c:pt idx="551">
                  <c:v>1.8090286574292611E-3</c:v>
                </c:pt>
                <c:pt idx="552">
                  <c:v>2.2432275049991761E-3</c:v>
                </c:pt>
                <c:pt idx="553">
                  <c:v>3.4396204087179891E-3</c:v>
                </c:pt>
                <c:pt idx="554">
                  <c:v>3.1062958179874042E-3</c:v>
                </c:pt>
                <c:pt idx="555">
                  <c:v>4.5198263065875273E-3</c:v>
                </c:pt>
                <c:pt idx="556">
                  <c:v>6.1411993815480639E-3</c:v>
                </c:pt>
                <c:pt idx="557">
                  <c:v>2.0754478636598076E-2</c:v>
                </c:pt>
                <c:pt idx="558">
                  <c:v>4.2161798917866849E-3</c:v>
                </c:pt>
                <c:pt idx="559">
                  <c:v>1.9825792257856245E-3</c:v>
                </c:pt>
                <c:pt idx="560">
                  <c:v>2.2855096593179629E-3</c:v>
                </c:pt>
                <c:pt idx="561">
                  <c:v>3.3050123654694329E-3</c:v>
                </c:pt>
                <c:pt idx="562">
                  <c:v>3.5170789304444471E-3</c:v>
                </c:pt>
                <c:pt idx="563">
                  <c:v>4.0633947655501785E-3</c:v>
                </c:pt>
                <c:pt idx="564">
                  <c:v>2.6460233227961097E-3</c:v>
                </c:pt>
                <c:pt idx="565">
                  <c:v>3.0923957809447511E-2</c:v>
                </c:pt>
                <c:pt idx="566">
                  <c:v>6.7443981652750163E-3</c:v>
                </c:pt>
                <c:pt idx="567">
                  <c:v>6.5012305450422095E-3</c:v>
                </c:pt>
                <c:pt idx="568">
                  <c:v>1.4328350357381593E-2</c:v>
                </c:pt>
                <c:pt idx="569">
                  <c:v>1.4247152084911573E-2</c:v>
                </c:pt>
                <c:pt idx="570">
                  <c:v>1.45895177559547E-2</c:v>
                </c:pt>
                <c:pt idx="571">
                  <c:v>1.5240328345209792E-2</c:v>
                </c:pt>
                <c:pt idx="572">
                  <c:v>2.0912638352458494E-2</c:v>
                </c:pt>
                <c:pt idx="573">
                  <c:v>2.1150629917938393E-2</c:v>
                </c:pt>
                <c:pt idx="574">
                  <c:v>1.4906837465431366E-2</c:v>
                </c:pt>
                <c:pt idx="575">
                  <c:v>2.0633605363760486E-2</c:v>
                </c:pt>
                <c:pt idx="576">
                  <c:v>1.1968029626912471E-2</c:v>
                </c:pt>
                <c:pt idx="577">
                  <c:v>1.8294047883055119E-2</c:v>
                </c:pt>
                <c:pt idx="578">
                  <c:v>9.5265667224543951E-3</c:v>
                </c:pt>
                <c:pt idx="579">
                  <c:v>1.0902954383384813E-2</c:v>
                </c:pt>
                <c:pt idx="580">
                  <c:v>3.0665951356491358E-2</c:v>
                </c:pt>
                <c:pt idx="581">
                  <c:v>3.7451224196961542E-3</c:v>
                </c:pt>
                <c:pt idx="582">
                  <c:v>1.723867294026022E-2</c:v>
                </c:pt>
                <c:pt idx="583">
                  <c:v>2.7207504381250177E-3</c:v>
                </c:pt>
                <c:pt idx="584">
                  <c:v>2.0511773152893692E-3</c:v>
                </c:pt>
                <c:pt idx="585">
                  <c:v>2.1257994454416404E-3</c:v>
                </c:pt>
                <c:pt idx="586">
                  <c:v>2.1562522736278391E-3</c:v>
                </c:pt>
                <c:pt idx="587">
                  <c:v>2.2453518880268739E-3</c:v>
                </c:pt>
                <c:pt idx="588">
                  <c:v>4.8136679265592692E-3</c:v>
                </c:pt>
                <c:pt idx="589">
                  <c:v>2.4297485898160313E-3</c:v>
                </c:pt>
                <c:pt idx="590">
                  <c:v>2.9447221966118261E-3</c:v>
                </c:pt>
                <c:pt idx="591">
                  <c:v>1.7679721631344826E-2</c:v>
                </c:pt>
                <c:pt idx="592">
                  <c:v>1.4687490220406619E-2</c:v>
                </c:pt>
                <c:pt idx="593">
                  <c:v>2.1561361982761353E-2</c:v>
                </c:pt>
                <c:pt idx="594">
                  <c:v>5.7198161417050522E-3</c:v>
                </c:pt>
                <c:pt idx="595">
                  <c:v>5.9822006040082774E-3</c:v>
                </c:pt>
                <c:pt idx="596">
                  <c:v>4.5970407546060419E-3</c:v>
                </c:pt>
                <c:pt idx="597">
                  <c:v>4.9803478705035941E-3</c:v>
                </c:pt>
                <c:pt idx="598">
                  <c:v>4.8995854499199101E-3</c:v>
                </c:pt>
                <c:pt idx="599">
                  <c:v>4.1919342766784384E-3</c:v>
                </c:pt>
                <c:pt idx="600">
                  <c:v>7.192942812235298E-3</c:v>
                </c:pt>
                <c:pt idx="601">
                  <c:v>5.1801655951716425E-3</c:v>
                </c:pt>
                <c:pt idx="602">
                  <c:v>4.0414034821034004E-3</c:v>
                </c:pt>
                <c:pt idx="603">
                  <c:v>1.0009253239920326E-2</c:v>
                </c:pt>
                <c:pt idx="604">
                  <c:v>2.2555316486629767E-2</c:v>
                </c:pt>
                <c:pt idx="605">
                  <c:v>3.0282973711646182E-3</c:v>
                </c:pt>
                <c:pt idx="606">
                  <c:v>2.9840120621672296E-3</c:v>
                </c:pt>
                <c:pt idx="607">
                  <c:v>2.1707539156492366E-2</c:v>
                </c:pt>
                <c:pt idx="608">
                  <c:v>2.6702011785231274E-3</c:v>
                </c:pt>
                <c:pt idx="609">
                  <c:v>2.8095523577786937E-3</c:v>
                </c:pt>
                <c:pt idx="610">
                  <c:v>2.5612867807381983E-3</c:v>
                </c:pt>
                <c:pt idx="611">
                  <c:v>2.9886247223973976E-3</c:v>
                </c:pt>
                <c:pt idx="612">
                  <c:v>2.6185519704721143E-3</c:v>
                </c:pt>
                <c:pt idx="613">
                  <c:v>2.9268125701377044E-3</c:v>
                </c:pt>
                <c:pt idx="614">
                  <c:v>2.8905613847299682E-3</c:v>
                </c:pt>
                <c:pt idx="615">
                  <c:v>4.1403079232659526E-3</c:v>
                </c:pt>
                <c:pt idx="616">
                  <c:v>2.6728881888983241E-3</c:v>
                </c:pt>
                <c:pt idx="617">
                  <c:v>1.6370596470796587E-2</c:v>
                </c:pt>
                <c:pt idx="618">
                  <c:v>4.3252426544540578E-3</c:v>
                </c:pt>
                <c:pt idx="619">
                  <c:v>4.1608018078341724E-3</c:v>
                </c:pt>
                <c:pt idx="620">
                  <c:v>2.6315353238869957E-3</c:v>
                </c:pt>
                <c:pt idx="621">
                  <c:v>2.5537518047703297E-3</c:v>
                </c:pt>
                <c:pt idx="622">
                  <c:v>5.198596384230229E-3</c:v>
                </c:pt>
                <c:pt idx="623">
                  <c:v>3.5956290720794925E-3</c:v>
                </c:pt>
                <c:pt idx="624">
                  <c:v>1.052033285255834E-2</c:v>
                </c:pt>
                <c:pt idx="625">
                  <c:v>1.498705502141948E-2</c:v>
                </c:pt>
                <c:pt idx="626">
                  <c:v>6.9144528605552535E-3</c:v>
                </c:pt>
                <c:pt idx="627">
                  <c:v>2.2879060773354247E-3</c:v>
                </c:pt>
                <c:pt idx="628">
                  <c:v>2.3032292460177773E-3</c:v>
                </c:pt>
                <c:pt idx="629">
                  <c:v>2.311965244081989E-3</c:v>
                </c:pt>
                <c:pt idx="630">
                  <c:v>2.3482425707598404E-3</c:v>
                </c:pt>
                <c:pt idx="631">
                  <c:v>2.4020343232954455E-3</c:v>
                </c:pt>
                <c:pt idx="632">
                  <c:v>1.4363796897943183E-2</c:v>
                </c:pt>
                <c:pt idx="633">
                  <c:v>4.2647211936042567E-3</c:v>
                </c:pt>
                <c:pt idx="634">
                  <c:v>4.0426971326456363E-3</c:v>
                </c:pt>
                <c:pt idx="635">
                  <c:v>4.8855453632864259E-3</c:v>
                </c:pt>
                <c:pt idx="636">
                  <c:v>3.7296053820593655E-3</c:v>
                </c:pt>
                <c:pt idx="637">
                  <c:v>3.8739200597592846E-3</c:v>
                </c:pt>
                <c:pt idx="638">
                  <c:v>3.7102209675771609E-3</c:v>
                </c:pt>
                <c:pt idx="639">
                  <c:v>5.3995067208803971E-3</c:v>
                </c:pt>
                <c:pt idx="640">
                  <c:v>4.7730889097964968E-3</c:v>
                </c:pt>
                <c:pt idx="641">
                  <c:v>3.6228914161294447E-3</c:v>
                </c:pt>
                <c:pt idx="642">
                  <c:v>2.3897461497839959E-3</c:v>
                </c:pt>
                <c:pt idx="643">
                  <c:v>2.6957190786727567E-3</c:v>
                </c:pt>
                <c:pt idx="644">
                  <c:v>1.808145845081607E-2</c:v>
                </c:pt>
                <c:pt idx="645">
                  <c:v>2.7818827609308789E-3</c:v>
                </c:pt>
                <c:pt idx="646">
                  <c:v>1.3798746653462111E-2</c:v>
                </c:pt>
                <c:pt idx="647">
                  <c:v>5.1574816251494992E-3</c:v>
                </c:pt>
                <c:pt idx="648">
                  <c:v>4.9185072137000498E-3</c:v>
                </c:pt>
                <c:pt idx="649">
                  <c:v>6.6154542526094765E-3</c:v>
                </c:pt>
                <c:pt idx="650">
                  <c:v>4.1691927993291363E-3</c:v>
                </c:pt>
                <c:pt idx="651">
                  <c:v>3.5855656601311171E-3</c:v>
                </c:pt>
                <c:pt idx="652">
                  <c:v>2.6427239362028011E-3</c:v>
                </c:pt>
                <c:pt idx="653">
                  <c:v>2.5387987146156541E-3</c:v>
                </c:pt>
                <c:pt idx="654">
                  <c:v>2.8570113885902559E-3</c:v>
                </c:pt>
                <c:pt idx="655">
                  <c:v>2.386362931349272E-3</c:v>
                </c:pt>
                <c:pt idx="656">
                  <c:v>3.6238975893936225E-3</c:v>
                </c:pt>
                <c:pt idx="657">
                  <c:v>2.1679838775020676E-3</c:v>
                </c:pt>
                <c:pt idx="658">
                  <c:v>2.5704142649578946E-3</c:v>
                </c:pt>
                <c:pt idx="659">
                  <c:v>2.4523092460608611E-3</c:v>
                </c:pt>
                <c:pt idx="660">
                  <c:v>2.6447867285914108E-3</c:v>
                </c:pt>
                <c:pt idx="661">
                  <c:v>5.5136146842974989E-3</c:v>
                </c:pt>
                <c:pt idx="662">
                  <c:v>2.6471629253867687E-3</c:v>
                </c:pt>
                <c:pt idx="663">
                  <c:v>2.3010496350955425E-3</c:v>
                </c:pt>
                <c:pt idx="664">
                  <c:v>0.25256940934392408</c:v>
                </c:pt>
                <c:pt idx="665">
                  <c:v>9.1823590203327976E-2</c:v>
                </c:pt>
                <c:pt idx="666">
                  <c:v>0.12621455647603272</c:v>
                </c:pt>
                <c:pt idx="667">
                  <c:v>7.9908685120842704E-2</c:v>
                </c:pt>
                <c:pt idx="668">
                  <c:v>0.1240041195211001</c:v>
                </c:pt>
                <c:pt idx="669">
                  <c:v>0.12444937014781715</c:v>
                </c:pt>
                <c:pt idx="670">
                  <c:v>0.12397134466141752</c:v>
                </c:pt>
                <c:pt idx="671">
                  <c:v>0.17993239004410602</c:v>
                </c:pt>
                <c:pt idx="672">
                  <c:v>0.16618115951579762</c:v>
                </c:pt>
                <c:pt idx="673">
                  <c:v>0.16543211532858643</c:v>
                </c:pt>
                <c:pt idx="674">
                  <c:v>0.1653289655293565</c:v>
                </c:pt>
                <c:pt idx="675">
                  <c:v>2.7860766710754742E-2</c:v>
                </c:pt>
                <c:pt idx="676">
                  <c:v>8.4753230311402344E-3</c:v>
                </c:pt>
                <c:pt idx="677">
                  <c:v>1.6215699118541094E-2</c:v>
                </c:pt>
                <c:pt idx="678">
                  <c:v>9.1099611144192238E-3</c:v>
                </c:pt>
                <c:pt idx="679">
                  <c:v>1.597689951164958E-2</c:v>
                </c:pt>
                <c:pt idx="680">
                  <c:v>8.8255835487601724E-3</c:v>
                </c:pt>
                <c:pt idx="681">
                  <c:v>1.4946829465400588E-2</c:v>
                </c:pt>
                <c:pt idx="682">
                  <c:v>1.9120145583408465E-2</c:v>
                </c:pt>
                <c:pt idx="683">
                  <c:v>9.0224689402061201E-3</c:v>
                </c:pt>
                <c:pt idx="684">
                  <c:v>9.351861846064239E-3</c:v>
                </c:pt>
                <c:pt idx="685">
                  <c:v>1.7440037731717775E-2</c:v>
                </c:pt>
                <c:pt idx="686">
                  <c:v>3.058980426952837E-2</c:v>
                </c:pt>
                <c:pt idx="687">
                  <c:v>2.0136323482790056E-2</c:v>
                </c:pt>
                <c:pt idx="688">
                  <c:v>7.0716654837688613E-3</c:v>
                </c:pt>
                <c:pt idx="689">
                  <c:v>6.6225123056775238E-3</c:v>
                </c:pt>
                <c:pt idx="690">
                  <c:v>4.7490627111256272E-3</c:v>
                </c:pt>
                <c:pt idx="691">
                  <c:v>1.4920748152603445E-2</c:v>
                </c:pt>
                <c:pt idx="692">
                  <c:v>1.3331004505040503E-2</c:v>
                </c:pt>
                <c:pt idx="693">
                  <c:v>1.49980750307349E-2</c:v>
                </c:pt>
                <c:pt idx="694">
                  <c:v>3.7211941105139354E-3</c:v>
                </c:pt>
                <c:pt idx="695">
                  <c:v>1.091481837444476E-2</c:v>
                </c:pt>
                <c:pt idx="696">
                  <c:v>4.2152669617894715E-3</c:v>
                </c:pt>
                <c:pt idx="697">
                  <c:v>5.1632297468180988E-3</c:v>
                </c:pt>
                <c:pt idx="698">
                  <c:v>5.2933664407275533E-3</c:v>
                </c:pt>
                <c:pt idx="699">
                  <c:v>4.5998145650106344E-3</c:v>
                </c:pt>
                <c:pt idx="700">
                  <c:v>4.8413872299320707E-3</c:v>
                </c:pt>
                <c:pt idx="701">
                  <c:v>5.3458374561835744E-3</c:v>
                </c:pt>
                <c:pt idx="702">
                  <c:v>5.4564552623612029E-3</c:v>
                </c:pt>
                <c:pt idx="703">
                  <c:v>1.9261042292601921E-2</c:v>
                </c:pt>
                <c:pt idx="704">
                  <c:v>1.5673097815329284E-2</c:v>
                </c:pt>
                <c:pt idx="705">
                  <c:v>2.8362730109430009E-2</c:v>
                </c:pt>
                <c:pt idx="706">
                  <c:v>1.2352656802635181E-2</c:v>
                </c:pt>
                <c:pt idx="707">
                  <c:v>1.1154292819206863E-2</c:v>
                </c:pt>
                <c:pt idx="708">
                  <c:v>9.5010048168400821E-3</c:v>
                </c:pt>
                <c:pt idx="709">
                  <c:v>1.0493584614300843E-2</c:v>
                </c:pt>
                <c:pt idx="710">
                  <c:v>4.5999435533902516E-3</c:v>
                </c:pt>
                <c:pt idx="711">
                  <c:v>3.5429356834651655E-2</c:v>
                </c:pt>
                <c:pt idx="712">
                  <c:v>4.1572272475227788E-2</c:v>
                </c:pt>
                <c:pt idx="713">
                  <c:v>5.1724825655012213E-3</c:v>
                </c:pt>
                <c:pt idx="714">
                  <c:v>4.8354078852393245E-3</c:v>
                </c:pt>
                <c:pt idx="715">
                  <c:v>1.1707677394021879E-2</c:v>
                </c:pt>
                <c:pt idx="716">
                  <c:v>1.3810784436698798E-2</c:v>
                </c:pt>
                <c:pt idx="717">
                  <c:v>7.0023978773630768E-3</c:v>
                </c:pt>
                <c:pt idx="718">
                  <c:v>2.6292319124523848E-2</c:v>
                </c:pt>
                <c:pt idx="719">
                  <c:v>4.3864199418508663E-3</c:v>
                </c:pt>
                <c:pt idx="720">
                  <c:v>4.0339036845365786E-3</c:v>
                </c:pt>
                <c:pt idx="721">
                  <c:v>6.1983609930953533E-3</c:v>
                </c:pt>
                <c:pt idx="722">
                  <c:v>3.9753882580452976E-3</c:v>
                </c:pt>
                <c:pt idx="723">
                  <c:v>6.8023370065828882E-3</c:v>
                </c:pt>
                <c:pt idx="724">
                  <c:v>8.1965768423169806E-3</c:v>
                </c:pt>
                <c:pt idx="725">
                  <c:v>7.2029275703936989E-3</c:v>
                </c:pt>
                <c:pt idx="726">
                  <c:v>1.3592118218365548E-2</c:v>
                </c:pt>
                <c:pt idx="727">
                  <c:v>4.6039577791006864E-3</c:v>
                </c:pt>
                <c:pt idx="728">
                  <c:v>6.1433062938402172E-3</c:v>
                </c:pt>
                <c:pt idx="729">
                  <c:v>3.8853480164839239E-3</c:v>
                </c:pt>
                <c:pt idx="730">
                  <c:v>5.0517965197956838E-3</c:v>
                </c:pt>
                <c:pt idx="731">
                  <c:v>4.9139445538917779E-3</c:v>
                </c:pt>
                <c:pt idx="732">
                  <c:v>4.6989908047418297E-3</c:v>
                </c:pt>
                <c:pt idx="733">
                  <c:v>3.5380637525355349E-3</c:v>
                </c:pt>
                <c:pt idx="734">
                  <c:v>3.5808264743254618E-3</c:v>
                </c:pt>
                <c:pt idx="735">
                  <c:v>3.6994812671865621E-3</c:v>
                </c:pt>
                <c:pt idx="736">
                  <c:v>1.6869406132606387E-3</c:v>
                </c:pt>
                <c:pt idx="737">
                  <c:v>1.8920471246529893E-3</c:v>
                </c:pt>
                <c:pt idx="738">
                  <c:v>1.9636169120829765E-3</c:v>
                </c:pt>
                <c:pt idx="739">
                  <c:v>1.8839680545041661E-3</c:v>
                </c:pt>
                <c:pt idx="740">
                  <c:v>6.2404068974585116E-3</c:v>
                </c:pt>
                <c:pt idx="741">
                  <c:v>1.3593218269807373E-2</c:v>
                </c:pt>
                <c:pt idx="742">
                  <c:v>1.7888497327857356E-3</c:v>
                </c:pt>
                <c:pt idx="743">
                  <c:v>1.9302323768314671E-3</c:v>
                </c:pt>
                <c:pt idx="744">
                  <c:v>3.5582586183660015E-3</c:v>
                </c:pt>
                <c:pt idx="745">
                  <c:v>2.3037582479717694E-3</c:v>
                </c:pt>
                <c:pt idx="746">
                  <c:v>2.6773097968826537E-3</c:v>
                </c:pt>
                <c:pt idx="747">
                  <c:v>6.5637479948589547E-3</c:v>
                </c:pt>
                <c:pt idx="748">
                  <c:v>4.5667546004548787E-3</c:v>
                </c:pt>
                <c:pt idx="749">
                  <c:v>4.2697366647369318E-3</c:v>
                </c:pt>
                <c:pt idx="750">
                  <c:v>4.6136455668549115E-3</c:v>
                </c:pt>
                <c:pt idx="751">
                  <c:v>4.7479938974446263E-3</c:v>
                </c:pt>
                <c:pt idx="752">
                  <c:v>4.7567101889008246E-3</c:v>
                </c:pt>
                <c:pt idx="753">
                  <c:v>9.2121009486735034E-3</c:v>
                </c:pt>
                <c:pt idx="754">
                  <c:v>8.5411058689421095E-3</c:v>
                </c:pt>
                <c:pt idx="755">
                  <c:v>4.829070588298485E-3</c:v>
                </c:pt>
                <c:pt idx="756">
                  <c:v>4.5159041871186793E-3</c:v>
                </c:pt>
                <c:pt idx="757">
                  <c:v>4.637731200067708E-3</c:v>
                </c:pt>
                <c:pt idx="758">
                  <c:v>4.913982807447136E-3</c:v>
                </c:pt>
                <c:pt idx="759">
                  <c:v>4.4410244128013313E-3</c:v>
                </c:pt>
                <c:pt idx="760">
                  <c:v>4.7380009559860976E-3</c:v>
                </c:pt>
                <c:pt idx="761">
                  <c:v>4.9786698226922726E-3</c:v>
                </c:pt>
                <c:pt idx="762">
                  <c:v>4.5345068477337675E-3</c:v>
                </c:pt>
                <c:pt idx="763">
                  <c:v>3.1084950085560692E-3</c:v>
                </c:pt>
                <c:pt idx="764">
                  <c:v>3.1895344238790074E-3</c:v>
                </c:pt>
                <c:pt idx="765">
                  <c:v>1.2118289235644435E-2</c:v>
                </c:pt>
                <c:pt idx="766">
                  <c:v>7.0173347459532333E-3</c:v>
                </c:pt>
                <c:pt idx="767">
                  <c:v>3.4474780687543116E-3</c:v>
                </c:pt>
                <c:pt idx="768">
                  <c:v>3.0997424043470896E-3</c:v>
                </c:pt>
                <c:pt idx="769">
                  <c:v>4.0769011605966358E-3</c:v>
                </c:pt>
                <c:pt idx="770">
                  <c:v>4.8121124738160961E-3</c:v>
                </c:pt>
                <c:pt idx="771">
                  <c:v>4.9281537890694879E-3</c:v>
                </c:pt>
                <c:pt idx="772">
                  <c:v>5.4115304366233368E-3</c:v>
                </c:pt>
                <c:pt idx="773">
                  <c:v>4.4601937445201004E-3</c:v>
                </c:pt>
                <c:pt idx="774">
                  <c:v>4.037107861812419E-3</c:v>
                </c:pt>
                <c:pt idx="775">
                  <c:v>3.4382438229265148E-3</c:v>
                </c:pt>
                <c:pt idx="776">
                  <c:v>3.7297596087012791E-3</c:v>
                </c:pt>
                <c:pt idx="777">
                  <c:v>3.5713902729715965E-3</c:v>
                </c:pt>
                <c:pt idx="778">
                  <c:v>2.8038247145573468E-3</c:v>
                </c:pt>
                <c:pt idx="779">
                  <c:v>4.1301990081230059E-3</c:v>
                </c:pt>
                <c:pt idx="780">
                  <c:v>4.265816984055211E-3</c:v>
                </c:pt>
                <c:pt idx="781">
                  <c:v>2.6825590880546076E-3</c:v>
                </c:pt>
                <c:pt idx="782">
                  <c:v>1.2073515087279441E-2</c:v>
                </c:pt>
                <c:pt idx="783">
                  <c:v>2.8119826985687126E-3</c:v>
                </c:pt>
                <c:pt idx="784">
                  <c:v>3.1389019580286004E-3</c:v>
                </c:pt>
                <c:pt idx="785">
                  <c:v>2.9289709652810534E-3</c:v>
                </c:pt>
                <c:pt idx="786">
                  <c:v>1.4557946005067384E-2</c:v>
                </c:pt>
                <c:pt idx="787">
                  <c:v>1.3344256653966578E-2</c:v>
                </c:pt>
                <c:pt idx="788">
                  <c:v>4.8014619053511395E-3</c:v>
                </c:pt>
                <c:pt idx="789">
                  <c:v>5.2951632671028896E-3</c:v>
                </c:pt>
                <c:pt idx="790">
                  <c:v>5.959599147257297E-3</c:v>
                </c:pt>
                <c:pt idx="791">
                  <c:v>1.001197020284092E-2</c:v>
                </c:pt>
                <c:pt idx="792">
                  <c:v>1.0392385984123271E-2</c:v>
                </c:pt>
                <c:pt idx="793">
                  <c:v>1.0016365016446987E-2</c:v>
                </c:pt>
                <c:pt idx="794">
                  <c:v>9.8152359266394009E-3</c:v>
                </c:pt>
                <c:pt idx="795">
                  <c:v>9.2902382722802618E-3</c:v>
                </c:pt>
                <c:pt idx="796">
                  <c:v>1.055043138447621E-2</c:v>
                </c:pt>
                <c:pt idx="797">
                  <c:v>1.0798209314891744E-2</c:v>
                </c:pt>
                <c:pt idx="798">
                  <c:v>1.3068462701527431E-2</c:v>
                </c:pt>
                <c:pt idx="799">
                  <c:v>7.7189056975521652E-3</c:v>
                </c:pt>
                <c:pt idx="800">
                  <c:v>3.8123778545030969E-2</c:v>
                </c:pt>
                <c:pt idx="801">
                  <c:v>3.021662795123204E-2</c:v>
                </c:pt>
                <c:pt idx="802">
                  <c:v>3.8529872139439501E-2</c:v>
                </c:pt>
                <c:pt idx="803">
                  <c:v>2.6592117434308539E-2</c:v>
                </c:pt>
                <c:pt idx="804">
                  <c:v>2.3700413208443301E-2</c:v>
                </c:pt>
                <c:pt idx="805">
                  <c:v>2.9493600211965988E-2</c:v>
                </c:pt>
                <c:pt idx="806">
                  <c:v>1.3714825540556263E-2</c:v>
                </c:pt>
                <c:pt idx="807">
                  <c:v>8.9112908392967906E-3</c:v>
                </c:pt>
                <c:pt idx="808">
                  <c:v>1.2110202872660252E-2</c:v>
                </c:pt>
                <c:pt idx="809">
                  <c:v>3.5411993265244252E-3</c:v>
                </c:pt>
                <c:pt idx="810">
                  <c:v>3.1918312746345876E-3</c:v>
                </c:pt>
                <c:pt idx="811">
                  <c:v>3.5310896317419706E-3</c:v>
                </c:pt>
                <c:pt idx="812">
                  <c:v>1.3565019909595962E-2</c:v>
                </c:pt>
                <c:pt idx="813">
                  <c:v>5.4100905823165806E-3</c:v>
                </c:pt>
                <c:pt idx="814">
                  <c:v>3.7766521108763022E-3</c:v>
                </c:pt>
                <c:pt idx="815">
                  <c:v>5.0767246264471089E-3</c:v>
                </c:pt>
                <c:pt idx="816">
                  <c:v>3.8557481159034717E-3</c:v>
                </c:pt>
                <c:pt idx="817">
                  <c:v>2.6217222561319797E-3</c:v>
                </c:pt>
                <c:pt idx="818">
                  <c:v>2.5709186547861274E-3</c:v>
                </c:pt>
                <c:pt idx="819">
                  <c:v>2.3728500505886519E-3</c:v>
                </c:pt>
                <c:pt idx="820">
                  <c:v>2.15610963485432E-3</c:v>
                </c:pt>
                <c:pt idx="821">
                  <c:v>6.084863051581459E-3</c:v>
                </c:pt>
                <c:pt idx="822">
                  <c:v>4.1670500664618866E-3</c:v>
                </c:pt>
                <c:pt idx="823">
                  <c:v>6.4014382834217893E-3</c:v>
                </c:pt>
                <c:pt idx="824">
                  <c:v>4.0071505631261535E-3</c:v>
                </c:pt>
                <c:pt idx="825">
                  <c:v>3.9742557473914954E-3</c:v>
                </c:pt>
                <c:pt idx="826">
                  <c:v>3.8367780947747595E-3</c:v>
                </c:pt>
                <c:pt idx="827">
                  <c:v>4.3288925776145369E-3</c:v>
                </c:pt>
                <c:pt idx="828">
                  <c:v>1.7562866455161932E-2</c:v>
                </c:pt>
                <c:pt idx="829">
                  <c:v>4.9102093976180951E-3</c:v>
                </c:pt>
                <c:pt idx="830">
                  <c:v>3.1778301625903227E-2</c:v>
                </c:pt>
                <c:pt idx="831">
                  <c:v>3.3999127082857211E-2</c:v>
                </c:pt>
                <c:pt idx="832">
                  <c:v>3.4960520212880285E-2</c:v>
                </c:pt>
                <c:pt idx="833">
                  <c:v>3.9900496963829524E-2</c:v>
                </c:pt>
                <c:pt idx="834">
                  <c:v>4.7414511758797767E-2</c:v>
                </c:pt>
                <c:pt idx="835">
                  <c:v>3.5663827942156556E-2</c:v>
                </c:pt>
                <c:pt idx="836">
                  <c:v>2.2139109974702843E-2</c:v>
                </c:pt>
                <c:pt idx="837">
                  <c:v>2.4482916187455146E-2</c:v>
                </c:pt>
                <c:pt idx="838">
                  <c:v>1.3285972758426369E-2</c:v>
                </c:pt>
                <c:pt idx="839">
                  <c:v>1.2689474356961071E-2</c:v>
                </c:pt>
                <c:pt idx="840">
                  <c:v>9.4581357091692367E-3</c:v>
                </c:pt>
                <c:pt idx="841">
                  <c:v>1.0782597778966993E-2</c:v>
                </c:pt>
                <c:pt idx="842">
                  <c:v>1.4846315279375901E-2</c:v>
                </c:pt>
                <c:pt idx="843">
                  <c:v>2.5762279585994703E-2</c:v>
                </c:pt>
                <c:pt idx="844">
                  <c:v>2.1257077495966979E-2</c:v>
                </c:pt>
                <c:pt idx="845">
                  <c:v>2.2318097912674514E-2</c:v>
                </c:pt>
                <c:pt idx="846">
                  <c:v>3.5532477493762621E-2</c:v>
                </c:pt>
                <c:pt idx="847">
                  <c:v>3.1824568384224608E-2</c:v>
                </c:pt>
                <c:pt idx="848">
                  <c:v>1.4112979265284558E-2</c:v>
                </c:pt>
                <c:pt idx="849">
                  <c:v>4.0840294099613664E-3</c:v>
                </c:pt>
                <c:pt idx="850">
                  <c:v>1.3412147961520201E-2</c:v>
                </c:pt>
                <c:pt idx="851">
                  <c:v>6.5658026952605626E-3</c:v>
                </c:pt>
                <c:pt idx="852">
                  <c:v>1.8510327030451846E-2</c:v>
                </c:pt>
                <c:pt idx="853">
                  <c:v>1.3085814017416455E-2</c:v>
                </c:pt>
                <c:pt idx="854">
                  <c:v>7.9065664504945239E-3</c:v>
                </c:pt>
                <c:pt idx="855">
                  <c:v>6.2274075683328E-3</c:v>
                </c:pt>
                <c:pt idx="856">
                  <c:v>6.217145529042495E-3</c:v>
                </c:pt>
                <c:pt idx="857">
                  <c:v>1.1490342753819622E-2</c:v>
                </c:pt>
                <c:pt idx="858">
                  <c:v>1.0822524850082053E-2</c:v>
                </c:pt>
                <c:pt idx="859">
                  <c:v>1.0675960801357534E-2</c:v>
                </c:pt>
                <c:pt idx="860">
                  <c:v>4.4648811974294031E-3</c:v>
                </c:pt>
                <c:pt idx="861">
                  <c:v>5.3913217270456885E-3</c:v>
                </c:pt>
                <c:pt idx="862">
                  <c:v>5.1799382645260437E-3</c:v>
                </c:pt>
                <c:pt idx="863">
                  <c:v>6.4321196345057492E-3</c:v>
                </c:pt>
                <c:pt idx="864">
                  <c:v>5.0057286780758742E-3</c:v>
                </c:pt>
                <c:pt idx="865">
                  <c:v>2.1843229822114594E-2</c:v>
                </c:pt>
                <c:pt idx="866">
                  <c:v>5.0941636510960847E-3</c:v>
                </c:pt>
                <c:pt idx="867">
                  <c:v>4.1253309653310382E-3</c:v>
                </c:pt>
                <c:pt idx="868">
                  <c:v>4.194574361895121E-3</c:v>
                </c:pt>
                <c:pt idx="869">
                  <c:v>4.0587656779203819E-3</c:v>
                </c:pt>
                <c:pt idx="870">
                  <c:v>8.2660078933762052E-2</c:v>
                </c:pt>
                <c:pt idx="871">
                  <c:v>7.5317225433229107E-2</c:v>
                </c:pt>
                <c:pt idx="872">
                  <c:v>1.0372814068696895E-2</c:v>
                </c:pt>
                <c:pt idx="873">
                  <c:v>7.0042836404052691E-2</c:v>
                </c:pt>
                <c:pt idx="874">
                  <c:v>4.3146157252646911E-3</c:v>
                </c:pt>
                <c:pt idx="875">
                  <c:v>4.8228502902412634E-3</c:v>
                </c:pt>
                <c:pt idx="876">
                  <c:v>7.9792494245266271E-2</c:v>
                </c:pt>
                <c:pt idx="877">
                  <c:v>5.4581960041739652E-3</c:v>
                </c:pt>
                <c:pt idx="878">
                  <c:v>5.2672767619611531E-2</c:v>
                </c:pt>
                <c:pt idx="879">
                  <c:v>5.7566320680843414E-3</c:v>
                </c:pt>
                <c:pt idx="880">
                  <c:v>3.2778957503577393E-2</c:v>
                </c:pt>
                <c:pt idx="881">
                  <c:v>2.2065877001381184E-2</c:v>
                </c:pt>
                <c:pt idx="882">
                  <c:v>6.0832959549259307E-3</c:v>
                </c:pt>
                <c:pt idx="883">
                  <c:v>1.3993263104639221E-2</c:v>
                </c:pt>
                <c:pt idx="884">
                  <c:v>1.5573249553894344E-2</c:v>
                </c:pt>
                <c:pt idx="885">
                  <c:v>4.3762318504111577E-3</c:v>
                </c:pt>
                <c:pt idx="886">
                  <c:v>3.881391172254119E-3</c:v>
                </c:pt>
                <c:pt idx="887">
                  <c:v>1.3693910229895394E-2</c:v>
                </c:pt>
                <c:pt idx="888">
                  <c:v>2.1013282956346231E-3</c:v>
                </c:pt>
                <c:pt idx="889">
                  <c:v>1.2384898169772066E-2</c:v>
                </c:pt>
                <c:pt idx="890">
                  <c:v>2.0272298517937872E-3</c:v>
                </c:pt>
                <c:pt idx="891">
                  <c:v>2.183507570217669E-3</c:v>
                </c:pt>
                <c:pt idx="892">
                  <c:v>2.3148010456153847E-3</c:v>
                </c:pt>
                <c:pt idx="893">
                  <c:v>2.3789939399839173E-3</c:v>
                </c:pt>
                <c:pt idx="894">
                  <c:v>1.2965042992490051E-2</c:v>
                </c:pt>
                <c:pt idx="895">
                  <c:v>1.2557116330172306E-2</c:v>
                </c:pt>
                <c:pt idx="896">
                  <c:v>3.5357781092367854E-2</c:v>
                </c:pt>
                <c:pt idx="897">
                  <c:v>3.8931678110116401E-3</c:v>
                </c:pt>
                <c:pt idx="898">
                  <c:v>8.4098967331528007E-3</c:v>
                </c:pt>
                <c:pt idx="899">
                  <c:v>6.2441149168393105E-3</c:v>
                </c:pt>
                <c:pt idx="900">
                  <c:v>1.2357966091227321E-2</c:v>
                </c:pt>
                <c:pt idx="901">
                  <c:v>9.8422292743307414E-3</c:v>
                </c:pt>
                <c:pt idx="902">
                  <c:v>0.12947168511212184</c:v>
                </c:pt>
                <c:pt idx="903">
                  <c:v>9.8476680621650738E-3</c:v>
                </c:pt>
                <c:pt idx="904">
                  <c:v>1.0351833745572621E-2</c:v>
                </c:pt>
                <c:pt idx="905">
                  <c:v>1.0641820458250826E-2</c:v>
                </c:pt>
                <c:pt idx="906">
                  <c:v>1.2751995649885092E-2</c:v>
                </c:pt>
                <c:pt idx="907">
                  <c:v>1.8274393077967278E-2</c:v>
                </c:pt>
                <c:pt idx="908">
                  <c:v>1.347145890626298E-2</c:v>
                </c:pt>
                <c:pt idx="909">
                  <c:v>1.333283561569662E-2</c:v>
                </c:pt>
                <c:pt idx="910">
                  <c:v>2.0704235098522417E-2</c:v>
                </c:pt>
                <c:pt idx="911">
                  <c:v>5.7018020279813635E-3</c:v>
                </c:pt>
                <c:pt idx="912">
                  <c:v>4.2040669222692673E-3</c:v>
                </c:pt>
                <c:pt idx="913">
                  <c:v>4.292852319663888E-3</c:v>
                </c:pt>
                <c:pt idx="914">
                  <c:v>5.6552382727273823E-3</c:v>
                </c:pt>
                <c:pt idx="915">
                  <c:v>4.3910439540154967E-3</c:v>
                </c:pt>
                <c:pt idx="916">
                  <c:v>4.6714830006022072E-3</c:v>
                </c:pt>
                <c:pt idx="917">
                  <c:v>5.3885491959405262E-3</c:v>
                </c:pt>
                <c:pt idx="918">
                  <c:v>4.9123295882564678E-3</c:v>
                </c:pt>
                <c:pt idx="919">
                  <c:v>4.6016313529093026E-3</c:v>
                </c:pt>
                <c:pt idx="920">
                  <c:v>7.5718220517977785E-3</c:v>
                </c:pt>
                <c:pt idx="921">
                  <c:v>4.6577929189973192E-3</c:v>
                </c:pt>
                <c:pt idx="922">
                  <c:v>4.1349219474807576E-3</c:v>
                </c:pt>
                <c:pt idx="923">
                  <c:v>5.6964656620026779E-3</c:v>
                </c:pt>
                <c:pt idx="924">
                  <c:v>4.5384524711930213E-3</c:v>
                </c:pt>
                <c:pt idx="925">
                  <c:v>4.9200444087260497E-3</c:v>
                </c:pt>
                <c:pt idx="926">
                  <c:v>1.8463294343824016E-2</c:v>
                </c:pt>
                <c:pt idx="927">
                  <c:v>1.2576819758624918E-2</c:v>
                </c:pt>
                <c:pt idx="928">
                  <c:v>9.4459311097633697E-3</c:v>
                </c:pt>
                <c:pt idx="929">
                  <c:v>7.5424412302951653E-3</c:v>
                </c:pt>
                <c:pt idx="930">
                  <c:v>7.4091333372629156E-3</c:v>
                </c:pt>
                <c:pt idx="931">
                  <c:v>8.6184480285520972E-3</c:v>
                </c:pt>
                <c:pt idx="932">
                  <c:v>1.0051420912952729E-2</c:v>
                </c:pt>
                <c:pt idx="933">
                  <c:v>6.9731401837249078E-3</c:v>
                </c:pt>
                <c:pt idx="934">
                  <c:v>7.1805395174163733E-3</c:v>
                </c:pt>
                <c:pt idx="935">
                  <c:v>9.0807690191222236E-3</c:v>
                </c:pt>
                <c:pt idx="936">
                  <c:v>8.1156655348020336E-3</c:v>
                </c:pt>
                <c:pt idx="937">
                  <c:v>6.6221812703241524E-3</c:v>
                </c:pt>
                <c:pt idx="938">
                  <c:v>6.6966205815755624E-3</c:v>
                </c:pt>
                <c:pt idx="939">
                  <c:v>6.600741713604745E-3</c:v>
                </c:pt>
                <c:pt idx="940">
                  <c:v>7.2587206005738014E-3</c:v>
                </c:pt>
                <c:pt idx="941">
                  <c:v>3.2683383980680555E-3</c:v>
                </c:pt>
                <c:pt idx="942">
                  <c:v>1.1025555485354759E-2</c:v>
                </c:pt>
                <c:pt idx="943">
                  <c:v>6.4305171266844808E-3</c:v>
                </c:pt>
                <c:pt idx="944">
                  <c:v>3.7633413394301237E-3</c:v>
                </c:pt>
                <c:pt idx="945">
                  <c:v>4.7056292092970478E-3</c:v>
                </c:pt>
                <c:pt idx="946">
                  <c:v>5.1746683368067998E-3</c:v>
                </c:pt>
                <c:pt idx="947">
                  <c:v>6.0886827827112203E-3</c:v>
                </c:pt>
                <c:pt idx="948">
                  <c:v>5.4618938956708099E-3</c:v>
                </c:pt>
                <c:pt idx="949">
                  <c:v>1.3004476251967299E-2</c:v>
                </c:pt>
                <c:pt idx="950">
                  <c:v>1.0809716152587627E-2</c:v>
                </c:pt>
                <c:pt idx="951">
                  <c:v>1.6639489439958483E-2</c:v>
                </c:pt>
                <c:pt idx="952">
                  <c:v>1.0708129602792098E-2</c:v>
                </c:pt>
                <c:pt idx="953">
                  <c:v>1.5367989259245476E-2</c:v>
                </c:pt>
                <c:pt idx="954">
                  <c:v>4.8049634845962093E-3</c:v>
                </c:pt>
                <c:pt idx="955">
                  <c:v>4.6522558690786069E-3</c:v>
                </c:pt>
                <c:pt idx="956">
                  <c:v>4.395331214531074E-3</c:v>
                </c:pt>
                <c:pt idx="957">
                  <c:v>3.7175641687512452E-3</c:v>
                </c:pt>
                <c:pt idx="958">
                  <c:v>4.0072464870754424E-3</c:v>
                </c:pt>
                <c:pt idx="959">
                  <c:v>4.6072686054928627E-3</c:v>
                </c:pt>
                <c:pt idx="960">
                  <c:v>3.5004380355649202E-3</c:v>
                </c:pt>
                <c:pt idx="961">
                  <c:v>3.0093194377965324E-3</c:v>
                </c:pt>
                <c:pt idx="962">
                  <c:v>2.6830674291241129E-3</c:v>
                </c:pt>
                <c:pt idx="963">
                  <c:v>2.9629425359184274E-3</c:v>
                </c:pt>
                <c:pt idx="964">
                  <c:v>2.6974641411264049E-3</c:v>
                </c:pt>
                <c:pt idx="965">
                  <c:v>6.4711527227536807E-3</c:v>
                </c:pt>
                <c:pt idx="966">
                  <c:v>1.4483422555367165E-2</c:v>
                </c:pt>
                <c:pt idx="967">
                  <c:v>1.4933659055622087E-2</c:v>
                </c:pt>
                <c:pt idx="968">
                  <c:v>3.7282442788292838E-3</c:v>
                </c:pt>
                <c:pt idx="969">
                  <c:v>4.1899206276182965E-3</c:v>
                </c:pt>
                <c:pt idx="970">
                  <c:v>4.1393383960673224E-3</c:v>
                </c:pt>
                <c:pt idx="971">
                  <c:v>4.0985406397267632E-3</c:v>
                </c:pt>
                <c:pt idx="972">
                  <c:v>3.7087574145051923E-3</c:v>
                </c:pt>
                <c:pt idx="973">
                  <c:v>4.133234806489851E-3</c:v>
                </c:pt>
                <c:pt idx="974">
                  <c:v>5.1100776615504336E-3</c:v>
                </c:pt>
                <c:pt idx="975">
                  <c:v>5.695601158169015E-3</c:v>
                </c:pt>
                <c:pt idx="976">
                  <c:v>5.7789096876268257E-3</c:v>
                </c:pt>
                <c:pt idx="977">
                  <c:v>5.2978609825834371E-3</c:v>
                </c:pt>
                <c:pt idx="978">
                  <c:v>3.0767371329929434E-3</c:v>
                </c:pt>
                <c:pt idx="979">
                  <c:v>6.6884612328930414E-3</c:v>
                </c:pt>
                <c:pt idx="980">
                  <c:v>6.3484660297547617E-3</c:v>
                </c:pt>
                <c:pt idx="981">
                  <c:v>3.3557004894714903E-3</c:v>
                </c:pt>
                <c:pt idx="982">
                  <c:v>2.8374053189157656E-3</c:v>
                </c:pt>
                <c:pt idx="983">
                  <c:v>2.6247616921273795E-3</c:v>
                </c:pt>
                <c:pt idx="984">
                  <c:v>2.370800664109652E-3</c:v>
                </c:pt>
                <c:pt idx="985">
                  <c:v>2.4117401144197535E-3</c:v>
                </c:pt>
                <c:pt idx="986">
                  <c:v>2.4764047322204915E-3</c:v>
                </c:pt>
                <c:pt idx="987">
                  <c:v>2.1361738466146724E-3</c:v>
                </c:pt>
                <c:pt idx="988">
                  <c:v>2.5678486010850209E-3</c:v>
                </c:pt>
                <c:pt idx="989">
                  <c:v>2.3241288946274021E-3</c:v>
                </c:pt>
                <c:pt idx="990">
                  <c:v>2.4356571349972616E-3</c:v>
                </c:pt>
                <c:pt idx="991">
                  <c:v>5.6087461996128683E-3</c:v>
                </c:pt>
                <c:pt idx="992">
                  <c:v>2.9432534984816482E-3</c:v>
                </c:pt>
                <c:pt idx="993">
                  <c:v>6.6244046788287601E-3</c:v>
                </c:pt>
                <c:pt idx="994">
                  <c:v>8.8288721369428596E-3</c:v>
                </c:pt>
                <c:pt idx="995">
                  <c:v>3.0745868573528474E-3</c:v>
                </c:pt>
                <c:pt idx="996">
                  <c:v>5.7273903695066299E-3</c:v>
                </c:pt>
                <c:pt idx="997">
                  <c:v>4.4924387791475794E-3</c:v>
                </c:pt>
                <c:pt idx="998">
                  <c:v>2.7083291600301521E-3</c:v>
                </c:pt>
                <c:pt idx="999">
                  <c:v>2.4717178648431069E-3</c:v>
                </c:pt>
                <c:pt idx="1000">
                  <c:v>2.4642151315619251E-3</c:v>
                </c:pt>
                <c:pt idx="1001">
                  <c:v>2.6801275846439192E-3</c:v>
                </c:pt>
                <c:pt idx="1002">
                  <c:v>3.1413310502305305E-3</c:v>
                </c:pt>
                <c:pt idx="1003">
                  <c:v>3.1442202575303092E-3</c:v>
                </c:pt>
                <c:pt idx="1004">
                  <c:v>3.2467296213679313E-3</c:v>
                </c:pt>
                <c:pt idx="1005">
                  <c:v>6.1326455535693492E-3</c:v>
                </c:pt>
                <c:pt idx="1006">
                  <c:v>1.1264635264910406E-2</c:v>
                </c:pt>
                <c:pt idx="1007">
                  <c:v>6.3681909237170726E-3</c:v>
                </c:pt>
                <c:pt idx="1008">
                  <c:v>6.1564301381469037E-3</c:v>
                </c:pt>
                <c:pt idx="1009">
                  <c:v>3.0854182710813817E-3</c:v>
                </c:pt>
                <c:pt idx="1010">
                  <c:v>2.4543598053171E-3</c:v>
                </c:pt>
                <c:pt idx="1011">
                  <c:v>2.0598579597571791E-3</c:v>
                </c:pt>
                <c:pt idx="1012">
                  <c:v>2.4664574724962249E-3</c:v>
                </c:pt>
                <c:pt idx="1013">
                  <c:v>3.2487267091324025E-3</c:v>
                </c:pt>
                <c:pt idx="1014">
                  <c:v>2.9931997778485839E-3</c:v>
                </c:pt>
                <c:pt idx="1015">
                  <c:v>3.5289585598163209E-3</c:v>
                </c:pt>
                <c:pt idx="1016">
                  <c:v>6.7055245795125847E-3</c:v>
                </c:pt>
                <c:pt idx="1017">
                  <c:v>3.3248779126928982E-3</c:v>
                </c:pt>
                <c:pt idx="1018">
                  <c:v>4.3651565893042584E-3</c:v>
                </c:pt>
                <c:pt idx="1019">
                  <c:v>4.272545469931447E-3</c:v>
                </c:pt>
                <c:pt idx="1020">
                  <c:v>5.6517143474080385E-3</c:v>
                </c:pt>
                <c:pt idx="1021">
                  <c:v>2.0494628215381949E-2</c:v>
                </c:pt>
                <c:pt idx="1022">
                  <c:v>2.0910025050318207E-2</c:v>
                </c:pt>
                <c:pt idx="1023">
                  <c:v>1.8592867424604982E-3</c:v>
                </c:pt>
                <c:pt idx="1024">
                  <c:v>1.1375415436408394E-2</c:v>
                </c:pt>
                <c:pt idx="1025">
                  <c:v>1.7556518325383987E-3</c:v>
                </c:pt>
                <c:pt idx="1026">
                  <c:v>1.5389889182202191E-3</c:v>
                </c:pt>
                <c:pt idx="1027">
                  <c:v>1.0738552169962199E-2</c:v>
                </c:pt>
                <c:pt idx="1028">
                  <c:v>1.5539118035431582E-2</c:v>
                </c:pt>
                <c:pt idx="1029">
                  <c:v>3.5367920276692145E-3</c:v>
                </c:pt>
                <c:pt idx="1030">
                  <c:v>3.4866183858020382E-3</c:v>
                </c:pt>
                <c:pt idx="1031">
                  <c:v>3.3994300579099877E-3</c:v>
                </c:pt>
                <c:pt idx="1032">
                  <c:v>4.380135669367514E-3</c:v>
                </c:pt>
                <c:pt idx="1033">
                  <c:v>4.5227318189407471E-3</c:v>
                </c:pt>
                <c:pt idx="1034">
                  <c:v>3.4383209448551263E-3</c:v>
                </c:pt>
                <c:pt idx="1035">
                  <c:v>3.4830957021649489E-3</c:v>
                </c:pt>
                <c:pt idx="1036">
                  <c:v>4.285710844089588E-3</c:v>
                </c:pt>
                <c:pt idx="1037">
                  <c:v>3.1795992968842481E-3</c:v>
                </c:pt>
                <c:pt idx="1038">
                  <c:v>3.3332262803109393E-3</c:v>
                </c:pt>
                <c:pt idx="1039">
                  <c:v>3.5109560596082732E-3</c:v>
                </c:pt>
                <c:pt idx="1040">
                  <c:v>1.3100511448658984E-2</c:v>
                </c:pt>
                <c:pt idx="1041">
                  <c:v>5.5853289034228657E-3</c:v>
                </c:pt>
                <c:pt idx="1042">
                  <c:v>4.2225382594480165E-3</c:v>
                </c:pt>
                <c:pt idx="1043">
                  <c:v>1.0001437416464851E-2</c:v>
                </c:pt>
                <c:pt idx="1044">
                  <c:v>5.0635499056633426E-3</c:v>
                </c:pt>
                <c:pt idx="1045">
                  <c:v>5.8450685220990395E-3</c:v>
                </c:pt>
                <c:pt idx="1046">
                  <c:v>6.5305312970073788E-3</c:v>
                </c:pt>
                <c:pt idx="1047">
                  <c:v>1.0203494375694096E-2</c:v>
                </c:pt>
                <c:pt idx="1048">
                  <c:v>1.0843087287865602E-2</c:v>
                </c:pt>
                <c:pt idx="1049">
                  <c:v>1.3228477404017015E-2</c:v>
                </c:pt>
                <c:pt idx="1050">
                  <c:v>1.0535646395251671E-2</c:v>
                </c:pt>
                <c:pt idx="1051">
                  <c:v>6.4090068740842174E-3</c:v>
                </c:pt>
                <c:pt idx="1052">
                  <c:v>7.437764667846374E-3</c:v>
                </c:pt>
                <c:pt idx="1053">
                  <c:v>1.9357943012527922E-2</c:v>
                </c:pt>
                <c:pt idx="1054">
                  <c:v>7.9029526581974839E-3</c:v>
                </c:pt>
                <c:pt idx="1055">
                  <c:v>1.2799086966942107E-2</c:v>
                </c:pt>
                <c:pt idx="1056">
                  <c:v>7.7936781000969256E-3</c:v>
                </c:pt>
                <c:pt idx="1057">
                  <c:v>1.6879100602103222E-2</c:v>
                </c:pt>
                <c:pt idx="1058">
                  <c:v>7.5582530455464694E-3</c:v>
                </c:pt>
                <c:pt idx="1059">
                  <c:v>7.4270848086104568E-3</c:v>
                </c:pt>
                <c:pt idx="1060">
                  <c:v>7.693449997231986E-3</c:v>
                </c:pt>
                <c:pt idx="1061">
                  <c:v>2.4180535030535372E-2</c:v>
                </c:pt>
                <c:pt idx="1062">
                  <c:v>2.3806100899811718E-2</c:v>
                </c:pt>
                <c:pt idx="1063">
                  <c:v>2.0529658371878642E-2</c:v>
                </c:pt>
                <c:pt idx="1064">
                  <c:v>7.2503728361924787E-3</c:v>
                </c:pt>
                <c:pt idx="1065">
                  <c:v>5.6795492168445474E-3</c:v>
                </c:pt>
                <c:pt idx="1066">
                  <c:v>8.2113959268459505E-3</c:v>
                </c:pt>
                <c:pt idx="1067">
                  <c:v>5.8832684175825038E-3</c:v>
                </c:pt>
                <c:pt idx="1068">
                  <c:v>8.2326352153445637E-3</c:v>
                </c:pt>
                <c:pt idx="1069">
                  <c:v>1.2600041771363774E-2</c:v>
                </c:pt>
                <c:pt idx="1070">
                  <c:v>4.3708372277352437E-3</c:v>
                </c:pt>
                <c:pt idx="1071">
                  <c:v>4.0117570220887036E-3</c:v>
                </c:pt>
                <c:pt idx="1072">
                  <c:v>3.8283903813135798E-3</c:v>
                </c:pt>
                <c:pt idx="1073">
                  <c:v>5.0515814494327075E-3</c:v>
                </c:pt>
                <c:pt idx="1074">
                  <c:v>3.3224258079390329E-3</c:v>
                </c:pt>
                <c:pt idx="1075">
                  <c:v>8.1700448561226116E-3</c:v>
                </c:pt>
                <c:pt idx="1076">
                  <c:v>8.1562103008716285E-3</c:v>
                </c:pt>
                <c:pt idx="1077">
                  <c:v>2.0732743719660281E-2</c:v>
                </c:pt>
                <c:pt idx="1078">
                  <c:v>8.6020018528646918E-3</c:v>
                </c:pt>
                <c:pt idx="1079">
                  <c:v>7.8562751584139376E-3</c:v>
                </c:pt>
                <c:pt idx="1080">
                  <c:v>7.8802995130652243E-3</c:v>
                </c:pt>
                <c:pt idx="1081">
                  <c:v>7.912579050576584E-3</c:v>
                </c:pt>
                <c:pt idx="1082">
                  <c:v>7.8144461128132198E-3</c:v>
                </c:pt>
                <c:pt idx="1083">
                  <c:v>1.0944484750960196E-2</c:v>
                </c:pt>
                <c:pt idx="1084">
                  <c:v>1.2537662026583365E-2</c:v>
                </c:pt>
                <c:pt idx="1085">
                  <c:v>1.9976681520123954E-2</c:v>
                </c:pt>
                <c:pt idx="1086">
                  <c:v>2.1216073436206309E-2</c:v>
                </c:pt>
                <c:pt idx="1087">
                  <c:v>0.11298471923199584</c:v>
                </c:pt>
                <c:pt idx="1088">
                  <c:v>0.10802123288624939</c:v>
                </c:pt>
                <c:pt idx="1089">
                  <c:v>0.12340570793888336</c:v>
                </c:pt>
                <c:pt idx="1090">
                  <c:v>1.8722310661869423E-2</c:v>
                </c:pt>
                <c:pt idx="1091">
                  <c:v>3.7299793719871867E-3</c:v>
                </c:pt>
                <c:pt idx="1092">
                  <c:v>2.9689278889835522E-3</c:v>
                </c:pt>
                <c:pt idx="1093">
                  <c:v>2.8846790435457397E-3</c:v>
                </c:pt>
                <c:pt idx="1094">
                  <c:v>5.7804121765050991E-3</c:v>
                </c:pt>
                <c:pt idx="1095">
                  <c:v>5.9088722189652573E-3</c:v>
                </c:pt>
                <c:pt idx="1096">
                  <c:v>2.3135630591722685E-3</c:v>
                </c:pt>
                <c:pt idx="1097">
                  <c:v>2.2940039827034193E-3</c:v>
                </c:pt>
                <c:pt idx="1098">
                  <c:v>2.0618156630302482E-3</c:v>
                </c:pt>
                <c:pt idx="1099">
                  <c:v>3.0911494598478387E-3</c:v>
                </c:pt>
                <c:pt idx="1100">
                  <c:v>1.7363007006703192E-3</c:v>
                </c:pt>
                <c:pt idx="1101">
                  <c:v>1.215524360989481E-2</c:v>
                </c:pt>
                <c:pt idx="1102">
                  <c:v>1.6826071025702609E-3</c:v>
                </c:pt>
                <c:pt idx="1103">
                  <c:v>1.7426714180330135E-3</c:v>
                </c:pt>
                <c:pt idx="1104">
                  <c:v>2.0056772809384071E-3</c:v>
                </c:pt>
                <c:pt idx="1105">
                  <c:v>2.0630122410510315E-3</c:v>
                </c:pt>
                <c:pt idx="1106">
                  <c:v>7.0227012894331026E-3</c:v>
                </c:pt>
                <c:pt idx="1107">
                  <c:v>2.4762695834255378E-2</c:v>
                </c:pt>
                <c:pt idx="1108">
                  <c:v>1.0516687815095731E-2</c:v>
                </c:pt>
                <c:pt idx="1109">
                  <c:v>1.9445040360360783E-2</c:v>
                </c:pt>
                <c:pt idx="1110">
                  <c:v>2.1513522528160751E-2</c:v>
                </c:pt>
                <c:pt idx="1111">
                  <c:v>2.5755339487406083E-2</c:v>
                </c:pt>
                <c:pt idx="1112">
                  <c:v>7.6472389948238073E-2</c:v>
                </c:pt>
                <c:pt idx="1113">
                  <c:v>7.3621843996977479E-2</c:v>
                </c:pt>
                <c:pt idx="1114">
                  <c:v>6.2405154976447455E-2</c:v>
                </c:pt>
                <c:pt idx="1115">
                  <c:v>7.9236681898057063E-2</c:v>
                </c:pt>
                <c:pt idx="1116">
                  <c:v>6.3815207253563044E-2</c:v>
                </c:pt>
                <c:pt idx="1117">
                  <c:v>7.4231999868626747E-2</c:v>
                </c:pt>
                <c:pt idx="1118">
                  <c:v>8.1223831797926568E-2</c:v>
                </c:pt>
                <c:pt idx="1119">
                  <c:v>8.3953156978778448E-2</c:v>
                </c:pt>
                <c:pt idx="1120">
                  <c:v>9.3333860421216761E-2</c:v>
                </c:pt>
                <c:pt idx="1121">
                  <c:v>0.20546689378206948</c:v>
                </c:pt>
                <c:pt idx="1122">
                  <c:v>2.039568516865535E-2</c:v>
                </c:pt>
                <c:pt idx="1123">
                  <c:v>8.0018824347426187E-2</c:v>
                </c:pt>
                <c:pt idx="1124">
                  <c:v>8.0136986996930323E-2</c:v>
                </c:pt>
                <c:pt idx="1125">
                  <c:v>2.4769481555405488E-2</c:v>
                </c:pt>
                <c:pt idx="1126">
                  <c:v>3.1769385530004884E-2</c:v>
                </c:pt>
                <c:pt idx="1127">
                  <c:v>4.1775774232318763E-2</c:v>
                </c:pt>
                <c:pt idx="1128">
                  <c:v>9.3354697065690689E-2</c:v>
                </c:pt>
                <c:pt idx="1129">
                  <c:v>8.826647670133074E-2</c:v>
                </c:pt>
                <c:pt idx="1130">
                  <c:v>2.3765863595547793E-2</c:v>
                </c:pt>
                <c:pt idx="1131">
                  <c:v>3.2725103960985095E-2</c:v>
                </c:pt>
                <c:pt idx="1132">
                  <c:v>2.594566875120884E-2</c:v>
                </c:pt>
                <c:pt idx="1133">
                  <c:v>2.4951900446284668E-2</c:v>
                </c:pt>
                <c:pt idx="1134">
                  <c:v>1.5390940568554973E-2</c:v>
                </c:pt>
                <c:pt idx="1135">
                  <c:v>1.7183235270721752E-2</c:v>
                </c:pt>
                <c:pt idx="1136">
                  <c:v>3.1368936902589316E-3</c:v>
                </c:pt>
                <c:pt idx="1137">
                  <c:v>2.2186889099384023E-3</c:v>
                </c:pt>
                <c:pt idx="1138">
                  <c:v>2.3256579289875311E-3</c:v>
                </c:pt>
                <c:pt idx="1139">
                  <c:v>1.7581005881985167E-3</c:v>
                </c:pt>
                <c:pt idx="1140">
                  <c:v>1.4692160279486969E-3</c:v>
                </c:pt>
                <c:pt idx="1141">
                  <c:v>1.6588558933466838E-3</c:v>
                </c:pt>
                <c:pt idx="1142">
                  <c:v>1.5399030565753594E-3</c:v>
                </c:pt>
                <c:pt idx="1143">
                  <c:v>6.1727740459676349E-3</c:v>
                </c:pt>
                <c:pt idx="1144">
                  <c:v>2.2155451288728514E-3</c:v>
                </c:pt>
                <c:pt idx="1145">
                  <c:v>2.0817177994239314E-3</c:v>
                </c:pt>
                <c:pt idx="1146">
                  <c:v>2.4460647869408779E-3</c:v>
                </c:pt>
                <c:pt idx="1147">
                  <c:v>2.0622312287259443E-3</c:v>
                </c:pt>
                <c:pt idx="1148">
                  <c:v>4.3396012418180233E-3</c:v>
                </c:pt>
                <c:pt idx="1149">
                  <c:v>1.3421117518897262E-2</c:v>
                </c:pt>
                <c:pt idx="1150">
                  <c:v>4.2898302579183088E-3</c:v>
                </c:pt>
                <c:pt idx="1151">
                  <c:v>3.7781473016141312E-3</c:v>
                </c:pt>
                <c:pt idx="1152">
                  <c:v>4.3449351135027049E-3</c:v>
                </c:pt>
                <c:pt idx="1153">
                  <c:v>4.3158003231147189E-3</c:v>
                </c:pt>
                <c:pt idx="1154">
                  <c:v>5.7292230315041338E-3</c:v>
                </c:pt>
                <c:pt idx="1155">
                  <c:v>4.6986009563717325E-3</c:v>
                </c:pt>
                <c:pt idx="1156">
                  <c:v>4.7700641901463614E-3</c:v>
                </c:pt>
                <c:pt idx="1157">
                  <c:v>6.439085996297402E-3</c:v>
                </c:pt>
                <c:pt idx="1158">
                  <c:v>1.377970496587092E-2</c:v>
                </c:pt>
                <c:pt idx="1159">
                  <c:v>6.3481970960877643E-3</c:v>
                </c:pt>
                <c:pt idx="1160">
                  <c:v>1.4394924775746058E-2</c:v>
                </c:pt>
                <c:pt idx="1161">
                  <c:v>7.761941587544988E-3</c:v>
                </c:pt>
                <c:pt idx="1162">
                  <c:v>8.3208186924408761E-3</c:v>
                </c:pt>
                <c:pt idx="1163">
                  <c:v>4.7573284974194623E-3</c:v>
                </c:pt>
                <c:pt idx="1164">
                  <c:v>1.6210691584338476E-2</c:v>
                </c:pt>
                <c:pt idx="1165">
                  <c:v>4.1280489387096322E-3</c:v>
                </c:pt>
                <c:pt idx="1166">
                  <c:v>3.6156090744618929E-3</c:v>
                </c:pt>
                <c:pt idx="1167">
                  <c:v>2.2778598557212665E-3</c:v>
                </c:pt>
                <c:pt idx="1168">
                  <c:v>2.6032675336785361E-3</c:v>
                </c:pt>
                <c:pt idx="1169">
                  <c:v>1.846185725251331E-3</c:v>
                </c:pt>
                <c:pt idx="1170">
                  <c:v>1.4382484393430013E-3</c:v>
                </c:pt>
                <c:pt idx="1171">
                  <c:v>1.6704841680259322E-3</c:v>
                </c:pt>
                <c:pt idx="1172">
                  <c:v>1.707708688679915E-3</c:v>
                </c:pt>
                <c:pt idx="1173">
                  <c:v>1.0627915629479043E-2</c:v>
                </c:pt>
                <c:pt idx="1174">
                  <c:v>1.5007267592530181E-3</c:v>
                </c:pt>
                <c:pt idx="1175">
                  <c:v>4.0970981092365352E-3</c:v>
                </c:pt>
                <c:pt idx="1176">
                  <c:v>2.0794278803862604E-3</c:v>
                </c:pt>
                <c:pt idx="1177">
                  <c:v>1.6842584935674832E-3</c:v>
                </c:pt>
                <c:pt idx="1178">
                  <c:v>1.7498583607819087E-3</c:v>
                </c:pt>
                <c:pt idx="1179">
                  <c:v>2.8758997667128589E-3</c:v>
                </c:pt>
                <c:pt idx="1180">
                  <c:v>2.4859125094438203E-3</c:v>
                </c:pt>
                <c:pt idx="1181">
                  <c:v>6.9119477304945831E-3</c:v>
                </c:pt>
                <c:pt idx="1182">
                  <c:v>7.073058738622926E-3</c:v>
                </c:pt>
                <c:pt idx="1183">
                  <c:v>2.0888627903851531E-3</c:v>
                </c:pt>
                <c:pt idx="1184">
                  <c:v>2.9361643885916096E-3</c:v>
                </c:pt>
                <c:pt idx="1185">
                  <c:v>2.0425110311264151E-3</c:v>
                </c:pt>
                <c:pt idx="1186">
                  <c:v>2.8905437880029743E-3</c:v>
                </c:pt>
                <c:pt idx="1187">
                  <c:v>4.4185461461752694E-2</c:v>
                </c:pt>
                <c:pt idx="1188">
                  <c:v>1.650519097840155E-2</c:v>
                </c:pt>
                <c:pt idx="1189">
                  <c:v>1.7939594614656044E-2</c:v>
                </c:pt>
                <c:pt idx="1190">
                  <c:v>1.6668922761842786E-2</c:v>
                </c:pt>
                <c:pt idx="1191">
                  <c:v>1.7914378462941395E-2</c:v>
                </c:pt>
                <c:pt idx="1192">
                  <c:v>1.651083161810141E-2</c:v>
                </c:pt>
                <c:pt idx="1193">
                  <c:v>1.673830573976165E-2</c:v>
                </c:pt>
                <c:pt idx="1194">
                  <c:v>1.6867797672416411E-2</c:v>
                </c:pt>
                <c:pt idx="1195">
                  <c:v>1.8995609757727207E-2</c:v>
                </c:pt>
                <c:pt idx="1196">
                  <c:v>3.042738071840231E-2</c:v>
                </c:pt>
                <c:pt idx="1197">
                  <c:v>1.9215403735102683E-2</c:v>
                </c:pt>
                <c:pt idx="1198">
                  <c:v>1.817857278194852E-2</c:v>
                </c:pt>
                <c:pt idx="1199">
                  <c:v>1.8656499526069022E-2</c:v>
                </c:pt>
                <c:pt idx="1200">
                  <c:v>1.8935655581074528E-2</c:v>
                </c:pt>
                <c:pt idx="1201">
                  <c:v>2.3508582988678701E-2</c:v>
                </c:pt>
                <c:pt idx="1202">
                  <c:v>1.0421638686472738E-2</c:v>
                </c:pt>
                <c:pt idx="1203">
                  <c:v>1.0731186566670166E-2</c:v>
                </c:pt>
                <c:pt idx="1204">
                  <c:v>8.4722721353615426E-3</c:v>
                </c:pt>
                <c:pt idx="1205">
                  <c:v>9.2285501034342805E-3</c:v>
                </c:pt>
                <c:pt idx="1206">
                  <c:v>8.5890603961101507E-3</c:v>
                </c:pt>
                <c:pt idx="1207">
                  <c:v>2.6608011806860394E-3</c:v>
                </c:pt>
                <c:pt idx="1208">
                  <c:v>5.1022124251806624E-3</c:v>
                </c:pt>
                <c:pt idx="1209">
                  <c:v>3.5408207958724366E-3</c:v>
                </c:pt>
                <c:pt idx="1210">
                  <c:v>3.6621772596303953E-3</c:v>
                </c:pt>
                <c:pt idx="1211">
                  <c:v>3.0494484804983999E-3</c:v>
                </c:pt>
                <c:pt idx="1212">
                  <c:v>2.4622840890723228E-3</c:v>
                </c:pt>
                <c:pt idx="1213">
                  <c:v>2.2119916794518558E-3</c:v>
                </c:pt>
                <c:pt idx="1214">
                  <c:v>1.8898159358818299E-3</c:v>
                </c:pt>
                <c:pt idx="1215">
                  <c:v>1.7721159805294503E-3</c:v>
                </c:pt>
                <c:pt idx="1216">
                  <c:v>2.2590693235025952E-3</c:v>
                </c:pt>
                <c:pt idx="1217">
                  <c:v>1.2020683641405521E-2</c:v>
                </c:pt>
                <c:pt idx="1218">
                  <c:v>1.0753233683354272E-2</c:v>
                </c:pt>
                <c:pt idx="1219">
                  <c:v>5.3321017482838712E-3</c:v>
                </c:pt>
                <c:pt idx="1220">
                  <c:v>7.4367066439024933E-3</c:v>
                </c:pt>
                <c:pt idx="1221">
                  <c:v>7.8393056425218634E-3</c:v>
                </c:pt>
                <c:pt idx="1222">
                  <c:v>9.0058037616165612E-3</c:v>
                </c:pt>
                <c:pt idx="1223">
                  <c:v>4.8420969112974097E-3</c:v>
                </c:pt>
                <c:pt idx="1224">
                  <c:v>5.5295359241774467E-3</c:v>
                </c:pt>
                <c:pt idx="1225">
                  <c:v>4.8071406358073804E-3</c:v>
                </c:pt>
                <c:pt idx="1226">
                  <c:v>5.8251858149409429E-3</c:v>
                </c:pt>
                <c:pt idx="1227">
                  <c:v>6.5125520331993404E-3</c:v>
                </c:pt>
                <c:pt idx="1228">
                  <c:v>6.0521189046872847E-3</c:v>
                </c:pt>
                <c:pt idx="1229">
                  <c:v>4.3904428686123249E-3</c:v>
                </c:pt>
                <c:pt idx="1230">
                  <c:v>2.0503189047777017E-2</c:v>
                </c:pt>
                <c:pt idx="1231">
                  <c:v>1.3848738867041268E-2</c:v>
                </c:pt>
                <c:pt idx="1232">
                  <c:v>5.406410313074767E-3</c:v>
                </c:pt>
                <c:pt idx="1233">
                  <c:v>2.4726312278162289E-3</c:v>
                </c:pt>
                <c:pt idx="1234">
                  <c:v>2.9866387169712244E-3</c:v>
                </c:pt>
                <c:pt idx="1235">
                  <c:v>3.7165357273180738E-3</c:v>
                </c:pt>
                <c:pt idx="1236">
                  <c:v>2.570787546132765E-3</c:v>
                </c:pt>
                <c:pt idx="1237">
                  <c:v>3.6358039990596167E-3</c:v>
                </c:pt>
                <c:pt idx="1238">
                  <c:v>4.5889189388738233E-3</c:v>
                </c:pt>
                <c:pt idx="1239">
                  <c:v>3.1388652306886581E-3</c:v>
                </c:pt>
                <c:pt idx="1240">
                  <c:v>2.1931210305000427E-3</c:v>
                </c:pt>
                <c:pt idx="1241">
                  <c:v>2.2383675125118088E-3</c:v>
                </c:pt>
                <c:pt idx="1242">
                  <c:v>3.3678636825259746E-3</c:v>
                </c:pt>
                <c:pt idx="1243">
                  <c:v>3.0760658315066311E-3</c:v>
                </c:pt>
                <c:pt idx="1244">
                  <c:v>4.2619852166704379E-3</c:v>
                </c:pt>
                <c:pt idx="1245">
                  <c:v>4.749507465813531E-3</c:v>
                </c:pt>
                <c:pt idx="1246">
                  <c:v>5.344720921495176E-3</c:v>
                </c:pt>
                <c:pt idx="1247">
                  <c:v>8.3071574980514377E-3</c:v>
                </c:pt>
                <c:pt idx="1248">
                  <c:v>4.7274063045531023E-3</c:v>
                </c:pt>
                <c:pt idx="1249">
                  <c:v>1.2937979044313239E-2</c:v>
                </c:pt>
                <c:pt idx="1250">
                  <c:v>1.1717259314710234E-2</c:v>
                </c:pt>
                <c:pt idx="1251">
                  <c:v>8.7341097373637676E-3</c:v>
                </c:pt>
                <c:pt idx="1252">
                  <c:v>1.0698381885931172E-2</c:v>
                </c:pt>
                <c:pt idx="1253">
                  <c:v>1.022909471856133E-2</c:v>
                </c:pt>
                <c:pt idx="1254">
                  <c:v>6.4620751245757554E-3</c:v>
                </c:pt>
                <c:pt idx="1255">
                  <c:v>5.9686202038507366E-3</c:v>
                </c:pt>
                <c:pt idx="1256">
                  <c:v>1.0135202202792785E-2</c:v>
                </c:pt>
                <c:pt idx="1257">
                  <c:v>6.9832241846857395E-3</c:v>
                </c:pt>
                <c:pt idx="1258">
                  <c:v>1.012002630463898E-2</c:v>
                </c:pt>
                <c:pt idx="1259">
                  <c:v>6.1452594714857161E-3</c:v>
                </c:pt>
                <c:pt idx="1260">
                  <c:v>8.0388921056658742E-3</c:v>
                </c:pt>
                <c:pt idx="1261">
                  <c:v>7.3459347946625633E-3</c:v>
                </c:pt>
                <c:pt idx="1262">
                  <c:v>5.792752537612576E-3</c:v>
                </c:pt>
                <c:pt idx="1263">
                  <c:v>3.6299596575737857E-3</c:v>
                </c:pt>
                <c:pt idx="1264">
                  <c:v>5.1875323281583459E-3</c:v>
                </c:pt>
                <c:pt idx="1265">
                  <c:v>7.8132907517252988E-3</c:v>
                </c:pt>
                <c:pt idx="1266">
                  <c:v>4.2780685789318828E-3</c:v>
                </c:pt>
                <c:pt idx="1267">
                  <c:v>4.0512248927044494E-3</c:v>
                </c:pt>
                <c:pt idx="1268">
                  <c:v>4.9356617313464357E-3</c:v>
                </c:pt>
                <c:pt idx="1269">
                  <c:v>7.7134841031787221E-3</c:v>
                </c:pt>
                <c:pt idx="1270">
                  <c:v>9.5884513079499724E-3</c:v>
                </c:pt>
                <c:pt idx="1271">
                  <c:v>5.6065154623835579E-3</c:v>
                </c:pt>
                <c:pt idx="1272">
                  <c:v>1.1117804258488375E-2</c:v>
                </c:pt>
                <c:pt idx="1273">
                  <c:v>7.8774288060430887E-3</c:v>
                </c:pt>
                <c:pt idx="1274">
                  <c:v>6.608903530432521E-3</c:v>
                </c:pt>
                <c:pt idx="1275">
                  <c:v>1.1991707744789746E-2</c:v>
                </c:pt>
                <c:pt idx="1276">
                  <c:v>6.0171425477208145E-3</c:v>
                </c:pt>
                <c:pt idx="1277">
                  <c:v>1.3296139030574387E-2</c:v>
                </c:pt>
                <c:pt idx="1278">
                  <c:v>4.7078535280921183E-3</c:v>
                </c:pt>
                <c:pt idx="1279">
                  <c:v>6.5981536121411406E-3</c:v>
                </c:pt>
                <c:pt idx="1280">
                  <c:v>1.031299332802855E-2</c:v>
                </c:pt>
                <c:pt idx="1281">
                  <c:v>9.2583477752720099E-3</c:v>
                </c:pt>
                <c:pt idx="1282">
                  <c:v>1.1539480969406459E-2</c:v>
                </c:pt>
                <c:pt idx="1283">
                  <c:v>6.499605297406826E-3</c:v>
                </c:pt>
                <c:pt idx="1284">
                  <c:v>7.9536015490546258E-3</c:v>
                </c:pt>
                <c:pt idx="1285">
                  <c:v>3.4343294526495496E-3</c:v>
                </c:pt>
                <c:pt idx="1286">
                  <c:v>3.354558687229647E-3</c:v>
                </c:pt>
                <c:pt idx="1287">
                  <c:v>3.3001799994460696E-3</c:v>
                </c:pt>
                <c:pt idx="1288">
                  <c:v>4.28025327251518E-3</c:v>
                </c:pt>
                <c:pt idx="1289">
                  <c:v>5.9161678451353852E-3</c:v>
                </c:pt>
                <c:pt idx="1290">
                  <c:v>4.4531216861796036E-3</c:v>
                </c:pt>
                <c:pt idx="1291">
                  <c:v>3.3522118867169879E-3</c:v>
                </c:pt>
                <c:pt idx="1292">
                  <c:v>2.2079598389355176E-3</c:v>
                </c:pt>
                <c:pt idx="1293">
                  <c:v>4.1745683373417743E-3</c:v>
                </c:pt>
                <c:pt idx="1294">
                  <c:v>4.268602200186559E-3</c:v>
                </c:pt>
                <c:pt idx="1295">
                  <c:v>2.1022389463606407E-3</c:v>
                </c:pt>
                <c:pt idx="1296">
                  <c:v>2.3809058139309994E-3</c:v>
                </c:pt>
                <c:pt idx="1297">
                  <c:v>5.5013122106494445E-3</c:v>
                </c:pt>
                <c:pt idx="1298">
                  <c:v>4.9333675656823284E-3</c:v>
                </c:pt>
                <c:pt idx="1299">
                  <c:v>1.6334814750254653E-2</c:v>
                </c:pt>
                <c:pt idx="1300">
                  <c:v>1.0505548604169723E-2</c:v>
                </c:pt>
                <c:pt idx="1301">
                  <c:v>2.4533653979932199E-3</c:v>
                </c:pt>
                <c:pt idx="1302">
                  <c:v>2.8491793734056734E-3</c:v>
                </c:pt>
                <c:pt idx="1303">
                  <c:v>2.2628403317544583E-2</c:v>
                </c:pt>
                <c:pt idx="1304">
                  <c:v>7.8424623531032009E-3</c:v>
                </c:pt>
                <c:pt idx="1305">
                  <c:v>5.5223911728409054E-3</c:v>
                </c:pt>
                <c:pt idx="1306">
                  <c:v>5.3424269503606556E-3</c:v>
                </c:pt>
                <c:pt idx="1307">
                  <c:v>7.8537363085471462E-3</c:v>
                </c:pt>
                <c:pt idx="1308">
                  <c:v>2.4368094297919259E-2</c:v>
                </c:pt>
                <c:pt idx="1309">
                  <c:v>5.2437855309246774E-3</c:v>
                </c:pt>
                <c:pt idx="1310">
                  <c:v>5.403993628318008E-3</c:v>
                </c:pt>
                <c:pt idx="1311">
                  <c:v>7.3899996228600625E-3</c:v>
                </c:pt>
                <c:pt idx="1312">
                  <c:v>6.1715546670497584E-3</c:v>
                </c:pt>
                <c:pt idx="1313">
                  <c:v>5.9163818122470015E-3</c:v>
                </c:pt>
                <c:pt idx="1314">
                  <c:v>3.79311530027768E-3</c:v>
                </c:pt>
                <c:pt idx="1315">
                  <c:v>3.7631792350313279E-3</c:v>
                </c:pt>
                <c:pt idx="1316">
                  <c:v>5.1095402895139129E-3</c:v>
                </c:pt>
                <c:pt idx="1317">
                  <c:v>3.9958419496990364E-3</c:v>
                </c:pt>
                <c:pt idx="1318">
                  <c:v>6.013152114942022E-3</c:v>
                </c:pt>
                <c:pt idx="1319">
                  <c:v>5.9885928385321014E-3</c:v>
                </c:pt>
                <c:pt idx="1320">
                  <c:v>2.8716182103814799E-3</c:v>
                </c:pt>
                <c:pt idx="1321">
                  <c:v>4.3608787252615525E-3</c:v>
                </c:pt>
                <c:pt idx="1322">
                  <c:v>2.1734376153019867E-3</c:v>
                </c:pt>
                <c:pt idx="1323">
                  <c:v>5.5668919391834272E-3</c:v>
                </c:pt>
                <c:pt idx="1324">
                  <c:v>6.4782758495581308E-3</c:v>
                </c:pt>
                <c:pt idx="1325">
                  <c:v>1.0328281202946252E-2</c:v>
                </c:pt>
                <c:pt idx="1326">
                  <c:v>4.5945961828176667E-3</c:v>
                </c:pt>
                <c:pt idx="1327">
                  <c:v>4.2118343510417046E-3</c:v>
                </c:pt>
                <c:pt idx="1328">
                  <c:v>3.5284262086097847E-3</c:v>
                </c:pt>
                <c:pt idx="1329">
                  <c:v>4.8154145209491749E-3</c:v>
                </c:pt>
                <c:pt idx="1330">
                  <c:v>4.6301133544612667E-3</c:v>
                </c:pt>
                <c:pt idx="1331">
                  <c:v>6.5907495361084761E-3</c:v>
                </c:pt>
                <c:pt idx="1332">
                  <c:v>6.2736022576606858E-3</c:v>
                </c:pt>
                <c:pt idx="1333">
                  <c:v>3.2626709665554902E-3</c:v>
                </c:pt>
                <c:pt idx="1334">
                  <c:v>2.8836372158193902E-3</c:v>
                </c:pt>
                <c:pt idx="1335">
                  <c:v>6.0603810114997839E-3</c:v>
                </c:pt>
                <c:pt idx="1336">
                  <c:v>2.6992439874862963E-3</c:v>
                </c:pt>
                <c:pt idx="1337">
                  <c:v>2.6502493891132604E-2</c:v>
                </c:pt>
                <c:pt idx="1338">
                  <c:v>1.2608560677873934E-2</c:v>
                </c:pt>
                <c:pt idx="1339">
                  <c:v>8.8427690495242444E-3</c:v>
                </c:pt>
                <c:pt idx="1340">
                  <c:v>1.0028167860236321E-2</c:v>
                </c:pt>
                <c:pt idx="1341">
                  <c:v>1.100836783466768E-2</c:v>
                </c:pt>
                <c:pt idx="1342">
                  <c:v>7.3611284045060135E-3</c:v>
                </c:pt>
                <c:pt idx="1343">
                  <c:v>1.3579111062555901E-2</c:v>
                </c:pt>
                <c:pt idx="1344">
                  <c:v>8.2055073282079199E-3</c:v>
                </c:pt>
                <c:pt idx="1345">
                  <c:v>9.6709888845346696E-3</c:v>
                </c:pt>
                <c:pt idx="1346">
                  <c:v>3.964717766229444E-3</c:v>
                </c:pt>
                <c:pt idx="1347">
                  <c:v>4.3895651555002331E-3</c:v>
                </c:pt>
                <c:pt idx="1348">
                  <c:v>4.6404877751568315E-3</c:v>
                </c:pt>
                <c:pt idx="1349">
                  <c:v>4.2846991418512091E-3</c:v>
                </c:pt>
                <c:pt idx="1350">
                  <c:v>1.8909879873763705E-2</c:v>
                </c:pt>
                <c:pt idx="1351">
                  <c:v>4.5396904365721941E-3</c:v>
                </c:pt>
                <c:pt idx="1352">
                  <c:v>3.7490324219278536E-3</c:v>
                </c:pt>
                <c:pt idx="1353">
                  <c:v>2.0087717811466121E-2</c:v>
                </c:pt>
                <c:pt idx="1354">
                  <c:v>7.4296908843369518E-3</c:v>
                </c:pt>
                <c:pt idx="1355">
                  <c:v>1.7581577828589091E-2</c:v>
                </c:pt>
                <c:pt idx="1356">
                  <c:v>2.1108500648098945E-2</c:v>
                </c:pt>
                <c:pt idx="1357">
                  <c:v>6.8041037888163982E-3</c:v>
                </c:pt>
                <c:pt idx="1358">
                  <c:v>7.4082929460724117E-3</c:v>
                </c:pt>
                <c:pt idx="1359">
                  <c:v>6.9998948204313544E-3</c:v>
                </c:pt>
                <c:pt idx="1360">
                  <c:v>5.8232178122735977E-3</c:v>
                </c:pt>
                <c:pt idx="1361">
                  <c:v>1.4167514170344613E-2</c:v>
                </c:pt>
                <c:pt idx="1362">
                  <c:v>1.2328346792353411E-2</c:v>
                </c:pt>
                <c:pt idx="1363">
                  <c:v>6.2816567327123249E-3</c:v>
                </c:pt>
                <c:pt idx="1364">
                  <c:v>6.9649400307536316E-3</c:v>
                </c:pt>
                <c:pt idx="1365">
                  <c:v>8.1659708925477786E-3</c:v>
                </c:pt>
                <c:pt idx="1366">
                  <c:v>9.5772062202394374E-3</c:v>
                </c:pt>
                <c:pt idx="1367">
                  <c:v>2.2083995870724051E-2</c:v>
                </c:pt>
                <c:pt idx="1368">
                  <c:v>1.5032361571117871E-2</c:v>
                </c:pt>
                <c:pt idx="1369">
                  <c:v>3.7460816932569627E-2</c:v>
                </c:pt>
                <c:pt idx="1370">
                  <c:v>1.9158946937737668E-2</c:v>
                </c:pt>
                <c:pt idx="1371">
                  <c:v>2.0037811571106581E-2</c:v>
                </c:pt>
                <c:pt idx="1372">
                  <c:v>3.0146021454959628E-2</c:v>
                </c:pt>
                <c:pt idx="1373">
                  <c:v>3.538057932331054E-2</c:v>
                </c:pt>
                <c:pt idx="1374">
                  <c:v>1.7872032236526232E-2</c:v>
                </c:pt>
                <c:pt idx="1375">
                  <c:v>1.7809971925905096E-2</c:v>
                </c:pt>
                <c:pt idx="1376">
                  <c:v>1.0985675007369598E-2</c:v>
                </c:pt>
                <c:pt idx="1377">
                  <c:v>5.2879373628310026E-3</c:v>
                </c:pt>
                <c:pt idx="1378">
                  <c:v>4.8009743640679056E-3</c:v>
                </c:pt>
                <c:pt idx="1379">
                  <c:v>5.8872530438378286E-3</c:v>
                </c:pt>
                <c:pt idx="1380">
                  <c:v>4.6024734329864082E-3</c:v>
                </c:pt>
                <c:pt idx="1381">
                  <c:v>5.7642265800143221E-3</c:v>
                </c:pt>
                <c:pt idx="1382">
                  <c:v>6.4105069178263113E-3</c:v>
                </c:pt>
                <c:pt idx="1383">
                  <c:v>3.9734546176232117E-3</c:v>
                </c:pt>
                <c:pt idx="1384">
                  <c:v>4.8551211587764247E-3</c:v>
                </c:pt>
                <c:pt idx="1385">
                  <c:v>1.1534268198612875E-2</c:v>
                </c:pt>
                <c:pt idx="1386">
                  <c:v>4.1980254466243584E-3</c:v>
                </c:pt>
                <c:pt idx="1387">
                  <c:v>3.660141814053264E-3</c:v>
                </c:pt>
                <c:pt idx="1388">
                  <c:v>4.6821303468775489E-3</c:v>
                </c:pt>
                <c:pt idx="1389">
                  <c:v>2.1126472657214692E-3</c:v>
                </c:pt>
                <c:pt idx="1390">
                  <c:v>2.6230318129206085E-3</c:v>
                </c:pt>
                <c:pt idx="1391">
                  <c:v>9.8213469997128974E-3</c:v>
                </c:pt>
                <c:pt idx="1392">
                  <c:v>9.5580974580801586E-3</c:v>
                </c:pt>
                <c:pt idx="1393">
                  <c:v>9.6749709077545449E-3</c:v>
                </c:pt>
                <c:pt idx="1394">
                  <c:v>1.0914642187912514E-2</c:v>
                </c:pt>
                <c:pt idx="1395">
                  <c:v>9.2149297232368196E-3</c:v>
                </c:pt>
                <c:pt idx="1396">
                  <c:v>9.3540692844126215E-3</c:v>
                </c:pt>
                <c:pt idx="1397">
                  <c:v>9.264240123459588E-3</c:v>
                </c:pt>
                <c:pt idx="1398">
                  <c:v>8.8918527346025754E-3</c:v>
                </c:pt>
                <c:pt idx="1399">
                  <c:v>8.6066950722612848E-3</c:v>
                </c:pt>
                <c:pt idx="1400">
                  <c:v>8.5029390252080138E-3</c:v>
                </c:pt>
                <c:pt idx="1401">
                  <c:v>1.0162464822639031E-2</c:v>
                </c:pt>
                <c:pt idx="1402">
                  <c:v>1.419013104481516E-2</c:v>
                </c:pt>
                <c:pt idx="1403">
                  <c:v>1.8455741183356885E-3</c:v>
                </c:pt>
                <c:pt idx="1404">
                  <c:v>1.715979646646566E-3</c:v>
                </c:pt>
                <c:pt idx="1405">
                  <c:v>1.5662714057656478E-3</c:v>
                </c:pt>
                <c:pt idx="1406">
                  <c:v>1.6166221431727491E-3</c:v>
                </c:pt>
                <c:pt idx="1407">
                  <c:v>2.8575646351032369E-3</c:v>
                </c:pt>
                <c:pt idx="1408">
                  <c:v>1.630208892570496E-3</c:v>
                </c:pt>
                <c:pt idx="1409">
                  <c:v>1.5650659686067474E-3</c:v>
                </c:pt>
                <c:pt idx="1410">
                  <c:v>2.5352229964701791E-3</c:v>
                </c:pt>
                <c:pt idx="1411">
                  <c:v>1.8372048024916992E-3</c:v>
                </c:pt>
                <c:pt idx="1412">
                  <c:v>2.7327446912331294E-3</c:v>
                </c:pt>
                <c:pt idx="1413">
                  <c:v>6.5125708390134426E-3</c:v>
                </c:pt>
                <c:pt idx="1414">
                  <c:v>7.3091882330455823E-3</c:v>
                </c:pt>
                <c:pt idx="1415">
                  <c:v>9.3068156710028604E-3</c:v>
                </c:pt>
                <c:pt idx="1416">
                  <c:v>8.2410382881307025E-3</c:v>
                </c:pt>
                <c:pt idx="1417">
                  <c:v>8.554131230078206E-3</c:v>
                </c:pt>
                <c:pt idx="1418">
                  <c:v>3.218413459167991E-2</c:v>
                </c:pt>
                <c:pt idx="1419">
                  <c:v>3.4415001127265268E-2</c:v>
                </c:pt>
                <c:pt idx="1420">
                  <c:v>4.5104974214350342E-2</c:v>
                </c:pt>
                <c:pt idx="1421">
                  <c:v>3.1971296291269276E-2</c:v>
                </c:pt>
                <c:pt idx="1422">
                  <c:v>6.3625240522120291E-2</c:v>
                </c:pt>
                <c:pt idx="1423">
                  <c:v>6.7039702933468115E-2</c:v>
                </c:pt>
                <c:pt idx="1424">
                  <c:v>7.857526584426347E-2</c:v>
                </c:pt>
                <c:pt idx="1425">
                  <c:v>4.2710108480634584E-2</c:v>
                </c:pt>
                <c:pt idx="1426">
                  <c:v>4.1022811963997451E-2</c:v>
                </c:pt>
                <c:pt idx="1427">
                  <c:v>3.7282671850577237E-2</c:v>
                </c:pt>
                <c:pt idx="1428">
                  <c:v>7.5270595599854391E-3</c:v>
                </c:pt>
                <c:pt idx="1429">
                  <c:v>7.5282548201615904E-3</c:v>
                </c:pt>
                <c:pt idx="1430">
                  <c:v>3.4758275147656906E-2</c:v>
                </c:pt>
                <c:pt idx="1431">
                  <c:v>3.9203551864648134E-2</c:v>
                </c:pt>
                <c:pt idx="1432">
                  <c:v>1.8157135354577775E-2</c:v>
                </c:pt>
                <c:pt idx="1433">
                  <c:v>1.7963638956161924E-2</c:v>
                </c:pt>
                <c:pt idx="1434">
                  <c:v>1.7788153854406408E-2</c:v>
                </c:pt>
                <c:pt idx="1435">
                  <c:v>2.2327436973274494E-3</c:v>
                </c:pt>
                <c:pt idx="1436">
                  <c:v>2.1071418377893196E-3</c:v>
                </c:pt>
                <c:pt idx="1437">
                  <c:v>1.0499237367207811E-2</c:v>
                </c:pt>
                <c:pt idx="1438">
                  <c:v>1.0051223597042807E-2</c:v>
                </c:pt>
                <c:pt idx="1439">
                  <c:v>2.1362749673014322E-3</c:v>
                </c:pt>
                <c:pt idx="1440">
                  <c:v>2.6298326284739972E-3</c:v>
                </c:pt>
                <c:pt idx="1441">
                  <c:v>2.6462399916745939E-3</c:v>
                </c:pt>
                <c:pt idx="1442">
                  <c:v>2.4445023019264052E-3</c:v>
                </c:pt>
                <c:pt idx="1443">
                  <c:v>2.3017891747040609E-3</c:v>
                </c:pt>
                <c:pt idx="1444">
                  <c:v>2.2074049262690376E-3</c:v>
                </c:pt>
                <c:pt idx="1445">
                  <c:v>2.1194293533252804E-3</c:v>
                </c:pt>
                <c:pt idx="1446">
                  <c:v>1.8980828869405808E-3</c:v>
                </c:pt>
                <c:pt idx="1447">
                  <c:v>1.8390854588353511E-3</c:v>
                </c:pt>
                <c:pt idx="1448">
                  <c:v>1.9331573774333827E-3</c:v>
                </c:pt>
                <c:pt idx="1449">
                  <c:v>1.8206204457741886E-3</c:v>
                </c:pt>
                <c:pt idx="1450">
                  <c:v>1.7847360211031317E-3</c:v>
                </c:pt>
                <c:pt idx="1451">
                  <c:v>2.708379473833707E-3</c:v>
                </c:pt>
                <c:pt idx="1452">
                  <c:v>4.6814323464759826E-3</c:v>
                </c:pt>
                <c:pt idx="1453">
                  <c:v>3.6217460974694404E-3</c:v>
                </c:pt>
                <c:pt idx="1454">
                  <c:v>2.9158523474731636E-3</c:v>
                </c:pt>
                <c:pt idx="1455">
                  <c:v>6.9913960311459187E-3</c:v>
                </c:pt>
                <c:pt idx="1456">
                  <c:v>2.8550697529710341E-3</c:v>
                </c:pt>
                <c:pt idx="1457">
                  <c:v>3.2649201117388089E-3</c:v>
                </c:pt>
                <c:pt idx="1458">
                  <c:v>5.3102360984571117E-3</c:v>
                </c:pt>
                <c:pt idx="1459">
                  <c:v>3.429543464346891E-3</c:v>
                </c:pt>
                <c:pt idx="1460">
                  <c:v>4.120331223727825E-3</c:v>
                </c:pt>
                <c:pt idx="1461">
                  <c:v>4.1781669503786565E-3</c:v>
                </c:pt>
                <c:pt idx="1462">
                  <c:v>3.5119592827880363E-3</c:v>
                </c:pt>
                <c:pt idx="1463">
                  <c:v>3.6133069413137545E-3</c:v>
                </c:pt>
                <c:pt idx="1464">
                  <c:v>6.2166154922237791E-3</c:v>
                </c:pt>
                <c:pt idx="1465">
                  <c:v>5.888367292279555E-3</c:v>
                </c:pt>
                <c:pt idx="1466">
                  <c:v>4.8498075569756906E-3</c:v>
                </c:pt>
                <c:pt idx="1467">
                  <c:v>4.0418831900916313E-3</c:v>
                </c:pt>
                <c:pt idx="1468">
                  <c:v>2.1519908189309649E-2</c:v>
                </c:pt>
                <c:pt idx="1469">
                  <c:v>6.7159365752932883E-3</c:v>
                </c:pt>
                <c:pt idx="1470">
                  <c:v>6.8806225105526014E-3</c:v>
                </c:pt>
                <c:pt idx="1471">
                  <c:v>7.8292962096395517E-3</c:v>
                </c:pt>
                <c:pt idx="1472">
                  <c:v>7.3742295990659058E-3</c:v>
                </c:pt>
                <c:pt idx="1473">
                  <c:v>6.7822223855897755E-3</c:v>
                </c:pt>
                <c:pt idx="1474">
                  <c:v>6.780810817848826E-3</c:v>
                </c:pt>
                <c:pt idx="1475">
                  <c:v>3.8802082824327998E-3</c:v>
                </c:pt>
                <c:pt idx="1476">
                  <c:v>3.8235729494927708E-3</c:v>
                </c:pt>
                <c:pt idx="1477">
                  <c:v>3.965915789694751E-3</c:v>
                </c:pt>
                <c:pt idx="1478">
                  <c:v>4.3137095568757007E-3</c:v>
                </c:pt>
                <c:pt idx="1479">
                  <c:v>2.7234247943907623E-3</c:v>
                </c:pt>
                <c:pt idx="1480">
                  <c:v>4.2951696119245446E-3</c:v>
                </c:pt>
                <c:pt idx="1481">
                  <c:v>1.6390705871315196E-2</c:v>
                </c:pt>
                <c:pt idx="1482">
                  <c:v>1.994792433447087E-2</c:v>
                </c:pt>
                <c:pt idx="1483">
                  <c:v>6.2697713677986999E-3</c:v>
                </c:pt>
                <c:pt idx="1484">
                  <c:v>6.6998613043024293E-3</c:v>
                </c:pt>
                <c:pt idx="1485">
                  <c:v>6.1368538364829969E-3</c:v>
                </c:pt>
                <c:pt idx="1486">
                  <c:v>5.3906133495170748E-3</c:v>
                </c:pt>
                <c:pt idx="1487">
                  <c:v>5.7333455706277013E-3</c:v>
                </c:pt>
                <c:pt idx="1488">
                  <c:v>5.4287739648271214E-3</c:v>
                </c:pt>
                <c:pt idx="1489">
                  <c:v>9.3114752112361671E-3</c:v>
                </c:pt>
                <c:pt idx="1490">
                  <c:v>9.781874380435502E-3</c:v>
                </c:pt>
                <c:pt idx="1491">
                  <c:v>1.8600744478259698E-2</c:v>
                </c:pt>
                <c:pt idx="1492">
                  <c:v>2.0141745027588732E-2</c:v>
                </c:pt>
                <c:pt idx="1493">
                  <c:v>2.0884775764699791E-2</c:v>
                </c:pt>
                <c:pt idx="1494">
                  <c:v>4.091349503460729E-3</c:v>
                </c:pt>
                <c:pt idx="1495">
                  <c:v>4.0349630869603512E-3</c:v>
                </c:pt>
                <c:pt idx="1496">
                  <c:v>4.5906066364755404E-3</c:v>
                </c:pt>
                <c:pt idx="1497">
                  <c:v>6.166652275235102E-3</c:v>
                </c:pt>
                <c:pt idx="1498">
                  <c:v>2.2922501813434906E-3</c:v>
                </c:pt>
                <c:pt idx="1499">
                  <c:v>6.4731023571915226E-3</c:v>
                </c:pt>
                <c:pt idx="1500">
                  <c:v>1.8477421472643227E-2</c:v>
                </c:pt>
                <c:pt idx="1501">
                  <c:v>2.0815249691558357E-2</c:v>
                </c:pt>
                <c:pt idx="1502">
                  <c:v>1.5455105115879199E-2</c:v>
                </c:pt>
                <c:pt idx="1503">
                  <c:v>2.5594105273693851E-2</c:v>
                </c:pt>
                <c:pt idx="1504">
                  <c:v>1.509466994019785E-2</c:v>
                </c:pt>
                <c:pt idx="1505">
                  <c:v>2.4265227103206443E-3</c:v>
                </c:pt>
                <c:pt idx="1506">
                  <c:v>2.8173665855074606E-3</c:v>
                </c:pt>
                <c:pt idx="1507">
                  <c:v>3.610599589919555E-3</c:v>
                </c:pt>
                <c:pt idx="1508">
                  <c:v>2.2697963152753901E-3</c:v>
                </c:pt>
                <c:pt idx="1509">
                  <c:v>1.3022615162247871E-2</c:v>
                </c:pt>
                <c:pt idx="1510">
                  <c:v>8.5355557811975149E-3</c:v>
                </c:pt>
                <c:pt idx="1511">
                  <c:v>5.1584139576744664E-3</c:v>
                </c:pt>
                <c:pt idx="1512">
                  <c:v>4.9382843136817362E-3</c:v>
                </c:pt>
                <c:pt idx="1513">
                  <c:v>4.8445245301255166E-3</c:v>
                </c:pt>
                <c:pt idx="1514">
                  <c:v>4.8319509943498254E-3</c:v>
                </c:pt>
                <c:pt idx="1515">
                  <c:v>4.5281983921739988E-3</c:v>
                </c:pt>
                <c:pt idx="1516">
                  <c:v>4.6688458087280702E-3</c:v>
                </c:pt>
                <c:pt idx="1517">
                  <c:v>4.4992587630105479E-3</c:v>
                </c:pt>
                <c:pt idx="1518">
                  <c:v>4.3344762002248231E-3</c:v>
                </c:pt>
                <c:pt idx="1519">
                  <c:v>4.0597722990109711E-3</c:v>
                </c:pt>
                <c:pt idx="1520">
                  <c:v>3.7951743088150921E-3</c:v>
                </c:pt>
                <c:pt idx="1521">
                  <c:v>6.852627939759692E-3</c:v>
                </c:pt>
                <c:pt idx="1522">
                  <c:v>3.6033951171337798E-3</c:v>
                </c:pt>
                <c:pt idx="1523">
                  <c:v>3.7115270659584523E-3</c:v>
                </c:pt>
                <c:pt idx="1524">
                  <c:v>2.5099840273575891E-3</c:v>
                </c:pt>
                <c:pt idx="1525">
                  <c:v>9.824135211120081E-3</c:v>
                </c:pt>
                <c:pt idx="1526">
                  <c:v>1.165218990956666E-2</c:v>
                </c:pt>
                <c:pt idx="1527">
                  <c:v>4.6605086941373082E-3</c:v>
                </c:pt>
                <c:pt idx="1528">
                  <c:v>3.8287691066442209E-3</c:v>
                </c:pt>
                <c:pt idx="1529">
                  <c:v>3.863552214341042E-3</c:v>
                </c:pt>
                <c:pt idx="1530">
                  <c:v>3.8698565099449028E-3</c:v>
                </c:pt>
                <c:pt idx="1531">
                  <c:v>5.7161141375338693E-3</c:v>
                </c:pt>
                <c:pt idx="1532">
                  <c:v>3.6240936782843819E-3</c:v>
                </c:pt>
                <c:pt idx="1533">
                  <c:v>1.8618269938116671E-2</c:v>
                </c:pt>
                <c:pt idx="1534">
                  <c:v>1.9397539765885301E-2</c:v>
                </c:pt>
                <c:pt idx="1535">
                  <c:v>2.9439182656282995E-3</c:v>
                </c:pt>
                <c:pt idx="1536">
                  <c:v>2.8198633427944657E-3</c:v>
                </c:pt>
                <c:pt idx="1537">
                  <c:v>2.6015079522108556E-3</c:v>
                </c:pt>
                <c:pt idx="1538">
                  <c:v>1.1246538106255408E-2</c:v>
                </c:pt>
                <c:pt idx="1539">
                  <c:v>4.2349004738389956E-3</c:v>
                </c:pt>
                <c:pt idx="1540">
                  <c:v>4.5212885935443422E-3</c:v>
                </c:pt>
                <c:pt idx="1541">
                  <c:v>4.7754293935360799E-3</c:v>
                </c:pt>
                <c:pt idx="1542">
                  <c:v>5.7795746940633649E-3</c:v>
                </c:pt>
                <c:pt idx="1543">
                  <c:v>4.754401087915491E-3</c:v>
                </c:pt>
                <c:pt idx="1544">
                  <c:v>2.2305989485791398E-2</c:v>
                </c:pt>
                <c:pt idx="1545">
                  <c:v>2.1658332742822223E-2</c:v>
                </c:pt>
                <c:pt idx="1546">
                  <c:v>2.1481245408595161E-2</c:v>
                </c:pt>
                <c:pt idx="1547">
                  <c:v>2.1242751464464325E-2</c:v>
                </c:pt>
                <c:pt idx="1548">
                  <c:v>2.0805191253982353E-2</c:v>
                </c:pt>
                <c:pt idx="1549">
                  <c:v>2.0976472017296278E-2</c:v>
                </c:pt>
                <c:pt idx="1550">
                  <c:v>2.0522813383015634E-2</c:v>
                </c:pt>
                <c:pt idx="1551">
                  <c:v>1.9346668017877138E-2</c:v>
                </c:pt>
                <c:pt idx="1552">
                  <c:v>1.9634008146255207E-2</c:v>
                </c:pt>
                <c:pt idx="1553">
                  <c:v>4.9912538571492936E-3</c:v>
                </c:pt>
                <c:pt idx="1554">
                  <c:v>3.9980132288204608E-3</c:v>
                </c:pt>
                <c:pt idx="1555">
                  <c:v>4.2308584534692661E-3</c:v>
                </c:pt>
                <c:pt idx="1556">
                  <c:v>7.6233227104916534E-3</c:v>
                </c:pt>
                <c:pt idx="1557">
                  <c:v>2.1790571645663965E-2</c:v>
                </c:pt>
                <c:pt idx="1558">
                  <c:v>6.3916221419831496E-3</c:v>
                </c:pt>
                <c:pt idx="1559">
                  <c:v>1.1369658666024324E-2</c:v>
                </c:pt>
                <c:pt idx="1560">
                  <c:v>2.2256253515098634E-2</c:v>
                </c:pt>
                <c:pt idx="1561">
                  <c:v>1.3079812140327444E-2</c:v>
                </c:pt>
                <c:pt idx="1562">
                  <c:v>1.0013666638566846E-2</c:v>
                </c:pt>
                <c:pt idx="1563">
                  <c:v>1.0947920085593352E-2</c:v>
                </c:pt>
                <c:pt idx="1564">
                  <c:v>1.9628777675377702E-2</c:v>
                </c:pt>
                <c:pt idx="1565">
                  <c:v>3.2965566527965215E-2</c:v>
                </c:pt>
                <c:pt idx="1566">
                  <c:v>1.8018612758585399E-2</c:v>
                </c:pt>
                <c:pt idx="1567">
                  <c:v>1.0157735283296977E-2</c:v>
                </c:pt>
                <c:pt idx="1568">
                  <c:v>6.0419480748700218E-3</c:v>
                </c:pt>
                <c:pt idx="1569">
                  <c:v>1.5115426179026472E-2</c:v>
                </c:pt>
                <c:pt idx="1570">
                  <c:v>5.9868738082163803E-3</c:v>
                </c:pt>
                <c:pt idx="1571">
                  <c:v>4.2139374549630768E-3</c:v>
                </c:pt>
                <c:pt idx="1572">
                  <c:v>2.2113993208645363E-2</c:v>
                </c:pt>
                <c:pt idx="1573">
                  <c:v>4.283839987668403E-3</c:v>
                </c:pt>
                <c:pt idx="1574">
                  <c:v>1.9675528197539503E-2</c:v>
                </c:pt>
                <c:pt idx="1575">
                  <c:v>3.5856495686115014E-3</c:v>
                </c:pt>
                <c:pt idx="1576">
                  <c:v>3.5192284094206039E-3</c:v>
                </c:pt>
                <c:pt idx="1577">
                  <c:v>3.5847723096539609E-3</c:v>
                </c:pt>
                <c:pt idx="1578">
                  <c:v>6.5185958292444295E-3</c:v>
                </c:pt>
                <c:pt idx="1579">
                  <c:v>1.6688188494209281E-2</c:v>
                </c:pt>
                <c:pt idx="1580">
                  <c:v>1.5182958040621477E-2</c:v>
                </c:pt>
                <c:pt idx="1581">
                  <c:v>1.1349614529468203E-2</c:v>
                </c:pt>
                <c:pt idx="1582">
                  <c:v>1.147920649440265E-2</c:v>
                </c:pt>
                <c:pt idx="1583">
                  <c:v>3.4764062942749395E-3</c:v>
                </c:pt>
                <c:pt idx="1584">
                  <c:v>8.3245841988726019E-3</c:v>
                </c:pt>
                <c:pt idx="1585">
                  <c:v>4.0048216353605146E-3</c:v>
                </c:pt>
                <c:pt idx="1586">
                  <c:v>9.4496758635112896E-3</c:v>
                </c:pt>
                <c:pt idx="1587">
                  <c:v>9.2028804753029603E-3</c:v>
                </c:pt>
                <c:pt idx="1588">
                  <c:v>2.9724996738234137E-3</c:v>
                </c:pt>
                <c:pt idx="1589">
                  <c:v>6.9765292151485383E-3</c:v>
                </c:pt>
                <c:pt idx="1590">
                  <c:v>5.4493285921883294E-3</c:v>
                </c:pt>
                <c:pt idx="1591">
                  <c:v>5.9840867076255914E-3</c:v>
                </c:pt>
                <c:pt idx="1592">
                  <c:v>2.0829175431679049E-3</c:v>
                </c:pt>
                <c:pt idx="1593">
                  <c:v>2.1508628990747724E-3</c:v>
                </c:pt>
                <c:pt idx="1594">
                  <c:v>1.7817407561596128E-3</c:v>
                </c:pt>
                <c:pt idx="1595">
                  <c:v>2.0826472002941583E-2</c:v>
                </c:pt>
                <c:pt idx="1596">
                  <c:v>3.4128574866831209E-3</c:v>
                </c:pt>
                <c:pt idx="1597">
                  <c:v>3.3655280742092347E-3</c:v>
                </c:pt>
                <c:pt idx="1598">
                  <c:v>3.3315102419014244E-3</c:v>
                </c:pt>
                <c:pt idx="1599">
                  <c:v>1.8909214243623363E-3</c:v>
                </c:pt>
                <c:pt idx="1600">
                  <c:v>5.7154862297050732E-3</c:v>
                </c:pt>
                <c:pt idx="1601">
                  <c:v>5.8400392244430041E-3</c:v>
                </c:pt>
                <c:pt idx="1602">
                  <c:v>1.9739134698573413E-3</c:v>
                </c:pt>
                <c:pt idx="1603">
                  <c:v>2.0439832701548404E-3</c:v>
                </c:pt>
                <c:pt idx="1604">
                  <c:v>1.9433721424607635E-3</c:v>
                </c:pt>
                <c:pt idx="1605">
                  <c:v>2.3124089872030127E-3</c:v>
                </c:pt>
                <c:pt idx="1606">
                  <c:v>2.3257745359853287E-3</c:v>
                </c:pt>
                <c:pt idx="1607">
                  <c:v>2.3161181166502513E-3</c:v>
                </c:pt>
                <c:pt idx="1608">
                  <c:v>3.665046284093519E-3</c:v>
                </c:pt>
                <c:pt idx="1609">
                  <c:v>3.450045453347832E-3</c:v>
                </c:pt>
                <c:pt idx="1610">
                  <c:v>3.6962995221160532E-3</c:v>
                </c:pt>
                <c:pt idx="1611">
                  <c:v>7.2701904700762402E-3</c:v>
                </c:pt>
                <c:pt idx="1612">
                  <c:v>3.2710741603740011E-3</c:v>
                </c:pt>
                <c:pt idx="1613">
                  <c:v>2.9080335923406392E-3</c:v>
                </c:pt>
                <c:pt idx="1614">
                  <c:v>3.1421130402564902E-3</c:v>
                </c:pt>
                <c:pt idx="1615">
                  <c:v>3.0970480548071456E-3</c:v>
                </c:pt>
                <c:pt idx="1616">
                  <c:v>8.734307952285086E-3</c:v>
                </c:pt>
                <c:pt idx="1617">
                  <c:v>2.9992276440742862E-3</c:v>
                </c:pt>
                <c:pt idx="1618">
                  <c:v>1.9837115964562599E-2</c:v>
                </c:pt>
                <c:pt idx="1619">
                  <c:v>1.9800640882094378E-2</c:v>
                </c:pt>
                <c:pt idx="1620">
                  <c:v>1.8952322006335915E-2</c:v>
                </c:pt>
                <c:pt idx="1621">
                  <c:v>2.7859300112674339E-2</c:v>
                </c:pt>
                <c:pt idx="1622">
                  <c:v>2.7868064522895801E-2</c:v>
                </c:pt>
                <c:pt idx="1623">
                  <c:v>2.7294222072199895E-2</c:v>
                </c:pt>
                <c:pt idx="1624">
                  <c:v>4.2987447937732053E-3</c:v>
                </c:pt>
                <c:pt idx="1625">
                  <c:v>3.388304770348786E-3</c:v>
                </c:pt>
                <c:pt idx="1626">
                  <c:v>1.4023532536547617E-2</c:v>
                </c:pt>
                <c:pt idx="1627">
                  <c:v>4.7506984048613305E-3</c:v>
                </c:pt>
                <c:pt idx="1628">
                  <c:v>1.8001691003305995E-2</c:v>
                </c:pt>
                <c:pt idx="1629">
                  <c:v>5.8681889420818542E-3</c:v>
                </c:pt>
                <c:pt idx="1630">
                  <c:v>1.998005871121206E-2</c:v>
                </c:pt>
                <c:pt idx="1631">
                  <c:v>1.7815808606073881E-2</c:v>
                </c:pt>
                <c:pt idx="1632">
                  <c:v>7.2439302746871758E-3</c:v>
                </c:pt>
                <c:pt idx="1633">
                  <c:v>8.5035690575430978E-3</c:v>
                </c:pt>
                <c:pt idx="1634">
                  <c:v>3.5041468053958261E-3</c:v>
                </c:pt>
                <c:pt idx="1635">
                  <c:v>5.9038215132683437E-3</c:v>
                </c:pt>
                <c:pt idx="1636">
                  <c:v>6.1727632760311514E-3</c:v>
                </c:pt>
                <c:pt idx="1637">
                  <c:v>5.5662368059977317E-3</c:v>
                </c:pt>
                <c:pt idx="1638">
                  <c:v>1.5921391008998496E-2</c:v>
                </c:pt>
                <c:pt idx="1639">
                  <c:v>8.7947274860594015E-3</c:v>
                </c:pt>
                <c:pt idx="1640">
                  <c:v>1.0815697373186613E-2</c:v>
                </c:pt>
                <c:pt idx="1641">
                  <c:v>1.8074056630953402E-2</c:v>
                </c:pt>
                <c:pt idx="1642">
                  <c:v>3.6937224708421659E-2</c:v>
                </c:pt>
                <c:pt idx="1643">
                  <c:v>1.8132012635650577E-2</c:v>
                </c:pt>
                <c:pt idx="1644">
                  <c:v>2.0835746722111918E-2</c:v>
                </c:pt>
                <c:pt idx="1645">
                  <c:v>3.4615973554222516E-2</c:v>
                </c:pt>
                <c:pt idx="1646">
                  <c:v>4.4576800447311736E-2</c:v>
                </c:pt>
                <c:pt idx="1647">
                  <c:v>3.343849908701E-2</c:v>
                </c:pt>
                <c:pt idx="1648">
                  <c:v>3.157379401362724E-2</c:v>
                </c:pt>
              </c:numCache>
            </c:numRef>
          </c:xVal>
          <c:yVal>
            <c:numRef>
              <c:f>Regression!StudResidData</c:f>
              <c:numCache>
                <c:formatCode>0.0000</c:formatCode>
                <c:ptCount val="1649"/>
                <c:pt idx="0">
                  <c:v>0.50263325470209952</c:v>
                </c:pt>
                <c:pt idx="1">
                  <c:v>-0.95463389033168689</c:v>
                </c:pt>
                <c:pt idx="2">
                  <c:v>-0.9195621547553654</c:v>
                </c:pt>
                <c:pt idx="3">
                  <c:v>-0.98672339853065394</c:v>
                </c:pt>
                <c:pt idx="4">
                  <c:v>-0.90399928889247871</c:v>
                </c:pt>
                <c:pt idx="5">
                  <c:v>-0.91196377895255154</c:v>
                </c:pt>
                <c:pt idx="6">
                  <c:v>-0.82341415146343555</c:v>
                </c:pt>
                <c:pt idx="7">
                  <c:v>-0.85337108713972454</c:v>
                </c:pt>
                <c:pt idx="8">
                  <c:v>-0.79973729042388886</c:v>
                </c:pt>
                <c:pt idx="9">
                  <c:v>-0.72592449697535788</c:v>
                </c:pt>
                <c:pt idx="10">
                  <c:v>-0.67527761144894538</c:v>
                </c:pt>
                <c:pt idx="11">
                  <c:v>-0.11523390625493084</c:v>
                </c:pt>
                <c:pt idx="12">
                  <c:v>-0.27791106217407591</c:v>
                </c:pt>
                <c:pt idx="13">
                  <c:v>-1.9103292037941246</c:v>
                </c:pt>
                <c:pt idx="14">
                  <c:v>-0.55930489367306124</c:v>
                </c:pt>
                <c:pt idx="15">
                  <c:v>-0.52283108152250746</c:v>
                </c:pt>
                <c:pt idx="16">
                  <c:v>0.53427993808565277</c:v>
                </c:pt>
                <c:pt idx="17">
                  <c:v>0.16719648217594898</c:v>
                </c:pt>
                <c:pt idx="18">
                  <c:v>0.45903534051016326</c:v>
                </c:pt>
                <c:pt idx="19">
                  <c:v>0.4204277165757847</c:v>
                </c:pt>
                <c:pt idx="20">
                  <c:v>0.61041424440039793</c:v>
                </c:pt>
                <c:pt idx="21">
                  <c:v>0.78945610642516406</c:v>
                </c:pt>
                <c:pt idx="22">
                  <c:v>0.81166107988003555</c:v>
                </c:pt>
                <c:pt idx="23">
                  <c:v>0.28317950674949788</c:v>
                </c:pt>
                <c:pt idx="24">
                  <c:v>0.62022762094856909</c:v>
                </c:pt>
                <c:pt idx="25">
                  <c:v>1.0843896129106505</c:v>
                </c:pt>
                <c:pt idx="26">
                  <c:v>0.24204036798190057</c:v>
                </c:pt>
                <c:pt idx="27">
                  <c:v>6.8797795619932392E-2</c:v>
                </c:pt>
                <c:pt idx="28">
                  <c:v>0.12501349237600753</c:v>
                </c:pt>
                <c:pt idx="29">
                  <c:v>0.24089591874989316</c:v>
                </c:pt>
                <c:pt idx="30">
                  <c:v>0.39691287706540446</c:v>
                </c:pt>
                <c:pt idx="31">
                  <c:v>9.474646731360814E-2</c:v>
                </c:pt>
                <c:pt idx="32">
                  <c:v>-0.45167313182800556</c:v>
                </c:pt>
                <c:pt idx="33">
                  <c:v>-4.275580994652154E-2</c:v>
                </c:pt>
                <c:pt idx="34">
                  <c:v>-4.7802209911054147E-2</c:v>
                </c:pt>
                <c:pt idx="35">
                  <c:v>6.3549492544484013E-2</c:v>
                </c:pt>
                <c:pt idx="36">
                  <c:v>0.17137139459338691</c:v>
                </c:pt>
                <c:pt idx="37">
                  <c:v>0.27228958714967955</c:v>
                </c:pt>
                <c:pt idx="38">
                  <c:v>0.435041415803609</c:v>
                </c:pt>
                <c:pt idx="39">
                  <c:v>0.71404411326362149</c:v>
                </c:pt>
                <c:pt idx="40">
                  <c:v>0.2391234627906236</c:v>
                </c:pt>
                <c:pt idx="41">
                  <c:v>0.4314232074188622</c:v>
                </c:pt>
                <c:pt idx="42">
                  <c:v>-0.22089993790099516</c:v>
                </c:pt>
                <c:pt idx="43">
                  <c:v>-2.8625670309046316</c:v>
                </c:pt>
                <c:pt idx="44">
                  <c:v>-2.9761912720292414</c:v>
                </c:pt>
                <c:pt idx="45">
                  <c:v>-1.2595636355456186</c:v>
                </c:pt>
                <c:pt idx="46">
                  <c:v>-2.3572262374037543</c:v>
                </c:pt>
                <c:pt idx="47">
                  <c:v>-2.4270662993165439</c:v>
                </c:pt>
                <c:pt idx="48">
                  <c:v>-2.2652899498390768</c:v>
                </c:pt>
                <c:pt idx="49">
                  <c:v>-2.4142528936760117</c:v>
                </c:pt>
                <c:pt idx="50">
                  <c:v>-2.3907004591887699</c:v>
                </c:pt>
                <c:pt idx="51">
                  <c:v>-0.68278968023243425</c:v>
                </c:pt>
                <c:pt idx="52">
                  <c:v>-0.73661633848085117</c:v>
                </c:pt>
                <c:pt idx="53">
                  <c:v>-1.2788279348694824</c:v>
                </c:pt>
                <c:pt idx="54">
                  <c:v>-0.82331870615128722</c:v>
                </c:pt>
                <c:pt idx="55">
                  <c:v>-0.59936595603501652</c:v>
                </c:pt>
                <c:pt idx="56">
                  <c:v>-0.63428883885306364</c:v>
                </c:pt>
                <c:pt idx="57">
                  <c:v>-0.73594176867540551</c:v>
                </c:pt>
                <c:pt idx="58">
                  <c:v>-0.67956406006873504</c:v>
                </c:pt>
                <c:pt idx="59">
                  <c:v>-0.52539104060649322</c:v>
                </c:pt>
                <c:pt idx="60">
                  <c:v>-0.56287672829393809</c:v>
                </c:pt>
                <c:pt idx="61">
                  <c:v>-1.2160595526956997</c:v>
                </c:pt>
                <c:pt idx="62">
                  <c:v>-0.75126418647432025</c:v>
                </c:pt>
                <c:pt idx="63">
                  <c:v>-0.80690340053211995</c:v>
                </c:pt>
                <c:pt idx="64">
                  <c:v>-0.12106044236598147</c:v>
                </c:pt>
                <c:pt idx="65">
                  <c:v>0.35273204189002294</c:v>
                </c:pt>
                <c:pt idx="66">
                  <c:v>0.36525705451797941</c:v>
                </c:pt>
                <c:pt idx="67">
                  <c:v>0.29586745838430628</c:v>
                </c:pt>
                <c:pt idx="68">
                  <c:v>0.32295385437503926</c:v>
                </c:pt>
                <c:pt idx="69">
                  <c:v>0.80712841557163273</c:v>
                </c:pt>
                <c:pt idx="70">
                  <c:v>0.18331294617480129</c:v>
                </c:pt>
                <c:pt idx="71">
                  <c:v>0.74425261612523375</c:v>
                </c:pt>
                <c:pt idx="72">
                  <c:v>0.58324130070937363</c:v>
                </c:pt>
                <c:pt idx="73">
                  <c:v>1.0564754618288306</c:v>
                </c:pt>
                <c:pt idx="74">
                  <c:v>0.70597584587130169</c:v>
                </c:pt>
                <c:pt idx="75">
                  <c:v>0.67016914744757528</c:v>
                </c:pt>
                <c:pt idx="76">
                  <c:v>0.66825744460324377</c:v>
                </c:pt>
                <c:pt idx="77">
                  <c:v>0.58678309155952924</c:v>
                </c:pt>
                <c:pt idx="78">
                  <c:v>0.39854470768015715</c:v>
                </c:pt>
                <c:pt idx="79">
                  <c:v>-1.8147240912136082</c:v>
                </c:pt>
                <c:pt idx="80">
                  <c:v>-1.6851740354664615</c:v>
                </c:pt>
                <c:pt idx="81">
                  <c:v>-1.6797180651103494</c:v>
                </c:pt>
                <c:pt idx="82">
                  <c:v>-1.5602615956728967</c:v>
                </c:pt>
                <c:pt idx="83">
                  <c:v>-1.2293580353521656</c:v>
                </c:pt>
                <c:pt idx="84">
                  <c:v>-0.95032820504586235</c:v>
                </c:pt>
                <c:pt idx="85">
                  <c:v>-1.2032317077583261</c:v>
                </c:pt>
                <c:pt idx="86">
                  <c:v>-0.15749707020362619</c:v>
                </c:pt>
                <c:pt idx="87">
                  <c:v>-1.1761641179220628</c:v>
                </c:pt>
                <c:pt idx="88">
                  <c:v>-0.48814133125453008</c:v>
                </c:pt>
                <c:pt idx="89">
                  <c:v>1.3138513491231574</c:v>
                </c:pt>
                <c:pt idx="90">
                  <c:v>0.10221479491494798</c:v>
                </c:pt>
                <c:pt idx="91">
                  <c:v>-0.61421945141925205</c:v>
                </c:pt>
                <c:pt idx="92">
                  <c:v>-1.0807781043682108</c:v>
                </c:pt>
                <c:pt idx="93">
                  <c:v>-0.26858783424559107</c:v>
                </c:pt>
                <c:pt idx="94">
                  <c:v>0.79981524261897985</c:v>
                </c:pt>
                <c:pt idx="95">
                  <c:v>1.4704721542534949</c:v>
                </c:pt>
                <c:pt idx="96">
                  <c:v>1.9646925584740611</c:v>
                </c:pt>
                <c:pt idx="97">
                  <c:v>0.86361262731897526</c:v>
                </c:pt>
                <c:pt idx="98">
                  <c:v>0.28086447703670564</c:v>
                </c:pt>
                <c:pt idx="99">
                  <c:v>1.0908278507204283</c:v>
                </c:pt>
                <c:pt idx="100">
                  <c:v>3.0978491661154208E-2</c:v>
                </c:pt>
                <c:pt idx="101">
                  <c:v>1.0763583581028449</c:v>
                </c:pt>
                <c:pt idx="102">
                  <c:v>0.24070484331505831</c:v>
                </c:pt>
                <c:pt idx="103">
                  <c:v>0.37639254625048979</c:v>
                </c:pt>
                <c:pt idx="104">
                  <c:v>0.8953963322681987</c:v>
                </c:pt>
                <c:pt idx="105">
                  <c:v>-0.31414428801516664</c:v>
                </c:pt>
                <c:pt idx="106">
                  <c:v>0.63973152280081691</c:v>
                </c:pt>
                <c:pt idx="107">
                  <c:v>0.58447217398297924</c:v>
                </c:pt>
                <c:pt idx="108">
                  <c:v>-0.20946603689665469</c:v>
                </c:pt>
                <c:pt idx="109">
                  <c:v>0.29627185097569553</c:v>
                </c:pt>
                <c:pt idx="110">
                  <c:v>-0.16731600897796303</c:v>
                </c:pt>
                <c:pt idx="111">
                  <c:v>-0.16262029784462714</c:v>
                </c:pt>
                <c:pt idx="112">
                  <c:v>-0.8932218806094615</c:v>
                </c:pt>
                <c:pt idx="113">
                  <c:v>1.7617187919347066</c:v>
                </c:pt>
                <c:pt idx="114">
                  <c:v>0.41018783407199161</c:v>
                </c:pt>
                <c:pt idx="115">
                  <c:v>-0.13246467928915875</c:v>
                </c:pt>
                <c:pt idx="116">
                  <c:v>-0.10075906837585046</c:v>
                </c:pt>
                <c:pt idx="117">
                  <c:v>-0.56038873958878166</c:v>
                </c:pt>
                <c:pt idx="118">
                  <c:v>-0.5725965460425616</c:v>
                </c:pt>
                <c:pt idx="119">
                  <c:v>-0.58964780058256083</c:v>
                </c:pt>
                <c:pt idx="120">
                  <c:v>-0.39263009210644328</c:v>
                </c:pt>
                <c:pt idx="121">
                  <c:v>1.1285522929162761</c:v>
                </c:pt>
                <c:pt idx="122">
                  <c:v>1.0992084253326686</c:v>
                </c:pt>
                <c:pt idx="123">
                  <c:v>2.7980681930751596</c:v>
                </c:pt>
                <c:pt idx="124">
                  <c:v>1.3415340588717739</c:v>
                </c:pt>
                <c:pt idx="125">
                  <c:v>1.2040843910900216</c:v>
                </c:pt>
                <c:pt idx="126">
                  <c:v>1.2692235396671032</c:v>
                </c:pt>
                <c:pt idx="127">
                  <c:v>1.1743264961319577</c:v>
                </c:pt>
                <c:pt idx="128">
                  <c:v>0.91649214905815424</c:v>
                </c:pt>
                <c:pt idx="129">
                  <c:v>0.86659492201784094</c:v>
                </c:pt>
                <c:pt idx="130">
                  <c:v>0.89648691165023042</c:v>
                </c:pt>
                <c:pt idx="131">
                  <c:v>0.68739247978548379</c:v>
                </c:pt>
                <c:pt idx="132">
                  <c:v>0.88099201288439932</c:v>
                </c:pt>
                <c:pt idx="133">
                  <c:v>-0.91660462449417812</c:v>
                </c:pt>
                <c:pt idx="134">
                  <c:v>-1.8155622442212729</c:v>
                </c:pt>
                <c:pt idx="135">
                  <c:v>-0.21532584412512956</c:v>
                </c:pt>
                <c:pt idx="136">
                  <c:v>-0.54857427925052948</c:v>
                </c:pt>
                <c:pt idx="137">
                  <c:v>-0.24083153510978253</c:v>
                </c:pt>
                <c:pt idx="138">
                  <c:v>-1.090449369984321</c:v>
                </c:pt>
                <c:pt idx="139">
                  <c:v>-0.98701277971383505</c:v>
                </c:pt>
                <c:pt idx="140">
                  <c:v>-0.75852198911206137</c:v>
                </c:pt>
                <c:pt idx="141">
                  <c:v>-1.0053061207364855</c:v>
                </c:pt>
                <c:pt idx="142">
                  <c:v>-1.1021059282175949</c:v>
                </c:pt>
                <c:pt idx="143">
                  <c:v>-0.97057348200235072</c:v>
                </c:pt>
                <c:pt idx="144">
                  <c:v>-0.60590301082771403</c:v>
                </c:pt>
                <c:pt idx="145">
                  <c:v>-1.0015115587512982</c:v>
                </c:pt>
                <c:pt idx="146">
                  <c:v>-0.82569323601607614</c:v>
                </c:pt>
                <c:pt idx="147">
                  <c:v>-0.80052724276458664</c:v>
                </c:pt>
                <c:pt idx="148">
                  <c:v>2.1110972641812791</c:v>
                </c:pt>
                <c:pt idx="149">
                  <c:v>2.391751786979365</c:v>
                </c:pt>
                <c:pt idx="150">
                  <c:v>1.2952922023197804</c:v>
                </c:pt>
                <c:pt idx="151">
                  <c:v>0.99914276860580131</c:v>
                </c:pt>
                <c:pt idx="152">
                  <c:v>0.58739349966625676</c:v>
                </c:pt>
                <c:pt idx="153">
                  <c:v>0.574739135418049</c:v>
                </c:pt>
                <c:pt idx="154">
                  <c:v>-0.53175556832364079</c:v>
                </c:pt>
                <c:pt idx="155">
                  <c:v>0.8450871312007715</c:v>
                </c:pt>
                <c:pt idx="156">
                  <c:v>0.21500762175232299</c:v>
                </c:pt>
                <c:pt idx="157">
                  <c:v>0.16995652865270386</c:v>
                </c:pt>
                <c:pt idx="158">
                  <c:v>-1.2082827957094511</c:v>
                </c:pt>
                <c:pt idx="159">
                  <c:v>-0.6420358430830988</c:v>
                </c:pt>
                <c:pt idx="160">
                  <c:v>-0.82152374909944137</c:v>
                </c:pt>
                <c:pt idx="161">
                  <c:v>-1.4841366669898415</c:v>
                </c:pt>
                <c:pt idx="162">
                  <c:v>-1.1174033724121335</c:v>
                </c:pt>
                <c:pt idx="163">
                  <c:v>-9.6391880367691349E-2</c:v>
                </c:pt>
                <c:pt idx="164">
                  <c:v>-1.3343736950896321</c:v>
                </c:pt>
                <c:pt idx="165">
                  <c:v>-0.53723510791721762</c:v>
                </c:pt>
                <c:pt idx="166">
                  <c:v>-0.44834537711872874</c:v>
                </c:pt>
                <c:pt idx="167">
                  <c:v>-0.46284835928286333</c:v>
                </c:pt>
                <c:pt idx="168">
                  <c:v>-0.52890940283609644</c:v>
                </c:pt>
                <c:pt idx="169">
                  <c:v>-0.46904500897628698</c:v>
                </c:pt>
                <c:pt idx="170">
                  <c:v>-0.40559720858899212</c:v>
                </c:pt>
                <c:pt idx="171">
                  <c:v>-0.34062366590244603</c:v>
                </c:pt>
                <c:pt idx="172">
                  <c:v>-0.51148486585706554</c:v>
                </c:pt>
                <c:pt idx="173">
                  <c:v>-0.47643916992541907</c:v>
                </c:pt>
                <c:pt idx="174">
                  <c:v>-1.2054373862452621</c:v>
                </c:pt>
                <c:pt idx="175">
                  <c:v>-0.38266599953113684</c:v>
                </c:pt>
                <c:pt idx="176">
                  <c:v>-1.2712007036774327</c:v>
                </c:pt>
                <c:pt idx="177">
                  <c:v>-2.8346699088615521E-2</c:v>
                </c:pt>
                <c:pt idx="178">
                  <c:v>-1.2815683360498682</c:v>
                </c:pt>
                <c:pt idx="179">
                  <c:v>-1.1940941903135569</c:v>
                </c:pt>
                <c:pt idx="180">
                  <c:v>-0.82542880702061616</c:v>
                </c:pt>
                <c:pt idx="181">
                  <c:v>-1.1114299487909058</c:v>
                </c:pt>
                <c:pt idx="182">
                  <c:v>-1.1111581997664921</c:v>
                </c:pt>
                <c:pt idx="183">
                  <c:v>-0.93183699999354763</c:v>
                </c:pt>
                <c:pt idx="184">
                  <c:v>-1.0919751088186307</c:v>
                </c:pt>
                <c:pt idx="185">
                  <c:v>-1.149699847646598</c:v>
                </c:pt>
                <c:pt idx="186">
                  <c:v>-1.1410833054711571</c:v>
                </c:pt>
                <c:pt idx="187">
                  <c:v>-0.79721254822036725</c:v>
                </c:pt>
                <c:pt idx="188">
                  <c:v>-0.93675721481910768</c:v>
                </c:pt>
                <c:pt idx="189">
                  <c:v>-1.0515863396174674</c:v>
                </c:pt>
                <c:pt idx="190">
                  <c:v>-1.0819343961395391</c:v>
                </c:pt>
                <c:pt idx="191">
                  <c:v>0.37984753945162381</c:v>
                </c:pt>
                <c:pt idx="192">
                  <c:v>0.36051075921224929</c:v>
                </c:pt>
                <c:pt idx="193">
                  <c:v>0.35064007299981703</c:v>
                </c:pt>
                <c:pt idx="194">
                  <c:v>0.34988342458575222</c:v>
                </c:pt>
                <c:pt idx="195">
                  <c:v>2.1285201508880149</c:v>
                </c:pt>
                <c:pt idx="196">
                  <c:v>1.9551134696821983</c:v>
                </c:pt>
                <c:pt idx="197">
                  <c:v>1.9069914941091515</c:v>
                </c:pt>
                <c:pt idx="198">
                  <c:v>1.9097231865521502</c:v>
                </c:pt>
                <c:pt idx="199">
                  <c:v>1.9006609503071605</c:v>
                </c:pt>
                <c:pt idx="200">
                  <c:v>1.8402121377063636</c:v>
                </c:pt>
                <c:pt idx="201">
                  <c:v>2.0235038819873807</c:v>
                </c:pt>
                <c:pt idx="202">
                  <c:v>1.6744796653565959</c:v>
                </c:pt>
                <c:pt idx="203">
                  <c:v>1.5416459652863319</c:v>
                </c:pt>
                <c:pt idx="204">
                  <c:v>0.28653771491862162</c:v>
                </c:pt>
                <c:pt idx="205">
                  <c:v>1.738550011584886</c:v>
                </c:pt>
                <c:pt idx="206">
                  <c:v>0.47722117882404963</c:v>
                </c:pt>
                <c:pt idx="207">
                  <c:v>0.14265752657027481</c:v>
                </c:pt>
                <c:pt idx="208">
                  <c:v>0.48134222187075193</c:v>
                </c:pt>
                <c:pt idx="209">
                  <c:v>0.78475112307582406</c:v>
                </c:pt>
                <c:pt idx="210">
                  <c:v>0.76475093382967407</c:v>
                </c:pt>
                <c:pt idx="211">
                  <c:v>0.90197539239753188</c:v>
                </c:pt>
                <c:pt idx="212">
                  <c:v>0.66219986158014976</c:v>
                </c:pt>
                <c:pt idx="213">
                  <c:v>0.18297136026215818</c:v>
                </c:pt>
                <c:pt idx="214">
                  <c:v>0.16994681990148855</c:v>
                </c:pt>
                <c:pt idx="215">
                  <c:v>2.5199319931824578</c:v>
                </c:pt>
                <c:pt idx="216">
                  <c:v>2.6607875432501578</c:v>
                </c:pt>
                <c:pt idx="217">
                  <c:v>-1.0713032329859948</c:v>
                </c:pt>
                <c:pt idx="218">
                  <c:v>-1.0674250864360919</c:v>
                </c:pt>
                <c:pt idx="219">
                  <c:v>-2.3703151069025581</c:v>
                </c:pt>
                <c:pt idx="220">
                  <c:v>-0.978540150708192</c:v>
                </c:pt>
                <c:pt idx="221">
                  <c:v>-1.011868760868613</c:v>
                </c:pt>
                <c:pt idx="222">
                  <c:v>-0.95618726751133798</c:v>
                </c:pt>
                <c:pt idx="223">
                  <c:v>-0.70680629082241653</c:v>
                </c:pt>
                <c:pt idx="224">
                  <c:v>-0.68346822857985434</c:v>
                </c:pt>
                <c:pt idx="225">
                  <c:v>-0.72749515886651428</c:v>
                </c:pt>
                <c:pt idx="226">
                  <c:v>-0.52372383880018225</c:v>
                </c:pt>
                <c:pt idx="227">
                  <c:v>-0.20558385031389373</c:v>
                </c:pt>
                <c:pt idx="228">
                  <c:v>-8.7892202092477292E-2</c:v>
                </c:pt>
                <c:pt idx="229">
                  <c:v>0.46361835352270747</c:v>
                </c:pt>
                <c:pt idx="230">
                  <c:v>1.133415731838767</c:v>
                </c:pt>
                <c:pt idx="231">
                  <c:v>1.3079210632652858</c:v>
                </c:pt>
                <c:pt idx="232">
                  <c:v>-0.25061415170702783</c:v>
                </c:pt>
                <c:pt idx="233">
                  <c:v>-0.13106858732814447</c:v>
                </c:pt>
                <c:pt idx="234">
                  <c:v>-0.17161494087345178</c:v>
                </c:pt>
                <c:pt idx="235">
                  <c:v>-0.20664549727805018</c:v>
                </c:pt>
                <c:pt idx="236">
                  <c:v>-0.18842578243852012</c:v>
                </c:pt>
                <c:pt idx="237">
                  <c:v>-0.17469820264092001</c:v>
                </c:pt>
                <c:pt idx="238">
                  <c:v>0.30017707042677355</c:v>
                </c:pt>
                <c:pt idx="239">
                  <c:v>-0.15639731260051548</c:v>
                </c:pt>
                <c:pt idx="240">
                  <c:v>-0.24109897697914559</c:v>
                </c:pt>
                <c:pt idx="241">
                  <c:v>-0.27809792371166742</c:v>
                </c:pt>
                <c:pt idx="242">
                  <c:v>-1.2256618048485042</c:v>
                </c:pt>
                <c:pt idx="243">
                  <c:v>-0.74367583571781126</c:v>
                </c:pt>
                <c:pt idx="244">
                  <c:v>-0.83452915373159609</c:v>
                </c:pt>
                <c:pt idx="245">
                  <c:v>-0.86159757555095617</c:v>
                </c:pt>
                <c:pt idx="246">
                  <c:v>0.35185709421384259</c:v>
                </c:pt>
                <c:pt idx="247">
                  <c:v>-0.28861262193054066</c:v>
                </c:pt>
                <c:pt idx="248">
                  <c:v>-0.83931572476189753</c:v>
                </c:pt>
                <c:pt idx="249">
                  <c:v>-0.33915287907925268</c:v>
                </c:pt>
                <c:pt idx="250">
                  <c:v>-0.33206758942688619</c:v>
                </c:pt>
                <c:pt idx="251">
                  <c:v>-0.24314671221614731</c:v>
                </c:pt>
                <c:pt idx="252">
                  <c:v>-0.26095438556288114</c:v>
                </c:pt>
                <c:pt idx="253">
                  <c:v>-0.25791118110765732</c:v>
                </c:pt>
                <c:pt idx="254">
                  <c:v>0.22746177316701754</c:v>
                </c:pt>
                <c:pt idx="255">
                  <c:v>0.15299864926503154</c:v>
                </c:pt>
                <c:pt idx="256">
                  <c:v>-1.0616984638497122</c:v>
                </c:pt>
                <c:pt idx="257">
                  <c:v>-0.27532921838131508</c:v>
                </c:pt>
                <c:pt idx="258">
                  <c:v>-0.15287020108891058</c:v>
                </c:pt>
                <c:pt idx="259">
                  <c:v>-0.18852159050734707</c:v>
                </c:pt>
                <c:pt idx="260">
                  <c:v>-0.86459386298320606</c:v>
                </c:pt>
                <c:pt idx="261">
                  <c:v>-0.28650963612972413</c:v>
                </c:pt>
                <c:pt idx="262">
                  <c:v>-0.31845345498054739</c:v>
                </c:pt>
                <c:pt idx="263">
                  <c:v>-1.3727139051375838</c:v>
                </c:pt>
                <c:pt idx="264">
                  <c:v>0.20033017874418096</c:v>
                </c:pt>
                <c:pt idx="265">
                  <c:v>5.5427727607509761E-2</c:v>
                </c:pt>
                <c:pt idx="266">
                  <c:v>5.1063305166924214E-2</c:v>
                </c:pt>
                <c:pt idx="267">
                  <c:v>1.6520178275993801E-2</c:v>
                </c:pt>
                <c:pt idx="268">
                  <c:v>-6.0220669490788928E-2</c:v>
                </c:pt>
                <c:pt idx="269">
                  <c:v>-2.9170369981215728E-2</c:v>
                </c:pt>
                <c:pt idx="270">
                  <c:v>-1.4293781489816981</c:v>
                </c:pt>
                <c:pt idx="271">
                  <c:v>-1.2033433036456751</c:v>
                </c:pt>
                <c:pt idx="272">
                  <c:v>-2.524519815966217</c:v>
                </c:pt>
                <c:pt idx="273">
                  <c:v>-1.2610131324258123</c:v>
                </c:pt>
                <c:pt idx="274">
                  <c:v>-1.1615352038161288</c:v>
                </c:pt>
                <c:pt idx="275">
                  <c:v>-2.4324780135462265</c:v>
                </c:pt>
                <c:pt idx="276">
                  <c:v>-0.8103200226499675</c:v>
                </c:pt>
                <c:pt idx="277">
                  <c:v>-2.183524094127125</c:v>
                </c:pt>
                <c:pt idx="278">
                  <c:v>-0.42912476187827231</c:v>
                </c:pt>
                <c:pt idx="279">
                  <c:v>-0.37148447246541039</c:v>
                </c:pt>
                <c:pt idx="280">
                  <c:v>-0.27933298789180283</c:v>
                </c:pt>
                <c:pt idx="281">
                  <c:v>-0.17183320090680237</c:v>
                </c:pt>
                <c:pt idx="282">
                  <c:v>0.48526585942310674</c:v>
                </c:pt>
                <c:pt idx="283">
                  <c:v>-0.30421125913823127</c:v>
                </c:pt>
                <c:pt idx="284">
                  <c:v>0.35004800367003036</c:v>
                </c:pt>
                <c:pt idx="285">
                  <c:v>0.85034442573270475</c:v>
                </c:pt>
                <c:pt idx="286">
                  <c:v>0.48555114955147932</c:v>
                </c:pt>
                <c:pt idx="287">
                  <c:v>0.56465084158933454</c:v>
                </c:pt>
                <c:pt idx="288">
                  <c:v>0.6378576257603491</c:v>
                </c:pt>
                <c:pt idx="289">
                  <c:v>0.77898024838793112</c:v>
                </c:pt>
                <c:pt idx="290">
                  <c:v>0.78368691089706122</c:v>
                </c:pt>
                <c:pt idx="291">
                  <c:v>0.97990239860732287</c:v>
                </c:pt>
                <c:pt idx="292">
                  <c:v>0.31787672696243763</c:v>
                </c:pt>
                <c:pt idx="293">
                  <c:v>0.80650668296600359</c:v>
                </c:pt>
                <c:pt idx="294">
                  <c:v>2.3933972929986531</c:v>
                </c:pt>
                <c:pt idx="295">
                  <c:v>0.27174179034097418</c:v>
                </c:pt>
                <c:pt idx="296">
                  <c:v>0.29586773756144918</c:v>
                </c:pt>
                <c:pt idx="297">
                  <c:v>0.2015218293281546</c:v>
                </c:pt>
                <c:pt idx="298">
                  <c:v>-0.65089685758370475</c:v>
                </c:pt>
                <c:pt idx="299">
                  <c:v>0.12843425541014836</c:v>
                </c:pt>
                <c:pt idx="300">
                  <c:v>6.029439245795909E-3</c:v>
                </c:pt>
                <c:pt idx="301">
                  <c:v>-4.1224526583330631E-2</c:v>
                </c:pt>
                <c:pt idx="302">
                  <c:v>-0.79705761826654653</c:v>
                </c:pt>
                <c:pt idx="303">
                  <c:v>0.29048839910378987</c:v>
                </c:pt>
                <c:pt idx="304">
                  <c:v>-1.3112316458263693</c:v>
                </c:pt>
                <c:pt idx="305">
                  <c:v>-1.3405255148411312</c:v>
                </c:pt>
                <c:pt idx="306">
                  <c:v>-1.34433227587116</c:v>
                </c:pt>
                <c:pt idx="307">
                  <c:v>-0.94611542416964378</c:v>
                </c:pt>
                <c:pt idx="308">
                  <c:v>-2.6210044252204265</c:v>
                </c:pt>
                <c:pt idx="309">
                  <c:v>-0.70192904540048939</c:v>
                </c:pt>
                <c:pt idx="310">
                  <c:v>-0.85711607327023309</c:v>
                </c:pt>
                <c:pt idx="311">
                  <c:v>-0.66100528189473029</c:v>
                </c:pt>
                <c:pt idx="312">
                  <c:v>-0.74341747372296574</c:v>
                </c:pt>
                <c:pt idx="313">
                  <c:v>-2.4234466380113786</c:v>
                </c:pt>
                <c:pt idx="314">
                  <c:v>0.91757143899228155</c:v>
                </c:pt>
                <c:pt idx="315">
                  <c:v>-0.33903620914241106</c:v>
                </c:pt>
                <c:pt idx="316">
                  <c:v>-0.50100835493675311</c:v>
                </c:pt>
                <c:pt idx="317">
                  <c:v>0.66255140753818997</c:v>
                </c:pt>
                <c:pt idx="318">
                  <c:v>-0.81229676542960638</c:v>
                </c:pt>
                <c:pt idx="319">
                  <c:v>0.40848555695654248</c:v>
                </c:pt>
                <c:pt idx="320">
                  <c:v>1.3702339518784261</c:v>
                </c:pt>
                <c:pt idx="321">
                  <c:v>0.83795411713295775</c:v>
                </c:pt>
                <c:pt idx="322">
                  <c:v>1.5633210881536634</c:v>
                </c:pt>
                <c:pt idx="323">
                  <c:v>-0.2301368082869544</c:v>
                </c:pt>
                <c:pt idx="324">
                  <c:v>0.13478331735096552</c:v>
                </c:pt>
                <c:pt idx="325">
                  <c:v>0.17972533929995393</c:v>
                </c:pt>
                <c:pt idx="326">
                  <c:v>0.8958333057041773</c:v>
                </c:pt>
                <c:pt idx="327">
                  <c:v>-1.1729838324282309</c:v>
                </c:pt>
                <c:pt idx="328">
                  <c:v>-0.45051851684558691</c:v>
                </c:pt>
                <c:pt idx="329">
                  <c:v>-0.93705258703699601</c:v>
                </c:pt>
                <c:pt idx="330">
                  <c:v>-0.93491949306671496</c:v>
                </c:pt>
                <c:pt idx="331">
                  <c:v>-1.042848818372055</c:v>
                </c:pt>
                <c:pt idx="332">
                  <c:v>-0.95208414220028559</c:v>
                </c:pt>
                <c:pt idx="333">
                  <c:v>-1.0123811484403478</c:v>
                </c:pt>
                <c:pt idx="334">
                  <c:v>-0.93548846808132557</c:v>
                </c:pt>
                <c:pt idx="335">
                  <c:v>-0.7301630997167502</c:v>
                </c:pt>
                <c:pt idx="336">
                  <c:v>-0.88175647114025479</c:v>
                </c:pt>
                <c:pt idx="337">
                  <c:v>-0.55811891720225248</c:v>
                </c:pt>
                <c:pt idx="338">
                  <c:v>-0.7361578383554952</c:v>
                </c:pt>
                <c:pt idx="339">
                  <c:v>1.0209155595718671</c:v>
                </c:pt>
                <c:pt idx="340">
                  <c:v>0.71769281222397541</c:v>
                </c:pt>
                <c:pt idx="341">
                  <c:v>0.80101265904459262</c:v>
                </c:pt>
                <c:pt idx="342">
                  <c:v>0.71710944697893453</c:v>
                </c:pt>
                <c:pt idx="343">
                  <c:v>1.1353479921505021</c:v>
                </c:pt>
                <c:pt idx="344">
                  <c:v>0.64969420737413075</c:v>
                </c:pt>
                <c:pt idx="345">
                  <c:v>0.77520284710876808</c:v>
                </c:pt>
                <c:pt idx="346">
                  <c:v>0.33987930202439948</c:v>
                </c:pt>
                <c:pt idx="347">
                  <c:v>0.58396422288311411</c:v>
                </c:pt>
                <c:pt idx="348">
                  <c:v>0.27681685984087206</c:v>
                </c:pt>
                <c:pt idx="349">
                  <c:v>0.58773607377028836</c:v>
                </c:pt>
                <c:pt idx="350">
                  <c:v>0.48617493582075427</c:v>
                </c:pt>
                <c:pt idx="351">
                  <c:v>0.10526342578485759</c:v>
                </c:pt>
                <c:pt idx="352">
                  <c:v>0.18690054045717522</c:v>
                </c:pt>
                <c:pt idx="353">
                  <c:v>0.2056058652611478</c:v>
                </c:pt>
                <c:pt idx="354">
                  <c:v>0.38037507492633565</c:v>
                </c:pt>
                <c:pt idx="355">
                  <c:v>0.42715126284343774</c:v>
                </c:pt>
                <c:pt idx="356">
                  <c:v>0.50095291445386003</c:v>
                </c:pt>
                <c:pt idx="357">
                  <c:v>0.61208958239022315</c:v>
                </c:pt>
                <c:pt idx="358">
                  <c:v>3.8914081111811154E-2</c:v>
                </c:pt>
                <c:pt idx="359">
                  <c:v>8.4374550164360816E-3</c:v>
                </c:pt>
                <c:pt idx="360">
                  <c:v>-8.3830285772046667E-2</c:v>
                </c:pt>
                <c:pt idx="361">
                  <c:v>3.4345426111546235E-4</c:v>
                </c:pt>
                <c:pt idx="362">
                  <c:v>0.57920399748461393</c:v>
                </c:pt>
                <c:pt idx="363">
                  <c:v>0.47219207003402131</c:v>
                </c:pt>
                <c:pt idx="364">
                  <c:v>0.34848147787151851</c:v>
                </c:pt>
                <c:pt idx="365">
                  <c:v>0.17093363292970265</c:v>
                </c:pt>
                <c:pt idx="366">
                  <c:v>0.38077074650348031</c:v>
                </c:pt>
                <c:pt idx="367">
                  <c:v>-0.28834254103048124</c:v>
                </c:pt>
                <c:pt idx="368">
                  <c:v>-0.32106015906073404</c:v>
                </c:pt>
                <c:pt idx="369">
                  <c:v>0.33769492824245823</c:v>
                </c:pt>
                <c:pt idx="370">
                  <c:v>0.49018351349548017</c:v>
                </c:pt>
                <c:pt idx="371">
                  <c:v>0.57858067797670121</c:v>
                </c:pt>
                <c:pt idx="372">
                  <c:v>1.0866581409824747</c:v>
                </c:pt>
                <c:pt idx="373">
                  <c:v>0.6429069513204575</c:v>
                </c:pt>
                <c:pt idx="374">
                  <c:v>-0.23574546436591023</c:v>
                </c:pt>
                <c:pt idx="375">
                  <c:v>0.38102003461703726</c:v>
                </c:pt>
                <c:pt idx="376">
                  <c:v>0.53679277168334738</c:v>
                </c:pt>
                <c:pt idx="377">
                  <c:v>0.35214064313835503</c:v>
                </c:pt>
                <c:pt idx="378">
                  <c:v>-1.767652753581364</c:v>
                </c:pt>
                <c:pt idx="379">
                  <c:v>-0.77863182865414948</c:v>
                </c:pt>
                <c:pt idx="380">
                  <c:v>-0.85846839494706118</c:v>
                </c:pt>
                <c:pt idx="381">
                  <c:v>-0.89888046541897892</c:v>
                </c:pt>
                <c:pt idx="382">
                  <c:v>-0.92306753322809687</c:v>
                </c:pt>
                <c:pt idx="383">
                  <c:v>-0.93631970496459771</c:v>
                </c:pt>
                <c:pt idx="384">
                  <c:v>-0.81452539765809451</c:v>
                </c:pt>
                <c:pt idx="385">
                  <c:v>0.70279544690154172</c:v>
                </c:pt>
                <c:pt idx="386">
                  <c:v>-0.2061012254330824</c:v>
                </c:pt>
                <c:pt idx="387">
                  <c:v>-0.90686666610310451</c:v>
                </c:pt>
                <c:pt idx="388">
                  <c:v>0.27633478946614154</c:v>
                </c:pt>
                <c:pt idx="389">
                  <c:v>0.65458222525773579</c:v>
                </c:pt>
                <c:pt idx="390">
                  <c:v>1.1091458225250623</c:v>
                </c:pt>
                <c:pt idx="391">
                  <c:v>1.131172088313724</c:v>
                </c:pt>
                <c:pt idx="392">
                  <c:v>1.0686408179169016</c:v>
                </c:pt>
                <c:pt idx="393">
                  <c:v>0.95287301557724668</c:v>
                </c:pt>
                <c:pt idx="394">
                  <c:v>0.34423603341596648</c:v>
                </c:pt>
                <c:pt idx="395">
                  <c:v>1.5756659640766657</c:v>
                </c:pt>
                <c:pt idx="396">
                  <c:v>1.5212780876329783</c:v>
                </c:pt>
                <c:pt idx="397">
                  <c:v>1.4288412674358002</c:v>
                </c:pt>
                <c:pt idx="398">
                  <c:v>0.77661631205995352</c:v>
                </c:pt>
                <c:pt idx="399">
                  <c:v>1.7142639031778741</c:v>
                </c:pt>
                <c:pt idx="400">
                  <c:v>1.3423427826203533</c:v>
                </c:pt>
                <c:pt idx="401">
                  <c:v>0.89824462701327668</c:v>
                </c:pt>
                <c:pt idx="402">
                  <c:v>1.6061879588780448</c:v>
                </c:pt>
                <c:pt idx="403">
                  <c:v>0.80902800202932945</c:v>
                </c:pt>
                <c:pt idx="404">
                  <c:v>1.7718909633360733</c:v>
                </c:pt>
                <c:pt idx="405">
                  <c:v>0.11690317491563391</c:v>
                </c:pt>
                <c:pt idx="406">
                  <c:v>0.14830293334009603</c:v>
                </c:pt>
                <c:pt idx="407">
                  <c:v>-0.32852071905209129</c:v>
                </c:pt>
                <c:pt idx="408">
                  <c:v>-0.31016724542618201</c:v>
                </c:pt>
                <c:pt idx="409">
                  <c:v>0.40206472754861089</c:v>
                </c:pt>
                <c:pt idx="410">
                  <c:v>9.0944707518648762E-2</c:v>
                </c:pt>
                <c:pt idx="411">
                  <c:v>-7.5798931814058557E-2</c:v>
                </c:pt>
                <c:pt idx="412">
                  <c:v>-5.324525681330413E-2</c:v>
                </c:pt>
                <c:pt idx="413">
                  <c:v>1.5894097224523007</c:v>
                </c:pt>
                <c:pt idx="414">
                  <c:v>1.2236917709877888</c:v>
                </c:pt>
                <c:pt idx="415">
                  <c:v>0.68054661634584634</c:v>
                </c:pt>
                <c:pt idx="416">
                  <c:v>0.57144031032566456</c:v>
                </c:pt>
                <c:pt idx="417">
                  <c:v>0.66663920122297748</c:v>
                </c:pt>
                <c:pt idx="418">
                  <c:v>0.4958538042146266</c:v>
                </c:pt>
                <c:pt idx="419">
                  <c:v>0.85535201862982713</c:v>
                </c:pt>
                <c:pt idx="420">
                  <c:v>0.598658633835495</c:v>
                </c:pt>
                <c:pt idx="421">
                  <c:v>0.66955912216534763</c:v>
                </c:pt>
                <c:pt idx="422">
                  <c:v>0.63877555300161049</c:v>
                </c:pt>
                <c:pt idx="423">
                  <c:v>0.67430078733309573</c:v>
                </c:pt>
                <c:pt idx="424">
                  <c:v>0.96060260255749907</c:v>
                </c:pt>
                <c:pt idx="425">
                  <c:v>0.97420493759427995</c:v>
                </c:pt>
                <c:pt idx="426">
                  <c:v>1.1214239676633204</c:v>
                </c:pt>
                <c:pt idx="427">
                  <c:v>0.63948058435979116</c:v>
                </c:pt>
                <c:pt idx="428">
                  <c:v>0.70026947405379514</c:v>
                </c:pt>
                <c:pt idx="429">
                  <c:v>0.45712190246063811</c:v>
                </c:pt>
                <c:pt idx="430">
                  <c:v>0.35602780165138875</c:v>
                </c:pt>
                <c:pt idx="431">
                  <c:v>0.49343734752100799</c:v>
                </c:pt>
                <c:pt idx="432">
                  <c:v>0.52919856630938911</c:v>
                </c:pt>
                <c:pt idx="433">
                  <c:v>2.7965404542385945</c:v>
                </c:pt>
                <c:pt idx="434">
                  <c:v>0.99947571888077891</c:v>
                </c:pt>
                <c:pt idx="435">
                  <c:v>0.79994364841586407</c:v>
                </c:pt>
                <c:pt idx="436">
                  <c:v>0.34691696907426578</c:v>
                </c:pt>
                <c:pt idx="437">
                  <c:v>0.20123114023931407</c:v>
                </c:pt>
                <c:pt idx="438">
                  <c:v>-4.3121764402256194E-2</c:v>
                </c:pt>
                <c:pt idx="439">
                  <c:v>-0.52385556795554633</c:v>
                </c:pt>
                <c:pt idx="440">
                  <c:v>0.28220548385565947</c:v>
                </c:pt>
                <c:pt idx="441">
                  <c:v>0.46592995086752675</c:v>
                </c:pt>
                <c:pt idx="442">
                  <c:v>0.65587364552537264</c:v>
                </c:pt>
                <c:pt idx="443">
                  <c:v>1.0249468104699595</c:v>
                </c:pt>
                <c:pt idx="444">
                  <c:v>0.5193865612747357</c:v>
                </c:pt>
                <c:pt idx="445">
                  <c:v>-0.83189461714908897</c:v>
                </c:pt>
                <c:pt idx="446">
                  <c:v>5.8281796198830123E-2</c:v>
                </c:pt>
                <c:pt idx="447">
                  <c:v>0.2235059153769858</c:v>
                </c:pt>
                <c:pt idx="448">
                  <c:v>0.6045675684299423</c:v>
                </c:pt>
                <c:pt idx="449">
                  <c:v>0.60166637997438366</c:v>
                </c:pt>
                <c:pt idx="450">
                  <c:v>0.83713631389866427</c:v>
                </c:pt>
                <c:pt idx="451">
                  <c:v>0.4025618011516055</c:v>
                </c:pt>
                <c:pt idx="452">
                  <c:v>0.65942880041164964</c:v>
                </c:pt>
                <c:pt idx="453">
                  <c:v>0.60508705284220077</c:v>
                </c:pt>
                <c:pt idx="454">
                  <c:v>0.57842557625660718</c:v>
                </c:pt>
                <c:pt idx="455">
                  <c:v>0.83916797813796518</c:v>
                </c:pt>
                <c:pt idx="456">
                  <c:v>1.0153330976880512</c:v>
                </c:pt>
                <c:pt idx="457">
                  <c:v>0.51887520515296803</c:v>
                </c:pt>
                <c:pt idx="458">
                  <c:v>3.192608256306962E-2</c:v>
                </c:pt>
                <c:pt idx="459">
                  <c:v>0.59474988743585944</c:v>
                </c:pt>
                <c:pt idx="460">
                  <c:v>0.61111098833948896</c:v>
                </c:pt>
                <c:pt idx="461">
                  <c:v>0.88190078397058103</c:v>
                </c:pt>
                <c:pt idx="462">
                  <c:v>0.74875819705991342</c:v>
                </c:pt>
                <c:pt idx="463">
                  <c:v>0.61912904110751898</c:v>
                </c:pt>
                <c:pt idx="464">
                  <c:v>0.80222657672457864</c:v>
                </c:pt>
                <c:pt idx="465">
                  <c:v>0.4778969108560519</c:v>
                </c:pt>
                <c:pt idx="466">
                  <c:v>0.23778311019207232</c:v>
                </c:pt>
                <c:pt idx="467">
                  <c:v>0.18129113940366121</c:v>
                </c:pt>
                <c:pt idx="468">
                  <c:v>0.21077130875160657</c:v>
                </c:pt>
                <c:pt idx="469">
                  <c:v>0.26612620121471331</c:v>
                </c:pt>
                <c:pt idx="470">
                  <c:v>0.11079914251731877</c:v>
                </c:pt>
                <c:pt idx="471">
                  <c:v>-0.81396501367622398</c:v>
                </c:pt>
                <c:pt idx="472">
                  <c:v>-5.1411327437265938E-3</c:v>
                </c:pt>
                <c:pt idx="473">
                  <c:v>-0.40091555392878575</c:v>
                </c:pt>
                <c:pt idx="474">
                  <c:v>1.5347239216998678</c:v>
                </c:pt>
                <c:pt idx="475">
                  <c:v>5.4758384049553507E-2</c:v>
                </c:pt>
                <c:pt idx="476">
                  <c:v>0.27751259946075502</c:v>
                </c:pt>
                <c:pt idx="477">
                  <c:v>-0.87234884810262725</c:v>
                </c:pt>
                <c:pt idx="478">
                  <c:v>0.15142537769968076</c:v>
                </c:pt>
                <c:pt idx="479">
                  <c:v>-0.15443666955143454</c:v>
                </c:pt>
                <c:pt idx="480">
                  <c:v>-9.0321126090352217E-3</c:v>
                </c:pt>
                <c:pt idx="481">
                  <c:v>-2.1093760091151355</c:v>
                </c:pt>
                <c:pt idx="482">
                  <c:v>1.2538804598248807</c:v>
                </c:pt>
                <c:pt idx="483">
                  <c:v>1.5335310387088927</c:v>
                </c:pt>
                <c:pt idx="484">
                  <c:v>1.0104201275968969</c:v>
                </c:pt>
                <c:pt idx="485">
                  <c:v>2.6124622684307339</c:v>
                </c:pt>
                <c:pt idx="486">
                  <c:v>1.291604709085163</c:v>
                </c:pt>
                <c:pt idx="487">
                  <c:v>0.65552797941796592</c:v>
                </c:pt>
                <c:pt idx="488">
                  <c:v>0.26660186681560738</c:v>
                </c:pt>
                <c:pt idx="489">
                  <c:v>1.7447079059850026</c:v>
                </c:pt>
                <c:pt idx="490">
                  <c:v>1.7851683723764424</c:v>
                </c:pt>
                <c:pt idx="491">
                  <c:v>2.1215023943355344</c:v>
                </c:pt>
                <c:pt idx="492">
                  <c:v>-0.57120222281356892</c:v>
                </c:pt>
                <c:pt idx="493">
                  <c:v>-0.32614164092214343</c:v>
                </c:pt>
                <c:pt idx="494">
                  <c:v>-0.70157207185898141</c:v>
                </c:pt>
                <c:pt idx="495">
                  <c:v>-0.64956438445779552</c:v>
                </c:pt>
                <c:pt idx="496">
                  <c:v>-0.46810971553752295</c:v>
                </c:pt>
                <c:pt idx="497">
                  <c:v>-0.56279579667904311</c:v>
                </c:pt>
                <c:pt idx="498">
                  <c:v>-0.4574006887888275</c:v>
                </c:pt>
                <c:pt idx="499">
                  <c:v>-0.85582609762498307</c:v>
                </c:pt>
                <c:pt idx="500">
                  <c:v>-0.66455870111768978</c:v>
                </c:pt>
                <c:pt idx="501">
                  <c:v>-0.60508084975728549</c:v>
                </c:pt>
                <c:pt idx="502">
                  <c:v>-0.76918059581867482</c:v>
                </c:pt>
                <c:pt idx="503">
                  <c:v>0.72143150691079239</c:v>
                </c:pt>
                <c:pt idx="504">
                  <c:v>0.88395669754727768</c:v>
                </c:pt>
                <c:pt idx="505">
                  <c:v>0.89450409813942988</c:v>
                </c:pt>
                <c:pt idx="506">
                  <c:v>0.85235183913481016</c:v>
                </c:pt>
                <c:pt idx="507">
                  <c:v>0.7548097284559232</c:v>
                </c:pt>
                <c:pt idx="508">
                  <c:v>2.7726134862042606</c:v>
                </c:pt>
                <c:pt idx="509">
                  <c:v>0.8470430704577766</c:v>
                </c:pt>
                <c:pt idx="510">
                  <c:v>-0.10990506396678719</c:v>
                </c:pt>
                <c:pt idx="511">
                  <c:v>-2.1181613260913394</c:v>
                </c:pt>
                <c:pt idx="512">
                  <c:v>-1.3064014108906874</c:v>
                </c:pt>
                <c:pt idx="513">
                  <c:v>-0.79212507109675068</c:v>
                </c:pt>
                <c:pt idx="514">
                  <c:v>-1.2781176790447006</c:v>
                </c:pt>
                <c:pt idx="515">
                  <c:v>-2.1025368615046625</c:v>
                </c:pt>
                <c:pt idx="516">
                  <c:v>-2.0207918185359195</c:v>
                </c:pt>
                <c:pt idx="517">
                  <c:v>-1.9943607313416341</c:v>
                </c:pt>
                <c:pt idx="518">
                  <c:v>-1.9465797823567685</c:v>
                </c:pt>
                <c:pt idx="519">
                  <c:v>-1.0675201303277413</c:v>
                </c:pt>
                <c:pt idx="520">
                  <c:v>-1.0746950664337371</c:v>
                </c:pt>
                <c:pt idx="521">
                  <c:v>-0.95337504802796857</c:v>
                </c:pt>
                <c:pt idx="522">
                  <c:v>-1.8699799799407228</c:v>
                </c:pt>
                <c:pt idx="523">
                  <c:v>-1.8709790576043557</c:v>
                </c:pt>
                <c:pt idx="524">
                  <c:v>-0.87281817208811119</c:v>
                </c:pt>
                <c:pt idx="525">
                  <c:v>-0.12449740393192799</c:v>
                </c:pt>
                <c:pt idx="526">
                  <c:v>3.1260550079240342E-2</c:v>
                </c:pt>
                <c:pt idx="527">
                  <c:v>-3.0203758205264192E-2</c:v>
                </c:pt>
                <c:pt idx="528">
                  <c:v>0.65558091362669402</c:v>
                </c:pt>
                <c:pt idx="529">
                  <c:v>1.2920121343924684</c:v>
                </c:pt>
                <c:pt idx="530">
                  <c:v>1.2628293630646616</c:v>
                </c:pt>
                <c:pt idx="531">
                  <c:v>-0.14187828350052506</c:v>
                </c:pt>
                <c:pt idx="532">
                  <c:v>2.1914249061060458</c:v>
                </c:pt>
                <c:pt idx="533">
                  <c:v>3.111017244322241</c:v>
                </c:pt>
                <c:pt idx="534">
                  <c:v>1.5909887577594832</c:v>
                </c:pt>
                <c:pt idx="535">
                  <c:v>0.40210168722621592</c:v>
                </c:pt>
                <c:pt idx="536">
                  <c:v>0.73454828264296435</c:v>
                </c:pt>
                <c:pt idx="537">
                  <c:v>0.14509758767560693</c:v>
                </c:pt>
                <c:pt idx="538">
                  <c:v>-0.20019868822505826</c:v>
                </c:pt>
                <c:pt idx="539">
                  <c:v>-0.41573645357717853</c:v>
                </c:pt>
                <c:pt idx="540">
                  <c:v>-0.46319635952419019</c:v>
                </c:pt>
                <c:pt idx="541">
                  <c:v>-0.68817977272493014</c:v>
                </c:pt>
                <c:pt idx="542">
                  <c:v>-0.69949488981508934</c:v>
                </c:pt>
                <c:pt idx="543">
                  <c:v>-0.64725317098580093</c:v>
                </c:pt>
                <c:pt idx="544">
                  <c:v>-0.64126672805389029</c:v>
                </c:pt>
                <c:pt idx="545">
                  <c:v>-0.61821927102813745</c:v>
                </c:pt>
                <c:pt idx="546">
                  <c:v>-1.8435096771059469</c:v>
                </c:pt>
                <c:pt idx="547">
                  <c:v>-0.49874790182182599</c:v>
                </c:pt>
                <c:pt idx="548">
                  <c:v>-0.46428879075929619</c:v>
                </c:pt>
                <c:pt idx="549">
                  <c:v>-0.19501331367430347</c:v>
                </c:pt>
                <c:pt idx="550">
                  <c:v>-0.16771046130257192</c:v>
                </c:pt>
                <c:pt idx="551">
                  <c:v>0.12801940753548446</c:v>
                </c:pt>
                <c:pt idx="552">
                  <c:v>0.17130516363601478</c:v>
                </c:pt>
                <c:pt idx="553">
                  <c:v>-0.42319797342259291</c:v>
                </c:pt>
                <c:pt idx="554">
                  <c:v>6.481004448125903E-2</c:v>
                </c:pt>
                <c:pt idx="555">
                  <c:v>0.2611706342620036</c:v>
                </c:pt>
                <c:pt idx="556">
                  <c:v>0.20699228049232496</c:v>
                </c:pt>
                <c:pt idx="557">
                  <c:v>0.7672377119974203</c:v>
                </c:pt>
                <c:pt idx="558">
                  <c:v>-1.691839655022442E-2</c:v>
                </c:pt>
                <c:pt idx="559">
                  <c:v>0.36657034056038812</c:v>
                </c:pt>
                <c:pt idx="560">
                  <c:v>0.53391118931405035</c:v>
                </c:pt>
                <c:pt idx="561">
                  <c:v>0.22454997126458329</c:v>
                </c:pt>
                <c:pt idx="562">
                  <c:v>0.36751625858734538</c:v>
                </c:pt>
                <c:pt idx="563">
                  <c:v>5.6337362326177441E-2</c:v>
                </c:pt>
                <c:pt idx="564">
                  <c:v>0.39864304385810989</c:v>
                </c:pt>
                <c:pt idx="565">
                  <c:v>2.3959044910391984</c:v>
                </c:pt>
                <c:pt idx="566">
                  <c:v>2.4114645667190162</c:v>
                </c:pt>
                <c:pt idx="567">
                  <c:v>1.6259499182326036</c:v>
                </c:pt>
                <c:pt idx="568">
                  <c:v>2.3647900008226799</c:v>
                </c:pt>
                <c:pt idx="569">
                  <c:v>2.1401779218802774</c:v>
                </c:pt>
                <c:pt idx="570">
                  <c:v>-0.498766031320105</c:v>
                </c:pt>
                <c:pt idx="571">
                  <c:v>-0.77551711926024136</c:v>
                </c:pt>
                <c:pt idx="572">
                  <c:v>-0.96320583727740727</c:v>
                </c:pt>
                <c:pt idx="573">
                  <c:v>-0.55869484340411346</c:v>
                </c:pt>
                <c:pt idx="574">
                  <c:v>-0.38352545695072709</c:v>
                </c:pt>
                <c:pt idx="575">
                  <c:v>-0.52674126588624326</c:v>
                </c:pt>
                <c:pt idx="576">
                  <c:v>-0.39264805251702878</c:v>
                </c:pt>
                <c:pt idx="577">
                  <c:v>-0.30325091492920242</c:v>
                </c:pt>
                <c:pt idx="578">
                  <c:v>0.24917353612136273</c:v>
                </c:pt>
                <c:pt idx="579">
                  <c:v>-0.17697942731169247</c:v>
                </c:pt>
                <c:pt idx="580">
                  <c:v>7.2997811012540631E-2</c:v>
                </c:pt>
                <c:pt idx="581">
                  <c:v>-1.2890552708090761</c:v>
                </c:pt>
                <c:pt idx="582">
                  <c:v>-1.0626366835951053</c:v>
                </c:pt>
                <c:pt idx="583">
                  <c:v>-1.2503801606561413</c:v>
                </c:pt>
                <c:pt idx="584">
                  <c:v>-1.1443162773914202</c:v>
                </c:pt>
                <c:pt idx="585">
                  <c:v>1.2409387984369507</c:v>
                </c:pt>
                <c:pt idx="586">
                  <c:v>0.51457766383929604</c:v>
                </c:pt>
                <c:pt idx="587">
                  <c:v>-8.4129706778899735E-2</c:v>
                </c:pt>
                <c:pt idx="588">
                  <c:v>-1.8561644760737943</c:v>
                </c:pt>
                <c:pt idx="589">
                  <c:v>-0.52519721774048678</c:v>
                </c:pt>
                <c:pt idx="590">
                  <c:v>-0.41631338122925499</c:v>
                </c:pt>
                <c:pt idx="591">
                  <c:v>-1.4762533227605081</c:v>
                </c:pt>
                <c:pt idx="592">
                  <c:v>-1.3704978501844876</c:v>
                </c:pt>
                <c:pt idx="593">
                  <c:v>-1.5023665065073819</c:v>
                </c:pt>
                <c:pt idx="594">
                  <c:v>2.0021867105954105</c:v>
                </c:pt>
                <c:pt idx="595">
                  <c:v>1.4738258618985216</c:v>
                </c:pt>
                <c:pt idx="596">
                  <c:v>0.98179153486517157</c:v>
                </c:pt>
                <c:pt idx="597">
                  <c:v>1.1824175574653653</c:v>
                </c:pt>
                <c:pt idx="598">
                  <c:v>0.73322818944917145</c:v>
                </c:pt>
                <c:pt idx="599">
                  <c:v>0.34102321891779036</c:v>
                </c:pt>
                <c:pt idx="600">
                  <c:v>-5.4303968973709989E-2</c:v>
                </c:pt>
                <c:pt idx="601">
                  <c:v>-0.61313761544588541</c:v>
                </c:pt>
                <c:pt idx="602">
                  <c:v>0.31145559066345074</c:v>
                </c:pt>
                <c:pt idx="603">
                  <c:v>0.61481966952757827</c:v>
                </c:pt>
                <c:pt idx="604">
                  <c:v>0.47773846518780005</c:v>
                </c:pt>
                <c:pt idx="605">
                  <c:v>0.31505646546255067</c:v>
                </c:pt>
                <c:pt idx="606">
                  <c:v>0.70413537320773678</c:v>
                </c:pt>
                <c:pt idx="607">
                  <c:v>0.66540263054870308</c:v>
                </c:pt>
                <c:pt idx="608">
                  <c:v>0.77558968340026235</c:v>
                </c:pt>
                <c:pt idx="609">
                  <c:v>0.79881175267637272</c:v>
                </c:pt>
                <c:pt idx="610">
                  <c:v>0.64871346997292378</c:v>
                </c:pt>
                <c:pt idx="611">
                  <c:v>0.59833245757042508</c:v>
                </c:pt>
                <c:pt idx="612">
                  <c:v>0.67289128011378707</c:v>
                </c:pt>
                <c:pt idx="613">
                  <c:v>2.2957711888144985</c:v>
                </c:pt>
                <c:pt idx="614">
                  <c:v>2.100108777843503</c:v>
                </c:pt>
                <c:pt idx="615">
                  <c:v>2.0780551348088401</c:v>
                </c:pt>
                <c:pt idx="616">
                  <c:v>1.963385897662121</c:v>
                </c:pt>
                <c:pt idx="617">
                  <c:v>-6.5055469012904099E-2</c:v>
                </c:pt>
                <c:pt idx="618">
                  <c:v>-0.20719457733297092</c:v>
                </c:pt>
                <c:pt idx="619">
                  <c:v>-0.7589928142189305</c:v>
                </c:pt>
                <c:pt idx="620">
                  <c:v>-0.58740895880638355</c:v>
                </c:pt>
                <c:pt idx="621">
                  <c:v>-0.53686636239047725</c:v>
                </c:pt>
                <c:pt idx="622">
                  <c:v>-1.7386479045139271</c:v>
                </c:pt>
                <c:pt idx="623">
                  <c:v>-0.35199168588723584</c:v>
                </c:pt>
                <c:pt idx="624">
                  <c:v>-0.18834626802110582</c:v>
                </c:pt>
                <c:pt idx="625">
                  <c:v>-1.5785485511020705</c:v>
                </c:pt>
                <c:pt idx="626">
                  <c:v>-1.7746933113825774</c:v>
                </c:pt>
                <c:pt idx="627">
                  <c:v>-0.87091281269900622</c:v>
                </c:pt>
                <c:pt idx="628">
                  <c:v>-0.79557442612233831</c:v>
                </c:pt>
                <c:pt idx="629">
                  <c:v>-0.79709459676327554</c:v>
                </c:pt>
                <c:pt idx="630">
                  <c:v>-0.73430289333132159</c:v>
                </c:pt>
                <c:pt idx="631">
                  <c:v>-0.80370432094321764</c:v>
                </c:pt>
                <c:pt idx="632">
                  <c:v>-0.70122684301760574</c:v>
                </c:pt>
                <c:pt idx="633">
                  <c:v>-0.43377304847852194</c:v>
                </c:pt>
                <c:pt idx="634">
                  <c:v>-0.49146906589859535</c:v>
                </c:pt>
                <c:pt idx="635">
                  <c:v>-1.5422045636905448</c:v>
                </c:pt>
                <c:pt idx="636">
                  <c:v>-0.50201612888831604</c:v>
                </c:pt>
                <c:pt idx="637">
                  <c:v>-0.34965748023949844</c:v>
                </c:pt>
                <c:pt idx="638">
                  <c:v>-0.46620079254697061</c:v>
                </c:pt>
                <c:pt idx="639">
                  <c:v>-6.8946830962208897E-2</c:v>
                </c:pt>
                <c:pt idx="640">
                  <c:v>-0.12581137368304479</c:v>
                </c:pt>
                <c:pt idx="641">
                  <c:v>-1.733178058511591</c:v>
                </c:pt>
                <c:pt idx="642">
                  <c:v>-0.6093115950249729</c:v>
                </c:pt>
                <c:pt idx="643">
                  <c:v>-0.48056610957060858</c:v>
                </c:pt>
                <c:pt idx="644">
                  <c:v>-0.17393837762214023</c:v>
                </c:pt>
                <c:pt idx="645">
                  <c:v>-0.2787301380018809</c:v>
                </c:pt>
                <c:pt idx="646">
                  <c:v>-9.1959016562363147E-2</c:v>
                </c:pt>
                <c:pt idx="647">
                  <c:v>-0.39979859932248785</c:v>
                </c:pt>
                <c:pt idx="648">
                  <c:v>-0.45379405883138146</c:v>
                </c:pt>
                <c:pt idx="649">
                  <c:v>1.5122358303221499</c:v>
                </c:pt>
                <c:pt idx="650">
                  <c:v>0.36014255471417717</c:v>
                </c:pt>
                <c:pt idx="651">
                  <c:v>0.93150301889335529</c:v>
                </c:pt>
                <c:pt idx="652">
                  <c:v>0.96603538845071513</c:v>
                </c:pt>
                <c:pt idx="653">
                  <c:v>0.93606538719705012</c:v>
                </c:pt>
                <c:pt idx="654">
                  <c:v>0.95455837478715422</c:v>
                </c:pt>
                <c:pt idx="655">
                  <c:v>1.0295729752900569</c:v>
                </c:pt>
                <c:pt idx="656">
                  <c:v>0.39042709557544736</c:v>
                </c:pt>
                <c:pt idx="657">
                  <c:v>1.0889916036610754</c:v>
                </c:pt>
                <c:pt idx="658">
                  <c:v>1.0786496507530914</c:v>
                </c:pt>
                <c:pt idx="659">
                  <c:v>1.1507154930282464</c:v>
                </c:pt>
                <c:pt idx="660">
                  <c:v>1.116180574937554</c:v>
                </c:pt>
                <c:pt idx="661">
                  <c:v>1.4833503026839843</c:v>
                </c:pt>
                <c:pt idx="662">
                  <c:v>1.1816574695398494</c:v>
                </c:pt>
                <c:pt idx="663">
                  <c:v>1.2047156984784795</c:v>
                </c:pt>
                <c:pt idx="664">
                  <c:v>-0.78193609487208071</c:v>
                </c:pt>
                <c:pt idx="665">
                  <c:v>-0.37267821918824917</c:v>
                </c:pt>
                <c:pt idx="666">
                  <c:v>-1.782405130078095</c:v>
                </c:pt>
                <c:pt idx="667">
                  <c:v>1.1661884325709231</c:v>
                </c:pt>
                <c:pt idx="668">
                  <c:v>0.52451058030154041</c:v>
                </c:pt>
                <c:pt idx="669">
                  <c:v>-1.1442727127963219</c:v>
                </c:pt>
                <c:pt idx="670">
                  <c:v>1.2595729200556354</c:v>
                </c:pt>
                <c:pt idx="671">
                  <c:v>0.56567466165088032</c:v>
                </c:pt>
                <c:pt idx="672">
                  <c:v>-0.12494059505914423</c:v>
                </c:pt>
                <c:pt idx="673">
                  <c:v>0.74438982860941139</c:v>
                </c:pt>
                <c:pt idx="674">
                  <c:v>7.7813825244520157E-2</c:v>
                </c:pt>
                <c:pt idx="675">
                  <c:v>-0.57042069836592901</c:v>
                </c:pt>
                <c:pt idx="676">
                  <c:v>-0.81440284476639158</c:v>
                </c:pt>
                <c:pt idx="677">
                  <c:v>-0.7383179628381118</c:v>
                </c:pt>
                <c:pt idx="678">
                  <c:v>-0.67974777870180614</c:v>
                </c:pt>
                <c:pt idx="679">
                  <c:v>-0.60152498624841499</c:v>
                </c:pt>
                <c:pt idx="680">
                  <c:v>-0.52682749442007837</c:v>
                </c:pt>
                <c:pt idx="681">
                  <c:v>-0.53930990219916664</c:v>
                </c:pt>
                <c:pt idx="682">
                  <c:v>-1.0314090239936167</c:v>
                </c:pt>
                <c:pt idx="683">
                  <c:v>-0.45754278583808483</c:v>
                </c:pt>
                <c:pt idx="684">
                  <c:v>-1.2961710798474064</c:v>
                </c:pt>
                <c:pt idx="685">
                  <c:v>-0.37299876493496614</c:v>
                </c:pt>
                <c:pt idx="686">
                  <c:v>-0.11959088388885611</c:v>
                </c:pt>
                <c:pt idx="687">
                  <c:v>0.18079542978579907</c:v>
                </c:pt>
                <c:pt idx="688">
                  <c:v>-0.3091049548626586</c:v>
                </c:pt>
                <c:pt idx="689">
                  <c:v>-0.30303822435016903</c:v>
                </c:pt>
                <c:pt idx="690">
                  <c:v>-0.21469636615060905</c:v>
                </c:pt>
                <c:pt idx="691">
                  <c:v>-0.62272221751252343</c:v>
                </c:pt>
                <c:pt idx="692">
                  <c:v>1.7810192755581478</c:v>
                </c:pt>
                <c:pt idx="693">
                  <c:v>2.1399414473612799</c:v>
                </c:pt>
                <c:pt idx="694">
                  <c:v>1.7751175764525999</c:v>
                </c:pt>
                <c:pt idx="695">
                  <c:v>1.2842046590953333</c:v>
                </c:pt>
                <c:pt idx="696">
                  <c:v>4.9468085138808758E-2</c:v>
                </c:pt>
                <c:pt idx="697">
                  <c:v>-0.52999719583868399</c:v>
                </c:pt>
                <c:pt idx="698">
                  <c:v>-0.69146800832855526</c:v>
                </c:pt>
                <c:pt idx="699">
                  <c:v>-1.1718077449906563</c:v>
                </c:pt>
                <c:pt idx="700">
                  <c:v>-0.97256997538873158</c:v>
                </c:pt>
                <c:pt idx="701">
                  <c:v>-7.3119559620875935E-2</c:v>
                </c:pt>
                <c:pt idx="702">
                  <c:v>-0.10007633292612432</c:v>
                </c:pt>
                <c:pt idx="703">
                  <c:v>0.81010925870292483</c:v>
                </c:pt>
                <c:pt idx="704">
                  <c:v>-0.28414607958222099</c:v>
                </c:pt>
                <c:pt idx="705">
                  <c:v>0.78957057582757295</c:v>
                </c:pt>
                <c:pt idx="706">
                  <c:v>-3.2248375039751573E-2</c:v>
                </c:pt>
                <c:pt idx="707">
                  <c:v>0.24386279073766257</c:v>
                </c:pt>
                <c:pt idx="708">
                  <c:v>-1.0507793247511613E-2</c:v>
                </c:pt>
                <c:pt idx="709">
                  <c:v>0.30080044904152231</c:v>
                </c:pt>
                <c:pt idx="710">
                  <c:v>0.77802363028429167</c:v>
                </c:pt>
                <c:pt idx="711">
                  <c:v>0.66412916682642342</c:v>
                </c:pt>
                <c:pt idx="712">
                  <c:v>0.50047762816732655</c:v>
                </c:pt>
                <c:pt idx="713">
                  <c:v>1.5371247622528588</c:v>
                </c:pt>
                <c:pt idx="714">
                  <c:v>1.5309698222167498</c:v>
                </c:pt>
                <c:pt idx="715">
                  <c:v>0.91128408123744653</c:v>
                </c:pt>
                <c:pt idx="716">
                  <c:v>0.92650961208380045</c:v>
                </c:pt>
                <c:pt idx="717">
                  <c:v>7.6404724663229742E-2</c:v>
                </c:pt>
                <c:pt idx="718">
                  <c:v>0.52909499610973687</c:v>
                </c:pt>
                <c:pt idx="719">
                  <c:v>0.49538347401549532</c:v>
                </c:pt>
                <c:pt idx="720">
                  <c:v>0.36991543792011716</c:v>
                </c:pt>
                <c:pt idx="721">
                  <c:v>0.26394486368527231</c:v>
                </c:pt>
                <c:pt idx="722">
                  <c:v>0.74520623314777124</c:v>
                </c:pt>
                <c:pt idx="723">
                  <c:v>-0.17217392816806079</c:v>
                </c:pt>
                <c:pt idx="724">
                  <c:v>-0.17899809866607017</c:v>
                </c:pt>
                <c:pt idx="725">
                  <c:v>-0.20443975191762306</c:v>
                </c:pt>
                <c:pt idx="726">
                  <c:v>0.52508481199481016</c:v>
                </c:pt>
                <c:pt idx="727">
                  <c:v>0.72303314344121616</c:v>
                </c:pt>
                <c:pt idx="728">
                  <c:v>5.1634940483861254E-2</c:v>
                </c:pt>
                <c:pt idx="729">
                  <c:v>0.71884430701936641</c:v>
                </c:pt>
                <c:pt idx="730">
                  <c:v>2.1619547538317905</c:v>
                </c:pt>
                <c:pt idx="731">
                  <c:v>2.5712772024760531</c:v>
                </c:pt>
                <c:pt idx="732">
                  <c:v>0.24187537502527445</c:v>
                </c:pt>
                <c:pt idx="733">
                  <c:v>0.43192468036578485</c:v>
                </c:pt>
                <c:pt idx="734">
                  <c:v>0.86757336283853048</c:v>
                </c:pt>
                <c:pt idx="735">
                  <c:v>0.8109238765184158</c:v>
                </c:pt>
                <c:pt idx="736">
                  <c:v>0.80706109040826524</c:v>
                </c:pt>
                <c:pt idx="737">
                  <c:v>0.84806908760488453</c:v>
                </c:pt>
                <c:pt idx="738">
                  <c:v>0.74292358483707577</c:v>
                </c:pt>
                <c:pt idx="739">
                  <c:v>0.77384608747510486</c:v>
                </c:pt>
                <c:pt idx="740">
                  <c:v>1.0926851340045647</c:v>
                </c:pt>
                <c:pt idx="741">
                  <c:v>1.0439599214159914</c:v>
                </c:pt>
                <c:pt idx="742">
                  <c:v>0.66712346348092766</c:v>
                </c:pt>
                <c:pt idx="743">
                  <c:v>0.70603744442779914</c:v>
                </c:pt>
                <c:pt idx="744">
                  <c:v>8.6544461853535801E-2</c:v>
                </c:pt>
                <c:pt idx="745">
                  <c:v>0.73333180579374346</c:v>
                </c:pt>
                <c:pt idx="746">
                  <c:v>1.0945989418102215</c:v>
                </c:pt>
                <c:pt idx="747">
                  <c:v>0.75869089544323653</c:v>
                </c:pt>
                <c:pt idx="748">
                  <c:v>-9.4517833044181501E-2</c:v>
                </c:pt>
                <c:pt idx="749">
                  <c:v>-0.1680207681379069</c:v>
                </c:pt>
                <c:pt idx="750">
                  <c:v>-0.11018630111112306</c:v>
                </c:pt>
                <c:pt idx="751">
                  <c:v>-0.18915627648940722</c:v>
                </c:pt>
                <c:pt idx="752">
                  <c:v>-0.34665627222514483</c:v>
                </c:pt>
                <c:pt idx="753">
                  <c:v>1.8970712167542095E-2</c:v>
                </c:pt>
                <c:pt idx="754">
                  <c:v>1.7660764229763874E-2</c:v>
                </c:pt>
                <c:pt idx="755">
                  <c:v>-0.97615217773450702</c:v>
                </c:pt>
                <c:pt idx="756">
                  <c:v>-0.53125839738810154</c:v>
                </c:pt>
                <c:pt idx="757">
                  <c:v>-0.57276507658476883</c:v>
                </c:pt>
                <c:pt idx="758">
                  <c:v>-0.46894723531655086</c:v>
                </c:pt>
                <c:pt idx="759">
                  <c:v>-0.4456575522181272</c:v>
                </c:pt>
                <c:pt idx="760">
                  <c:v>-0.42749135975805513</c:v>
                </c:pt>
                <c:pt idx="761">
                  <c:v>-0.39774475641614687</c:v>
                </c:pt>
                <c:pt idx="762">
                  <c:v>-0.35565257174487952</c:v>
                </c:pt>
                <c:pt idx="763">
                  <c:v>-2.0084755090492501</c:v>
                </c:pt>
                <c:pt idx="764">
                  <c:v>-2.0569072831551796</c:v>
                </c:pt>
                <c:pt idx="765">
                  <c:v>-0.84800311097298864</c:v>
                </c:pt>
                <c:pt idx="766">
                  <c:v>-1.3104802307873942</c:v>
                </c:pt>
                <c:pt idx="767">
                  <c:v>-1.3626105692984638</c:v>
                </c:pt>
                <c:pt idx="768">
                  <c:v>-1.4801411445939252</c:v>
                </c:pt>
                <c:pt idx="769">
                  <c:v>-1.6811197280319459</c:v>
                </c:pt>
                <c:pt idx="770">
                  <c:v>-1.8441721461622138</c:v>
                </c:pt>
                <c:pt idx="771">
                  <c:v>-1.7702635707155301</c:v>
                </c:pt>
                <c:pt idx="772">
                  <c:v>-1.7688093546525816</c:v>
                </c:pt>
                <c:pt idx="773">
                  <c:v>-1.5497008382575828</c:v>
                </c:pt>
                <c:pt idx="774">
                  <c:v>-1.5803189745190624</c:v>
                </c:pt>
                <c:pt idx="775">
                  <c:v>-1.3871280616079238</c:v>
                </c:pt>
                <c:pt idx="776">
                  <c:v>-1.2501163376808324</c:v>
                </c:pt>
                <c:pt idx="777">
                  <c:v>-1.3291320514802278</c:v>
                </c:pt>
                <c:pt idx="778">
                  <c:v>-0.5354957117515512</c:v>
                </c:pt>
                <c:pt idx="779">
                  <c:v>-0.35893250593320331</c:v>
                </c:pt>
                <c:pt idx="780">
                  <c:v>-0.44536184153736091</c:v>
                </c:pt>
                <c:pt idx="781">
                  <c:v>-0.70231707391198317</c:v>
                </c:pt>
                <c:pt idx="782">
                  <c:v>0.47052469272819525</c:v>
                </c:pt>
                <c:pt idx="783">
                  <c:v>-0.64271283568494231</c:v>
                </c:pt>
                <c:pt idx="784">
                  <c:v>-0.56998395779132482</c:v>
                </c:pt>
                <c:pt idx="785">
                  <c:v>-0.28653359563588643</c:v>
                </c:pt>
                <c:pt idx="786">
                  <c:v>-5.9829175399221113E-2</c:v>
                </c:pt>
                <c:pt idx="787">
                  <c:v>-5.775324328785561E-2</c:v>
                </c:pt>
                <c:pt idx="788">
                  <c:v>2.426124789574402E-2</c:v>
                </c:pt>
                <c:pt idx="789">
                  <c:v>0.24768611881907873</c:v>
                </c:pt>
                <c:pt idx="790">
                  <c:v>0.20430990664299428</c:v>
                </c:pt>
                <c:pt idx="791">
                  <c:v>-2.0777253725740179</c:v>
                </c:pt>
                <c:pt idx="792">
                  <c:v>-2.1203485789562539</c:v>
                </c:pt>
                <c:pt idx="793">
                  <c:v>-2.117669030994382</c:v>
                </c:pt>
                <c:pt idx="794">
                  <c:v>-2.1759203146301718</c:v>
                </c:pt>
                <c:pt idx="795">
                  <c:v>-2.1940818428003759</c:v>
                </c:pt>
                <c:pt idx="796">
                  <c:v>-2.4072829946546728</c:v>
                </c:pt>
                <c:pt idx="797">
                  <c:v>-2.347690329960991</c:v>
                </c:pt>
                <c:pt idx="798">
                  <c:v>-1.6285063637070087</c:v>
                </c:pt>
                <c:pt idx="799">
                  <c:v>-1.3767074695376171</c:v>
                </c:pt>
                <c:pt idx="800">
                  <c:v>8.4492801913452584E-2</c:v>
                </c:pt>
                <c:pt idx="801">
                  <c:v>0.2312375498100708</c:v>
                </c:pt>
                <c:pt idx="802">
                  <c:v>1.0150084289163475</c:v>
                </c:pt>
                <c:pt idx="803">
                  <c:v>7.6470852694808369E-2</c:v>
                </c:pt>
                <c:pt idx="804">
                  <c:v>0.33139269506843533</c:v>
                </c:pt>
                <c:pt idx="805">
                  <c:v>0.78423276743727799</c:v>
                </c:pt>
                <c:pt idx="806">
                  <c:v>-0.3423571016993176</c:v>
                </c:pt>
                <c:pt idx="807">
                  <c:v>0.1260849740419058</c:v>
                </c:pt>
                <c:pt idx="808">
                  <c:v>-0.76653175559471098</c:v>
                </c:pt>
                <c:pt idx="809">
                  <c:v>-0.55253039621355571</c:v>
                </c:pt>
                <c:pt idx="810">
                  <c:v>-1.7080625350452927</c:v>
                </c:pt>
                <c:pt idx="811">
                  <c:v>-1.1158751475839455</c:v>
                </c:pt>
                <c:pt idx="812">
                  <c:v>-1.097258575690133</c:v>
                </c:pt>
                <c:pt idx="813">
                  <c:v>0.8104728680175548</c:v>
                </c:pt>
                <c:pt idx="814">
                  <c:v>-0.12107802809718018</c:v>
                </c:pt>
                <c:pt idx="815">
                  <c:v>0.32391423455207319</c:v>
                </c:pt>
                <c:pt idx="816">
                  <c:v>-1.8355579541450546</c:v>
                </c:pt>
                <c:pt idx="817">
                  <c:v>0.21478645870955623</c:v>
                </c:pt>
                <c:pt idx="818">
                  <c:v>-0.13771363345724955</c:v>
                </c:pt>
                <c:pt idx="819">
                  <c:v>-0.76103900725420792</c:v>
                </c:pt>
                <c:pt idx="820">
                  <c:v>-0.32344949317188881</c:v>
                </c:pt>
                <c:pt idx="821">
                  <c:v>6.4635414187768914E-2</c:v>
                </c:pt>
                <c:pt idx="822">
                  <c:v>0.11766215510502193</c:v>
                </c:pt>
                <c:pt idx="823">
                  <c:v>8.6109643160189236E-2</c:v>
                </c:pt>
                <c:pt idx="824">
                  <c:v>5.2966893986273703E-2</c:v>
                </c:pt>
                <c:pt idx="825">
                  <c:v>2.7989450782444584E-2</c:v>
                </c:pt>
                <c:pt idx="826">
                  <c:v>0.13537314588423696</c:v>
                </c:pt>
                <c:pt idx="827">
                  <c:v>0.10210244229007794</c:v>
                </c:pt>
                <c:pt idx="828">
                  <c:v>0.33731143528824886</c:v>
                </c:pt>
                <c:pt idx="829">
                  <c:v>-0.52061742430941571</c:v>
                </c:pt>
                <c:pt idx="830">
                  <c:v>1.8971211674674815</c:v>
                </c:pt>
                <c:pt idx="831">
                  <c:v>1.7299837869278185</c:v>
                </c:pt>
                <c:pt idx="832">
                  <c:v>1.0337667206866887</c:v>
                </c:pt>
                <c:pt idx="833">
                  <c:v>1.074446641298513</c:v>
                </c:pt>
                <c:pt idx="834">
                  <c:v>1.3224808054138639</c:v>
                </c:pt>
                <c:pt idx="835">
                  <c:v>1.4049658419750259</c:v>
                </c:pt>
                <c:pt idx="836">
                  <c:v>-1.219509916180219</c:v>
                </c:pt>
                <c:pt idx="837">
                  <c:v>-1.483680625620351</c:v>
                </c:pt>
                <c:pt idx="838">
                  <c:v>-1.4220710844912798</c:v>
                </c:pt>
                <c:pt idx="839">
                  <c:v>-3.3372523963301397</c:v>
                </c:pt>
                <c:pt idx="840">
                  <c:v>-1.0230458218865293</c:v>
                </c:pt>
                <c:pt idx="841">
                  <c:v>-0.82490840252367492</c:v>
                </c:pt>
                <c:pt idx="842">
                  <c:v>2.7524244347139976E-2</c:v>
                </c:pt>
                <c:pt idx="843">
                  <c:v>7.9195864639831012E-2</c:v>
                </c:pt>
                <c:pt idx="844">
                  <c:v>0.54352514304390398</c:v>
                </c:pt>
                <c:pt idx="845">
                  <c:v>0.53262867858607732</c:v>
                </c:pt>
                <c:pt idx="846">
                  <c:v>0.74745111426459898</c:v>
                </c:pt>
                <c:pt idx="847">
                  <c:v>0.86780683864311525</c:v>
                </c:pt>
                <c:pt idx="848">
                  <c:v>-0.88351866963692771</c:v>
                </c:pt>
                <c:pt idx="849">
                  <c:v>-0.73036405980618335</c:v>
                </c:pt>
                <c:pt idx="850">
                  <c:v>1.5243203690666614</c:v>
                </c:pt>
                <c:pt idx="851">
                  <c:v>-0.24530258765372495</c:v>
                </c:pt>
                <c:pt idx="852">
                  <c:v>-0.57465737791624172</c:v>
                </c:pt>
                <c:pt idx="853">
                  <c:v>-1.0420739133538597</c:v>
                </c:pt>
                <c:pt idx="854">
                  <c:v>-1.0413948404715365</c:v>
                </c:pt>
                <c:pt idx="855">
                  <c:v>-1.1025230196463305</c:v>
                </c:pt>
                <c:pt idx="856">
                  <c:v>-1.0989148622377753</c:v>
                </c:pt>
                <c:pt idx="857">
                  <c:v>-0.59216243217500686</c:v>
                </c:pt>
                <c:pt idx="858">
                  <c:v>-1.455019344823719</c:v>
                </c:pt>
                <c:pt idx="859">
                  <c:v>-0.77334246860028066</c:v>
                </c:pt>
                <c:pt idx="860">
                  <c:v>-1.2792435935419131</c:v>
                </c:pt>
                <c:pt idx="861">
                  <c:v>-1.4042087122029465</c:v>
                </c:pt>
                <c:pt idx="862">
                  <c:v>-1.9853153856280548</c:v>
                </c:pt>
                <c:pt idx="863">
                  <c:v>0.30430030748888248</c:v>
                </c:pt>
                <c:pt idx="864">
                  <c:v>0.80080444497004943</c:v>
                </c:pt>
                <c:pt idx="865">
                  <c:v>-1.6369154346861412</c:v>
                </c:pt>
                <c:pt idx="866">
                  <c:v>-1.6795795320060671</c:v>
                </c:pt>
                <c:pt idx="867">
                  <c:v>-1.6668007559812019</c:v>
                </c:pt>
                <c:pt idx="868">
                  <c:v>-1.4804644084753242</c:v>
                </c:pt>
                <c:pt idx="869">
                  <c:v>-1.2849932820614418</c:v>
                </c:pt>
                <c:pt idx="870">
                  <c:v>-0.29047617755895305</c:v>
                </c:pt>
                <c:pt idx="871">
                  <c:v>-0.26071722230990113</c:v>
                </c:pt>
                <c:pt idx="872">
                  <c:v>1.1550417260941084</c:v>
                </c:pt>
                <c:pt idx="873">
                  <c:v>0.98192388012533027</c:v>
                </c:pt>
                <c:pt idx="874">
                  <c:v>2.4073783220574709</c:v>
                </c:pt>
                <c:pt idx="875">
                  <c:v>1.64997311543179</c:v>
                </c:pt>
                <c:pt idx="876">
                  <c:v>-1.719048608811051</c:v>
                </c:pt>
                <c:pt idx="877">
                  <c:v>1.051436480506917</c:v>
                </c:pt>
                <c:pt idx="878">
                  <c:v>-0.98599791595026287</c:v>
                </c:pt>
                <c:pt idx="879">
                  <c:v>0.31586300353962027</c:v>
                </c:pt>
                <c:pt idx="880">
                  <c:v>-0.72619398839167515</c:v>
                </c:pt>
                <c:pt idx="881">
                  <c:v>-0.46337847907813451</c:v>
                </c:pt>
                <c:pt idx="882">
                  <c:v>0.70334409362690486</c:v>
                </c:pt>
                <c:pt idx="883">
                  <c:v>-0.22297340975456509</c:v>
                </c:pt>
                <c:pt idx="884">
                  <c:v>-0.32555306527942718</c:v>
                </c:pt>
                <c:pt idx="885">
                  <c:v>0.16742628405469343</c:v>
                </c:pt>
                <c:pt idx="886">
                  <c:v>-1.0317036248982261</c:v>
                </c:pt>
                <c:pt idx="887">
                  <c:v>9.0479929585662963E-2</c:v>
                </c:pt>
                <c:pt idx="888">
                  <c:v>-0.19981777935733991</c:v>
                </c:pt>
                <c:pt idx="889">
                  <c:v>1.7962859118689598E-2</c:v>
                </c:pt>
                <c:pt idx="890">
                  <c:v>-0.26385288809310714</c:v>
                </c:pt>
                <c:pt idx="891">
                  <c:v>-0.25174297406387913</c:v>
                </c:pt>
                <c:pt idx="892">
                  <c:v>-0.27471796991549446</c:v>
                </c:pt>
                <c:pt idx="893">
                  <c:v>-0.33994190473435693</c:v>
                </c:pt>
                <c:pt idx="894">
                  <c:v>2.0160844812297842</c:v>
                </c:pt>
                <c:pt idx="895">
                  <c:v>0.67492588899703188</c:v>
                </c:pt>
                <c:pt idx="896">
                  <c:v>-0.26919248524487588</c:v>
                </c:pt>
                <c:pt idx="897">
                  <c:v>-0.47160105457004381</c:v>
                </c:pt>
                <c:pt idx="898">
                  <c:v>-0.96261532874796207</c:v>
                </c:pt>
                <c:pt idx="899">
                  <c:v>-0.76097871436855047</c:v>
                </c:pt>
                <c:pt idx="900">
                  <c:v>-2.8017613831567418</c:v>
                </c:pt>
                <c:pt idx="901">
                  <c:v>-0.7428505223265891</c:v>
                </c:pt>
                <c:pt idx="902">
                  <c:v>1.2250845603556547E-2</c:v>
                </c:pt>
                <c:pt idx="903">
                  <c:v>-0.25443928915247022</c:v>
                </c:pt>
                <c:pt idx="904">
                  <c:v>-0.117204335962814</c:v>
                </c:pt>
                <c:pt idx="905">
                  <c:v>-0.21873814819509227</c:v>
                </c:pt>
                <c:pt idx="906">
                  <c:v>-0.23254720167250728</c:v>
                </c:pt>
                <c:pt idx="907">
                  <c:v>-2.8211570737593124</c:v>
                </c:pt>
                <c:pt idx="908">
                  <c:v>-0.35256907384353287</c:v>
                </c:pt>
                <c:pt idx="909">
                  <c:v>-0.37120591959556004</c:v>
                </c:pt>
                <c:pt idx="910">
                  <c:v>-3.046987196434594</c:v>
                </c:pt>
                <c:pt idx="911">
                  <c:v>0.3511902525181439</c:v>
                </c:pt>
                <c:pt idx="912">
                  <c:v>0.47888656735601681</c:v>
                </c:pt>
                <c:pt idx="913">
                  <c:v>0.48503346192229696</c:v>
                </c:pt>
                <c:pt idx="914">
                  <c:v>-9.4560039156767473E-2</c:v>
                </c:pt>
                <c:pt idx="915">
                  <c:v>0.47887180803831231</c:v>
                </c:pt>
                <c:pt idx="916">
                  <c:v>0.45965676691300561</c:v>
                </c:pt>
                <c:pt idx="917">
                  <c:v>0.47695757486836632</c:v>
                </c:pt>
                <c:pt idx="918">
                  <c:v>0.55179567475106617</c:v>
                </c:pt>
                <c:pt idx="919">
                  <c:v>0.47042015510302115</c:v>
                </c:pt>
                <c:pt idx="920">
                  <c:v>0.64527064329706174</c:v>
                </c:pt>
                <c:pt idx="921">
                  <c:v>0.41338574016060597</c:v>
                </c:pt>
                <c:pt idx="922">
                  <c:v>0.55417647306307605</c:v>
                </c:pt>
                <c:pt idx="923">
                  <c:v>-3.7784054295082574E-2</c:v>
                </c:pt>
                <c:pt idx="924">
                  <c:v>0.55956050162385806</c:v>
                </c:pt>
                <c:pt idx="925">
                  <c:v>0.64417716514417633</c:v>
                </c:pt>
                <c:pt idx="926">
                  <c:v>1.2251947264989356</c:v>
                </c:pt>
                <c:pt idx="927">
                  <c:v>1.3648982343884835</c:v>
                </c:pt>
                <c:pt idx="928">
                  <c:v>1.4757229257293403</c:v>
                </c:pt>
                <c:pt idx="929">
                  <c:v>1.602925250404734</c:v>
                </c:pt>
                <c:pt idx="930">
                  <c:v>1.6799945933592966</c:v>
                </c:pt>
                <c:pt idx="931">
                  <c:v>1.5033693582290448</c:v>
                </c:pt>
                <c:pt idx="932">
                  <c:v>1.5044690910866605</c:v>
                </c:pt>
                <c:pt idx="933">
                  <c:v>1.4031116265490602</c:v>
                </c:pt>
                <c:pt idx="934">
                  <c:v>1.2273354837292088</c:v>
                </c:pt>
                <c:pt idx="935">
                  <c:v>0.99136498452954991</c:v>
                </c:pt>
                <c:pt idx="936">
                  <c:v>0.47202899152377215</c:v>
                </c:pt>
                <c:pt idx="937">
                  <c:v>0.88352304698801554</c:v>
                </c:pt>
                <c:pt idx="938">
                  <c:v>0.72781212370276349</c:v>
                </c:pt>
                <c:pt idx="939">
                  <c:v>2.5591390038416884</c:v>
                </c:pt>
                <c:pt idx="940">
                  <c:v>0.32636121625227843</c:v>
                </c:pt>
                <c:pt idx="941">
                  <c:v>-0.72250285546419091</c:v>
                </c:pt>
                <c:pt idx="942">
                  <c:v>-0.60985227705489142</c:v>
                </c:pt>
                <c:pt idx="943">
                  <c:v>-1.8093881484033418</c:v>
                </c:pt>
                <c:pt idx="944">
                  <c:v>-0.67487195428744173</c:v>
                </c:pt>
                <c:pt idx="945">
                  <c:v>-0.48966277267082026</c:v>
                </c:pt>
                <c:pt idx="946">
                  <c:v>-0.52105140938028316</c:v>
                </c:pt>
                <c:pt idx="947">
                  <c:v>-0.40074862579903292</c:v>
                </c:pt>
                <c:pt idx="948">
                  <c:v>-0.65060543475110411</c:v>
                </c:pt>
                <c:pt idx="949">
                  <c:v>-0.79072178111453095</c:v>
                </c:pt>
                <c:pt idx="950">
                  <c:v>-1.892758764650303</c:v>
                </c:pt>
                <c:pt idx="951">
                  <c:v>-0.71490550151828647</c:v>
                </c:pt>
                <c:pt idx="952">
                  <c:v>-0.83302982453363039</c:v>
                </c:pt>
                <c:pt idx="953">
                  <c:v>0.92007127306490888</c:v>
                </c:pt>
                <c:pt idx="954">
                  <c:v>1.0549061834722149</c:v>
                </c:pt>
                <c:pt idx="955">
                  <c:v>1.0664192253398381</c:v>
                </c:pt>
                <c:pt idx="956">
                  <c:v>2.1371946694014405</c:v>
                </c:pt>
                <c:pt idx="957">
                  <c:v>1.6940813971086803</c:v>
                </c:pt>
                <c:pt idx="958">
                  <c:v>1.5040890125600428</c:v>
                </c:pt>
                <c:pt idx="959">
                  <c:v>0.60070796626073808</c:v>
                </c:pt>
                <c:pt idx="960">
                  <c:v>0.55590015376579516</c:v>
                </c:pt>
                <c:pt idx="961">
                  <c:v>0.36747826789152899</c:v>
                </c:pt>
                <c:pt idx="962">
                  <c:v>0.23425383559652047</c:v>
                </c:pt>
                <c:pt idx="963">
                  <c:v>0.63656720627355501</c:v>
                </c:pt>
                <c:pt idx="964">
                  <c:v>0.48555993844692519</c:v>
                </c:pt>
                <c:pt idx="965">
                  <c:v>-0.89425047198798968</c:v>
                </c:pt>
                <c:pt idx="966">
                  <c:v>-0.72591222163555147</c:v>
                </c:pt>
                <c:pt idx="967">
                  <c:v>-0.63457535150867905</c:v>
                </c:pt>
                <c:pt idx="968">
                  <c:v>-0.10437016760238535</c:v>
                </c:pt>
                <c:pt idx="969">
                  <c:v>-3.015231294136865E-2</c:v>
                </c:pt>
                <c:pt idx="970">
                  <c:v>6.1063818713268294E-3</c:v>
                </c:pt>
                <c:pt idx="971">
                  <c:v>-0.11130204972594822</c:v>
                </c:pt>
                <c:pt idx="972">
                  <c:v>-0.20248667870541415</c:v>
                </c:pt>
                <c:pt idx="973">
                  <c:v>2.097812146009979</c:v>
                </c:pt>
                <c:pt idx="974">
                  <c:v>1.2143801125673199</c:v>
                </c:pt>
                <c:pt idx="975">
                  <c:v>6.8675988795714085E-2</c:v>
                </c:pt>
                <c:pt idx="976">
                  <c:v>-6.6552819564052526E-2</c:v>
                </c:pt>
                <c:pt idx="977">
                  <c:v>4.1100799057405657E-2</c:v>
                </c:pt>
                <c:pt idx="978">
                  <c:v>8.8932611117249302E-2</c:v>
                </c:pt>
                <c:pt idx="979">
                  <c:v>0.47169388317161631</c:v>
                </c:pt>
                <c:pt idx="980">
                  <c:v>0.31739916284108016</c:v>
                </c:pt>
                <c:pt idx="981">
                  <c:v>0.20329612547095466</c:v>
                </c:pt>
                <c:pt idx="982">
                  <c:v>0.23404984307562973</c:v>
                </c:pt>
                <c:pt idx="983">
                  <c:v>8.4081673202769467E-3</c:v>
                </c:pt>
                <c:pt idx="984">
                  <c:v>0.24371102277128309</c:v>
                </c:pt>
                <c:pt idx="985">
                  <c:v>0.26412825135833917</c:v>
                </c:pt>
                <c:pt idx="986">
                  <c:v>0.27076665953232137</c:v>
                </c:pt>
                <c:pt idx="987">
                  <c:v>0.39340722313104948</c:v>
                </c:pt>
                <c:pt idx="988">
                  <c:v>0.51554984559592132</c:v>
                </c:pt>
                <c:pt idx="989">
                  <c:v>0.42125970892859588</c:v>
                </c:pt>
                <c:pt idx="990">
                  <c:v>0.65839144019968798</c:v>
                </c:pt>
                <c:pt idx="991">
                  <c:v>0.24021806622921071</c:v>
                </c:pt>
                <c:pt idx="992">
                  <c:v>0.65230994453938074</c:v>
                </c:pt>
                <c:pt idx="993">
                  <c:v>1.0079057049132947</c:v>
                </c:pt>
                <c:pt idx="994">
                  <c:v>0.9629451685138174</c:v>
                </c:pt>
                <c:pt idx="995">
                  <c:v>-2.983411631973493E-2</c:v>
                </c:pt>
                <c:pt idx="996">
                  <c:v>0.60326794456211508</c:v>
                </c:pt>
                <c:pt idx="997">
                  <c:v>0.79153256036126707</c:v>
                </c:pt>
                <c:pt idx="998">
                  <c:v>0.6396713505127426</c:v>
                </c:pt>
                <c:pt idx="999">
                  <c:v>0.49955731958735411</c:v>
                </c:pt>
                <c:pt idx="1000">
                  <c:v>0.58779856706097078</c:v>
                </c:pt>
                <c:pt idx="1001">
                  <c:v>0.58139608201669379</c:v>
                </c:pt>
                <c:pt idx="1002">
                  <c:v>0.77658229082408514</c:v>
                </c:pt>
                <c:pt idx="1003">
                  <c:v>0.79703960112791605</c:v>
                </c:pt>
                <c:pt idx="1004">
                  <c:v>0.84179748210931327</c:v>
                </c:pt>
                <c:pt idx="1005">
                  <c:v>-1.3938705505807882</c:v>
                </c:pt>
                <c:pt idx="1006">
                  <c:v>-0.97158790302081488</c:v>
                </c:pt>
                <c:pt idx="1007">
                  <c:v>-1.4074379653898692</c:v>
                </c:pt>
                <c:pt idx="1008">
                  <c:v>-1.4652992029737115</c:v>
                </c:pt>
                <c:pt idx="1009">
                  <c:v>-2.4900435749168026</c:v>
                </c:pt>
                <c:pt idx="1010">
                  <c:v>-1.2263525353885127</c:v>
                </c:pt>
                <c:pt idx="1011">
                  <c:v>-1.038942950608672</c:v>
                </c:pt>
                <c:pt idx="1012">
                  <c:v>-2.2532294842288416</c:v>
                </c:pt>
                <c:pt idx="1013">
                  <c:v>-1.2426710454016898</c:v>
                </c:pt>
                <c:pt idx="1014">
                  <c:v>-1.1335874437125468</c:v>
                </c:pt>
                <c:pt idx="1015">
                  <c:v>-1.0417577358150856</c:v>
                </c:pt>
                <c:pt idx="1016">
                  <c:v>-0.55684466485067363</c:v>
                </c:pt>
                <c:pt idx="1017">
                  <c:v>-0.82505294640174553</c:v>
                </c:pt>
                <c:pt idx="1018">
                  <c:v>-0.69841123275254702</c:v>
                </c:pt>
                <c:pt idx="1019">
                  <c:v>-0.63654914642326477</c:v>
                </c:pt>
                <c:pt idx="1020">
                  <c:v>-0.71598885620590902</c:v>
                </c:pt>
                <c:pt idx="1021">
                  <c:v>-0.35358603535200156</c:v>
                </c:pt>
                <c:pt idx="1022">
                  <c:v>-0.44716677939776289</c:v>
                </c:pt>
                <c:pt idx="1023">
                  <c:v>-0.27991116905418378</c:v>
                </c:pt>
                <c:pt idx="1024">
                  <c:v>-0.36890607921964497</c:v>
                </c:pt>
                <c:pt idx="1025">
                  <c:v>-0.17934334309615141</c:v>
                </c:pt>
                <c:pt idx="1026">
                  <c:v>-0.16570372716203502</c:v>
                </c:pt>
                <c:pt idx="1027">
                  <c:v>-0.20769156118988907</c:v>
                </c:pt>
                <c:pt idx="1028">
                  <c:v>-0.20740506040012352</c:v>
                </c:pt>
                <c:pt idx="1029">
                  <c:v>0.4448512308662485</c:v>
                </c:pt>
                <c:pt idx="1030">
                  <c:v>0.42742104363541972</c:v>
                </c:pt>
                <c:pt idx="1031">
                  <c:v>0.53420489850132391</c:v>
                </c:pt>
                <c:pt idx="1032">
                  <c:v>0.19141212997836787</c:v>
                </c:pt>
                <c:pt idx="1033">
                  <c:v>0.15569291640440952</c:v>
                </c:pt>
                <c:pt idx="1034">
                  <c:v>0.59761542716390326</c:v>
                </c:pt>
                <c:pt idx="1035">
                  <c:v>0.56931771776715356</c:v>
                </c:pt>
                <c:pt idx="1036">
                  <c:v>1.050748171923666</c:v>
                </c:pt>
                <c:pt idx="1037">
                  <c:v>0.5311468469932854</c:v>
                </c:pt>
                <c:pt idx="1038">
                  <c:v>2.3159740966498559</c:v>
                </c:pt>
                <c:pt idx="1039">
                  <c:v>1.0351057349289861</c:v>
                </c:pt>
                <c:pt idx="1040">
                  <c:v>0.49522012317682129</c:v>
                </c:pt>
                <c:pt idx="1041">
                  <c:v>1.9056417219724751E-2</c:v>
                </c:pt>
                <c:pt idx="1042">
                  <c:v>0.63364028439445497</c:v>
                </c:pt>
                <c:pt idx="1043">
                  <c:v>-3.1671201173950293E-3</c:v>
                </c:pt>
                <c:pt idx="1044">
                  <c:v>-0.74514236004582435</c:v>
                </c:pt>
                <c:pt idx="1045">
                  <c:v>-2.4626246159272069</c:v>
                </c:pt>
                <c:pt idx="1046">
                  <c:v>-2.3602912005470853</c:v>
                </c:pt>
                <c:pt idx="1047">
                  <c:v>-2.0609363458554926</c:v>
                </c:pt>
                <c:pt idx="1048">
                  <c:v>-1.8922120621598761</c:v>
                </c:pt>
                <c:pt idx="1049">
                  <c:v>-2.0183447585116223</c:v>
                </c:pt>
                <c:pt idx="1050">
                  <c:v>-1.8382247177222772</c:v>
                </c:pt>
                <c:pt idx="1051">
                  <c:v>1.9793522003019218E-2</c:v>
                </c:pt>
                <c:pt idx="1052">
                  <c:v>0.1365782586028966</c:v>
                </c:pt>
                <c:pt idx="1053">
                  <c:v>2.5525024669765601</c:v>
                </c:pt>
                <c:pt idx="1054">
                  <c:v>1.1946709624053899</c:v>
                </c:pt>
                <c:pt idx="1055">
                  <c:v>0.41778410493552159</c:v>
                </c:pt>
                <c:pt idx="1056">
                  <c:v>7.0023531517939372E-2</c:v>
                </c:pt>
                <c:pt idx="1057">
                  <c:v>-1.7756700237436112</c:v>
                </c:pt>
                <c:pt idx="1058">
                  <c:v>-0.41120769536895035</c:v>
                </c:pt>
                <c:pt idx="1059">
                  <c:v>-0.3407565494126148</c:v>
                </c:pt>
                <c:pt idx="1060">
                  <c:v>-0.46086605024638216</c:v>
                </c:pt>
                <c:pt idx="1061">
                  <c:v>-0.26910562581431735</c:v>
                </c:pt>
                <c:pt idx="1062">
                  <c:v>9.0483723991918383E-2</c:v>
                </c:pt>
                <c:pt idx="1063">
                  <c:v>1.0089352997307846</c:v>
                </c:pt>
                <c:pt idx="1064">
                  <c:v>-0.26879350642066624</c:v>
                </c:pt>
                <c:pt idx="1065">
                  <c:v>0.57376472124240396</c:v>
                </c:pt>
                <c:pt idx="1066">
                  <c:v>-0.35077975911865855</c:v>
                </c:pt>
                <c:pt idx="1067">
                  <c:v>0.56695278513002578</c:v>
                </c:pt>
                <c:pt idx="1068">
                  <c:v>0.44754482817858271</c:v>
                </c:pt>
                <c:pt idx="1069">
                  <c:v>0.40419916250715332</c:v>
                </c:pt>
                <c:pt idx="1070">
                  <c:v>-0.55224635582269033</c:v>
                </c:pt>
                <c:pt idx="1071">
                  <c:v>-0.47081919531884908</c:v>
                </c:pt>
                <c:pt idx="1072">
                  <c:v>-0.30852975880176026</c:v>
                </c:pt>
                <c:pt idx="1073">
                  <c:v>-0.18609387195089369</c:v>
                </c:pt>
                <c:pt idx="1074">
                  <c:v>-0.37796846474950124</c:v>
                </c:pt>
                <c:pt idx="1075">
                  <c:v>0.27265135751289077</c:v>
                </c:pt>
                <c:pt idx="1076">
                  <c:v>0.26288917614907226</c:v>
                </c:pt>
                <c:pt idx="1077">
                  <c:v>0.60203407265306441</c:v>
                </c:pt>
                <c:pt idx="1078">
                  <c:v>0.16539571606184181</c:v>
                </c:pt>
                <c:pt idx="1079">
                  <c:v>0.42719077669795857</c:v>
                </c:pt>
                <c:pt idx="1080">
                  <c:v>0.46043075304652287</c:v>
                </c:pt>
                <c:pt idx="1081">
                  <c:v>0.53036691133589142</c:v>
                </c:pt>
                <c:pt idx="1082">
                  <c:v>0.51169391660779118</c:v>
                </c:pt>
                <c:pt idx="1083">
                  <c:v>-0.39717670232623309</c:v>
                </c:pt>
                <c:pt idx="1084">
                  <c:v>-0.39868012725967222</c:v>
                </c:pt>
                <c:pt idx="1085">
                  <c:v>0.77576654105572973</c:v>
                </c:pt>
                <c:pt idx="1086">
                  <c:v>-0.70761858054909088</c:v>
                </c:pt>
                <c:pt idx="1087">
                  <c:v>-0.1801943831006729</c:v>
                </c:pt>
                <c:pt idx="1088">
                  <c:v>-0.66524031843716691</c:v>
                </c:pt>
                <c:pt idx="1089">
                  <c:v>3.7834137341650337E-2</c:v>
                </c:pt>
                <c:pt idx="1090">
                  <c:v>0.18144563310260065</c:v>
                </c:pt>
                <c:pt idx="1091">
                  <c:v>0.91064202130283523</c:v>
                </c:pt>
                <c:pt idx="1092">
                  <c:v>0.86860125871961114</c:v>
                </c:pt>
                <c:pt idx="1093">
                  <c:v>0.89270841694194558</c:v>
                </c:pt>
                <c:pt idx="1094">
                  <c:v>1.4739318653425919</c:v>
                </c:pt>
                <c:pt idx="1095">
                  <c:v>1.1914336218293742</c:v>
                </c:pt>
                <c:pt idx="1096">
                  <c:v>0.85440055341570265</c:v>
                </c:pt>
                <c:pt idx="1097">
                  <c:v>0.76865947438229965</c:v>
                </c:pt>
                <c:pt idx="1098">
                  <c:v>0.88200288827535933</c:v>
                </c:pt>
                <c:pt idx="1099">
                  <c:v>0.38152071491344225</c:v>
                </c:pt>
                <c:pt idx="1100">
                  <c:v>0.72076443441361404</c:v>
                </c:pt>
                <c:pt idx="1101">
                  <c:v>0.87803915928077025</c:v>
                </c:pt>
                <c:pt idx="1102">
                  <c:v>2.1382257117648678</c:v>
                </c:pt>
                <c:pt idx="1103">
                  <c:v>1.9763835335598512</c:v>
                </c:pt>
                <c:pt idx="1104">
                  <c:v>1.4929805281638646</c:v>
                </c:pt>
                <c:pt idx="1105">
                  <c:v>1.6081962879415868</c:v>
                </c:pt>
                <c:pt idx="1106">
                  <c:v>1.1294438227259591</c:v>
                </c:pt>
                <c:pt idx="1107">
                  <c:v>3.3493587450403712</c:v>
                </c:pt>
                <c:pt idx="1108">
                  <c:v>1.6087524012823657</c:v>
                </c:pt>
                <c:pt idx="1109">
                  <c:v>0.90925492924220941</c:v>
                </c:pt>
                <c:pt idx="1110">
                  <c:v>0.82537279901294769</c:v>
                </c:pt>
                <c:pt idx="1111">
                  <c:v>0.60168546560317571</c:v>
                </c:pt>
                <c:pt idx="1112">
                  <c:v>9.1035927049421386E-2</c:v>
                </c:pt>
                <c:pt idx="1113">
                  <c:v>0.28657156959014146</c:v>
                </c:pt>
                <c:pt idx="1114">
                  <c:v>0.35756859416674475</c:v>
                </c:pt>
                <c:pt idx="1115">
                  <c:v>0.40219241797859923</c:v>
                </c:pt>
                <c:pt idx="1116">
                  <c:v>0.58328543789561094</c:v>
                </c:pt>
                <c:pt idx="1117">
                  <c:v>0.63156936530513053</c:v>
                </c:pt>
                <c:pt idx="1118">
                  <c:v>3.1349969030296054</c:v>
                </c:pt>
                <c:pt idx="1119">
                  <c:v>2.297904338772621</c:v>
                </c:pt>
                <c:pt idx="1120">
                  <c:v>1.0560669152577069</c:v>
                </c:pt>
                <c:pt idx="1121">
                  <c:v>-0.80261359627555817</c:v>
                </c:pt>
                <c:pt idx="1122">
                  <c:v>2.3002732570924778E-2</c:v>
                </c:pt>
                <c:pt idx="1123">
                  <c:v>-0.23167569708722335</c:v>
                </c:pt>
                <c:pt idx="1124">
                  <c:v>-0.23737866348438633</c:v>
                </c:pt>
                <c:pt idx="1125">
                  <c:v>-0.29725602016442992</c:v>
                </c:pt>
                <c:pt idx="1126">
                  <c:v>-0.41322781095874722</c:v>
                </c:pt>
                <c:pt idx="1127">
                  <c:v>-0.19797696471475082</c:v>
                </c:pt>
                <c:pt idx="1128">
                  <c:v>0.27308020860932158</c:v>
                </c:pt>
                <c:pt idx="1129">
                  <c:v>0.24655661623815697</c:v>
                </c:pt>
                <c:pt idx="1130">
                  <c:v>0.15514644519054183</c:v>
                </c:pt>
                <c:pt idx="1131">
                  <c:v>-0.97204175565278372</c:v>
                </c:pt>
                <c:pt idx="1132">
                  <c:v>0.50071666066094966</c:v>
                </c:pt>
                <c:pt idx="1133">
                  <c:v>0.5142186963182741</c:v>
                </c:pt>
                <c:pt idx="1134">
                  <c:v>1.1672954323985461</c:v>
                </c:pt>
                <c:pt idx="1135">
                  <c:v>1.03671505503467</c:v>
                </c:pt>
                <c:pt idx="1136">
                  <c:v>0.53158703871952151</c:v>
                </c:pt>
                <c:pt idx="1137">
                  <c:v>1.0638020668545507</c:v>
                </c:pt>
                <c:pt idx="1138">
                  <c:v>0.71444899490675129</c:v>
                </c:pt>
                <c:pt idx="1139">
                  <c:v>0.90833650658748943</c:v>
                </c:pt>
                <c:pt idx="1140">
                  <c:v>0.87368302012386334</c:v>
                </c:pt>
                <c:pt idx="1141">
                  <c:v>0.97046206439872162</c:v>
                </c:pt>
                <c:pt idx="1142">
                  <c:v>0.77576721647057556</c:v>
                </c:pt>
                <c:pt idx="1143">
                  <c:v>1.0931339363169847</c:v>
                </c:pt>
                <c:pt idx="1144">
                  <c:v>0.70624424773821337</c:v>
                </c:pt>
                <c:pt idx="1145">
                  <c:v>0.71048012759443047</c:v>
                </c:pt>
                <c:pt idx="1146">
                  <c:v>0.8092895459478302</c:v>
                </c:pt>
                <c:pt idx="1147">
                  <c:v>0.82152930187098028</c:v>
                </c:pt>
                <c:pt idx="1148">
                  <c:v>-0.70554373230474521</c:v>
                </c:pt>
                <c:pt idx="1149">
                  <c:v>-0.62822624705487418</c:v>
                </c:pt>
                <c:pt idx="1150">
                  <c:v>-0.74106985552256055</c:v>
                </c:pt>
                <c:pt idx="1151">
                  <c:v>-0.72810469907103637</c:v>
                </c:pt>
                <c:pt idx="1152">
                  <c:v>-0.63361045284813888</c:v>
                </c:pt>
                <c:pt idx="1153">
                  <c:v>-0.60520984283617851</c:v>
                </c:pt>
                <c:pt idx="1154">
                  <c:v>-1.7325769452384523</c:v>
                </c:pt>
                <c:pt idx="1155">
                  <c:v>-0.46350620806653192</c:v>
                </c:pt>
                <c:pt idx="1156">
                  <c:v>1.5995814563921886</c:v>
                </c:pt>
                <c:pt idx="1157">
                  <c:v>-0.61644658222307103</c:v>
                </c:pt>
                <c:pt idx="1158">
                  <c:v>-0.12779860322647116</c:v>
                </c:pt>
                <c:pt idx="1159">
                  <c:v>-0.31579952259060518</c:v>
                </c:pt>
                <c:pt idx="1160">
                  <c:v>-0.31053203253865014</c:v>
                </c:pt>
                <c:pt idx="1161">
                  <c:v>-0.15849551549974875</c:v>
                </c:pt>
                <c:pt idx="1162">
                  <c:v>-4.9884098600324125E-2</c:v>
                </c:pt>
                <c:pt idx="1163">
                  <c:v>0.43073201596817906</c:v>
                </c:pt>
                <c:pt idx="1164">
                  <c:v>0.87055480533020912</c:v>
                </c:pt>
                <c:pt idx="1165">
                  <c:v>0.66494608006355427</c:v>
                </c:pt>
                <c:pt idx="1166">
                  <c:v>-0.18213935108247467</c:v>
                </c:pt>
                <c:pt idx="1167">
                  <c:v>0.43509537875664051</c:v>
                </c:pt>
                <c:pt idx="1168">
                  <c:v>0.52894557400436326</c:v>
                </c:pt>
                <c:pt idx="1169">
                  <c:v>0.5867821916288235</c:v>
                </c:pt>
                <c:pt idx="1170">
                  <c:v>0.47107243681103661</c:v>
                </c:pt>
                <c:pt idx="1171">
                  <c:v>0.45251907507011513</c:v>
                </c:pt>
                <c:pt idx="1172">
                  <c:v>0.38831688340202136</c:v>
                </c:pt>
                <c:pt idx="1173">
                  <c:v>0.33144321073999938</c:v>
                </c:pt>
                <c:pt idx="1174">
                  <c:v>0.23462701825685528</c:v>
                </c:pt>
                <c:pt idx="1175">
                  <c:v>0.30324674809400542</c:v>
                </c:pt>
                <c:pt idx="1176">
                  <c:v>0.44428948393916678</c:v>
                </c:pt>
                <c:pt idx="1177">
                  <c:v>0.28479893568098597</c:v>
                </c:pt>
                <c:pt idx="1178">
                  <c:v>0.27954870516255803</c:v>
                </c:pt>
                <c:pt idx="1179">
                  <c:v>-0.38657691894758794</c:v>
                </c:pt>
                <c:pt idx="1180">
                  <c:v>-0.38732606918134682</c:v>
                </c:pt>
                <c:pt idx="1181">
                  <c:v>0.76902610765896873</c:v>
                </c:pt>
                <c:pt idx="1182">
                  <c:v>0.74842797906860181</c:v>
                </c:pt>
                <c:pt idx="1183">
                  <c:v>0.44297373896843378</c:v>
                </c:pt>
                <c:pt idx="1184">
                  <c:v>0.25076781945960636</c:v>
                </c:pt>
                <c:pt idx="1185">
                  <c:v>0.12667735911111305</c:v>
                </c:pt>
                <c:pt idx="1186">
                  <c:v>-8.0976569211174035E-2</c:v>
                </c:pt>
                <c:pt idx="1187">
                  <c:v>0.11342762855043388</c:v>
                </c:pt>
                <c:pt idx="1188">
                  <c:v>-0.12425299414353798</c:v>
                </c:pt>
                <c:pt idx="1189">
                  <c:v>-8.9672503812348175E-2</c:v>
                </c:pt>
                <c:pt idx="1190">
                  <c:v>-9.158980302676141E-2</c:v>
                </c:pt>
                <c:pt idx="1191">
                  <c:v>-8.7634046468547319E-3</c:v>
                </c:pt>
                <c:pt idx="1192">
                  <c:v>-9.6902167508654088E-2</c:v>
                </c:pt>
                <c:pt idx="1193">
                  <c:v>-0.1930751177101101</c:v>
                </c:pt>
                <c:pt idx="1194">
                  <c:v>-0.12346332783037514</c:v>
                </c:pt>
                <c:pt idx="1195">
                  <c:v>-1.9724224139025741E-2</c:v>
                </c:pt>
                <c:pt idx="1196">
                  <c:v>3.9937585782585147E-2</c:v>
                </c:pt>
                <c:pt idx="1197">
                  <c:v>-0.16012540731108391</c:v>
                </c:pt>
                <c:pt idx="1198">
                  <c:v>-0.15473610874154492</c:v>
                </c:pt>
                <c:pt idx="1199">
                  <c:v>-0.14197784413260156</c:v>
                </c:pt>
                <c:pt idx="1200">
                  <c:v>-0.12077309935380103</c:v>
                </c:pt>
                <c:pt idx="1201">
                  <c:v>-0.1674429440519257</c:v>
                </c:pt>
                <c:pt idx="1202">
                  <c:v>-0.63807361207895852</c:v>
                </c:pt>
                <c:pt idx="1203">
                  <c:v>0.17662956266477428</c:v>
                </c:pt>
                <c:pt idx="1204">
                  <c:v>8.0090610054618053E-2</c:v>
                </c:pt>
                <c:pt idx="1205">
                  <c:v>5.6801726715678645E-2</c:v>
                </c:pt>
                <c:pt idx="1206">
                  <c:v>-0.49882295940463117</c:v>
                </c:pt>
                <c:pt idx="1207">
                  <c:v>-0.16110952059533049</c:v>
                </c:pt>
                <c:pt idx="1208">
                  <c:v>-0.54615783871585555</c:v>
                </c:pt>
                <c:pt idx="1209">
                  <c:v>1.9305920719934762E-2</c:v>
                </c:pt>
                <c:pt idx="1210">
                  <c:v>1.7832911604489805E-2</c:v>
                </c:pt>
                <c:pt idx="1211">
                  <c:v>8.8264646569742745E-3</c:v>
                </c:pt>
                <c:pt idx="1212">
                  <c:v>-0.28506417902857184</c:v>
                </c:pt>
                <c:pt idx="1213">
                  <c:v>-0.29980103103961719</c:v>
                </c:pt>
                <c:pt idx="1214">
                  <c:v>-0.25778981527301958</c:v>
                </c:pt>
                <c:pt idx="1215">
                  <c:v>-0.21599580331459622</c:v>
                </c:pt>
                <c:pt idx="1216">
                  <c:v>-0.22885274775019068</c:v>
                </c:pt>
                <c:pt idx="1217">
                  <c:v>3.3338509343308735</c:v>
                </c:pt>
                <c:pt idx="1218">
                  <c:v>2.3243425588087558</c:v>
                </c:pt>
                <c:pt idx="1219">
                  <c:v>1.3494609615743844</c:v>
                </c:pt>
                <c:pt idx="1220">
                  <c:v>0.94847137068110299</c:v>
                </c:pt>
                <c:pt idx="1221">
                  <c:v>0.37291877658151662</c:v>
                </c:pt>
                <c:pt idx="1222">
                  <c:v>0.30991351478266127</c:v>
                </c:pt>
                <c:pt idx="1223">
                  <c:v>6.2514965812746251E-2</c:v>
                </c:pt>
                <c:pt idx="1224">
                  <c:v>0.56123203066357896</c:v>
                </c:pt>
                <c:pt idx="1225">
                  <c:v>0.20179642830114514</c:v>
                </c:pt>
                <c:pt idx="1226">
                  <c:v>-0.3571745764493795</c:v>
                </c:pt>
                <c:pt idx="1227">
                  <c:v>0.34615492348758792</c:v>
                </c:pt>
                <c:pt idx="1228">
                  <c:v>-0.47002183559237776</c:v>
                </c:pt>
                <c:pt idx="1229">
                  <c:v>-0.51657444600337477</c:v>
                </c:pt>
                <c:pt idx="1230">
                  <c:v>-0.21504143609642187</c:v>
                </c:pt>
                <c:pt idx="1231">
                  <c:v>4.8634307950197853E-2</c:v>
                </c:pt>
                <c:pt idx="1232">
                  <c:v>-0.22116595607911477</c:v>
                </c:pt>
                <c:pt idx="1233">
                  <c:v>-0.23752967568907229</c:v>
                </c:pt>
                <c:pt idx="1234">
                  <c:v>-0.41011748643798468</c:v>
                </c:pt>
                <c:pt idx="1235">
                  <c:v>-0.38206194002394422</c:v>
                </c:pt>
                <c:pt idx="1236">
                  <c:v>-0.75871616148820575</c:v>
                </c:pt>
                <c:pt idx="1237">
                  <c:v>-0.54254225695123626</c:v>
                </c:pt>
                <c:pt idx="1238">
                  <c:v>-0.30214526488004373</c:v>
                </c:pt>
                <c:pt idx="1239">
                  <c:v>-0.3405780076378363</c:v>
                </c:pt>
                <c:pt idx="1240">
                  <c:v>-0.28708503895050974</c:v>
                </c:pt>
                <c:pt idx="1241">
                  <c:v>-0.31696193800623867</c:v>
                </c:pt>
                <c:pt idx="1242">
                  <c:v>-0.17658873009430254</c:v>
                </c:pt>
                <c:pt idx="1243">
                  <c:v>-0.17279688466531981</c:v>
                </c:pt>
                <c:pt idx="1244">
                  <c:v>1.7193420366707055</c:v>
                </c:pt>
                <c:pt idx="1245">
                  <c:v>2.0849170912718753</c:v>
                </c:pt>
                <c:pt idx="1246">
                  <c:v>1.8710633191499484</c:v>
                </c:pt>
                <c:pt idx="1247">
                  <c:v>-0.47016683664416881</c:v>
                </c:pt>
                <c:pt idx="1248">
                  <c:v>-1.2466953125441684</c:v>
                </c:pt>
                <c:pt idx="1249">
                  <c:v>-1.040900524763881</c:v>
                </c:pt>
                <c:pt idx="1250">
                  <c:v>-0.94591101856297222</c:v>
                </c:pt>
                <c:pt idx="1251">
                  <c:v>-1.0151504698030425</c:v>
                </c:pt>
                <c:pt idx="1252">
                  <c:v>-1.1313698160387984</c:v>
                </c:pt>
                <c:pt idx="1253">
                  <c:v>-1.2248963838681881</c:v>
                </c:pt>
                <c:pt idx="1254">
                  <c:v>-1.1109795725175484</c:v>
                </c:pt>
                <c:pt idx="1255">
                  <c:v>-2.656918431023767</c:v>
                </c:pt>
                <c:pt idx="1256">
                  <c:v>-1.5679866755780101</c:v>
                </c:pt>
                <c:pt idx="1257">
                  <c:v>-1.5207943381606877</c:v>
                </c:pt>
                <c:pt idx="1258">
                  <c:v>-1.492809094579884</c:v>
                </c:pt>
                <c:pt idx="1259">
                  <c:v>-1.3956917906660498</c:v>
                </c:pt>
                <c:pt idx="1260">
                  <c:v>-2.5304099296411859</c:v>
                </c:pt>
                <c:pt idx="1261">
                  <c:v>-0.91223280198918155</c:v>
                </c:pt>
                <c:pt idx="1262">
                  <c:v>-2.1792949975999985E-2</c:v>
                </c:pt>
                <c:pt idx="1263">
                  <c:v>-0.20029435954556174</c:v>
                </c:pt>
                <c:pt idx="1264">
                  <c:v>-4.9390506154422177E-2</c:v>
                </c:pt>
                <c:pt idx="1265">
                  <c:v>-1.1735843902424459</c:v>
                </c:pt>
                <c:pt idx="1266">
                  <c:v>-0.3774936622094146</c:v>
                </c:pt>
                <c:pt idx="1267">
                  <c:v>1.6434404477941205</c:v>
                </c:pt>
                <c:pt idx="1268">
                  <c:v>-0.38702173209259888</c:v>
                </c:pt>
                <c:pt idx="1269">
                  <c:v>-0.21000108530763542</c:v>
                </c:pt>
                <c:pt idx="1270">
                  <c:v>-2.0151589528139895</c:v>
                </c:pt>
                <c:pt idx="1271">
                  <c:v>-0.50723819597918152</c:v>
                </c:pt>
                <c:pt idx="1272">
                  <c:v>-2.3481883207284375</c:v>
                </c:pt>
                <c:pt idx="1273">
                  <c:v>1.0607924372550053</c:v>
                </c:pt>
                <c:pt idx="1274">
                  <c:v>2.6194123323146204E-2</c:v>
                </c:pt>
                <c:pt idx="1275">
                  <c:v>-0.10831217717756166</c:v>
                </c:pt>
                <c:pt idx="1276">
                  <c:v>-2.4679675800073325E-2</c:v>
                </c:pt>
                <c:pt idx="1277">
                  <c:v>7.4558757074830243E-2</c:v>
                </c:pt>
                <c:pt idx="1278">
                  <c:v>-7.1105334008832302E-2</c:v>
                </c:pt>
                <c:pt idx="1279">
                  <c:v>1.1276953195204322</c:v>
                </c:pt>
                <c:pt idx="1280">
                  <c:v>0.10089991588709231</c:v>
                </c:pt>
                <c:pt idx="1281">
                  <c:v>0.5794119282117175</c:v>
                </c:pt>
                <c:pt idx="1282">
                  <c:v>0.68560104224500362</c:v>
                </c:pt>
                <c:pt idx="1283">
                  <c:v>-0.71419790854143772</c:v>
                </c:pt>
                <c:pt idx="1284">
                  <c:v>4.9200910057824718E-2</c:v>
                </c:pt>
                <c:pt idx="1285">
                  <c:v>2.0981617158295567</c:v>
                </c:pt>
                <c:pt idx="1286">
                  <c:v>1.2981743740602556</c:v>
                </c:pt>
                <c:pt idx="1287">
                  <c:v>1.0939289488019062</c:v>
                </c:pt>
                <c:pt idx="1288">
                  <c:v>-0.53282936088017241</c:v>
                </c:pt>
                <c:pt idx="1289">
                  <c:v>-2.072881593993902E-2</c:v>
                </c:pt>
                <c:pt idx="1290">
                  <c:v>-0.31923937910407557</c:v>
                </c:pt>
                <c:pt idx="1291">
                  <c:v>-0.196188002775815</c:v>
                </c:pt>
                <c:pt idx="1292">
                  <c:v>-2.6017996876954358E-2</c:v>
                </c:pt>
                <c:pt idx="1293">
                  <c:v>-0.95251405788862009</c:v>
                </c:pt>
                <c:pt idx="1294">
                  <c:v>-0.91885456010998612</c:v>
                </c:pt>
                <c:pt idx="1295">
                  <c:v>-0.16015430536466521</c:v>
                </c:pt>
                <c:pt idx="1296">
                  <c:v>-0.2015206466753606</c:v>
                </c:pt>
                <c:pt idx="1297">
                  <c:v>-1.1858223013071747</c:v>
                </c:pt>
                <c:pt idx="1298">
                  <c:v>-4.988504861864989E-2</c:v>
                </c:pt>
                <c:pt idx="1299">
                  <c:v>-0.43391033492525694</c:v>
                </c:pt>
                <c:pt idx="1300">
                  <c:v>-0.44006240152794474</c:v>
                </c:pt>
                <c:pt idx="1301">
                  <c:v>0.51418684261097791</c:v>
                </c:pt>
                <c:pt idx="1302">
                  <c:v>0.53118807319151484</c:v>
                </c:pt>
                <c:pt idx="1303">
                  <c:v>-0.32933603801089512</c:v>
                </c:pt>
                <c:pt idx="1304">
                  <c:v>-0.38684042623294579</c:v>
                </c:pt>
                <c:pt idx="1305">
                  <c:v>0.42352563950801819</c:v>
                </c:pt>
                <c:pt idx="1306">
                  <c:v>0.3231912688570156</c:v>
                </c:pt>
                <c:pt idx="1307">
                  <c:v>0.4411682769341625</c:v>
                </c:pt>
                <c:pt idx="1308">
                  <c:v>-0.55035232193750461</c:v>
                </c:pt>
                <c:pt idx="1309">
                  <c:v>0.27783710153231433</c:v>
                </c:pt>
                <c:pt idx="1310">
                  <c:v>1.4657550486150561</c:v>
                </c:pt>
                <c:pt idx="1311">
                  <c:v>2.9081901264690721E-2</c:v>
                </c:pt>
                <c:pt idx="1312">
                  <c:v>0.29174801548511814</c:v>
                </c:pt>
                <c:pt idx="1313">
                  <c:v>0.19979224922767844</c:v>
                </c:pt>
                <c:pt idx="1314">
                  <c:v>-7.1924273651732167E-3</c:v>
                </c:pt>
                <c:pt idx="1315">
                  <c:v>3.8316484588924858E-2</c:v>
                </c:pt>
                <c:pt idx="1316">
                  <c:v>0.18146222648334254</c:v>
                </c:pt>
                <c:pt idx="1317">
                  <c:v>-8.5111537295019371E-2</c:v>
                </c:pt>
                <c:pt idx="1318">
                  <c:v>0.21972036853206445</c:v>
                </c:pt>
                <c:pt idx="1319">
                  <c:v>0.11993804306408919</c:v>
                </c:pt>
                <c:pt idx="1320">
                  <c:v>-5.3592127938842396E-2</c:v>
                </c:pt>
                <c:pt idx="1321">
                  <c:v>-0.17361674885912015</c:v>
                </c:pt>
                <c:pt idx="1322">
                  <c:v>-5.5213864352770897E-2</c:v>
                </c:pt>
                <c:pt idx="1323">
                  <c:v>-0.53550072176883701</c:v>
                </c:pt>
                <c:pt idx="1324">
                  <c:v>-8.5298246106403713E-2</c:v>
                </c:pt>
                <c:pt idx="1325">
                  <c:v>1.9566647322315757E-2</c:v>
                </c:pt>
                <c:pt idx="1326">
                  <c:v>0.16605799832503182</c:v>
                </c:pt>
                <c:pt idx="1327">
                  <c:v>-0.48514801074491309</c:v>
                </c:pt>
                <c:pt idx="1328">
                  <c:v>0.25990259272073329</c:v>
                </c:pt>
                <c:pt idx="1329">
                  <c:v>0.16484127895643255</c:v>
                </c:pt>
                <c:pt idx="1330">
                  <c:v>0.20190855572228453</c:v>
                </c:pt>
                <c:pt idx="1331">
                  <c:v>0.59131597181626572</c:v>
                </c:pt>
                <c:pt idx="1332">
                  <c:v>0.88743415250894597</c:v>
                </c:pt>
                <c:pt idx="1333">
                  <c:v>0.55880225558130137</c:v>
                </c:pt>
                <c:pt idx="1334">
                  <c:v>0.48108245140303146</c:v>
                </c:pt>
                <c:pt idx="1335">
                  <c:v>0.59292966886382936</c:v>
                </c:pt>
                <c:pt idx="1336">
                  <c:v>0.47929008939774898</c:v>
                </c:pt>
                <c:pt idx="1337">
                  <c:v>2.4071385692980343</c:v>
                </c:pt>
                <c:pt idx="1338">
                  <c:v>-3.4154828724569519</c:v>
                </c:pt>
                <c:pt idx="1339">
                  <c:v>-3.6237753759145934</c:v>
                </c:pt>
                <c:pt idx="1340">
                  <c:v>-3.0127608553572469</c:v>
                </c:pt>
                <c:pt idx="1341">
                  <c:v>-2.984339698104892</c:v>
                </c:pt>
                <c:pt idx="1342">
                  <c:v>-2.7869245027896805</c:v>
                </c:pt>
                <c:pt idx="1343">
                  <c:v>-3.1846140107056757</c:v>
                </c:pt>
                <c:pt idx="1344">
                  <c:v>-2.8027034462765874</c:v>
                </c:pt>
                <c:pt idx="1345">
                  <c:v>-4.7556630357299623</c:v>
                </c:pt>
                <c:pt idx="1346">
                  <c:v>0.4585514498530851</c:v>
                </c:pt>
                <c:pt idx="1347">
                  <c:v>0.4675098715314287</c:v>
                </c:pt>
                <c:pt idx="1348">
                  <c:v>0.44870848560791371</c:v>
                </c:pt>
                <c:pt idx="1349">
                  <c:v>0.44309363064661328</c:v>
                </c:pt>
                <c:pt idx="1350">
                  <c:v>0.66607385092146154</c:v>
                </c:pt>
                <c:pt idx="1351">
                  <c:v>0.38426767217230712</c:v>
                </c:pt>
                <c:pt idx="1352">
                  <c:v>0.49181169434413569</c:v>
                </c:pt>
                <c:pt idx="1353">
                  <c:v>-0.2602346195657641</c:v>
                </c:pt>
                <c:pt idx="1354">
                  <c:v>-0.3323050449779148</c:v>
                </c:pt>
                <c:pt idx="1355">
                  <c:v>-2.7221090122299386E-2</c:v>
                </c:pt>
                <c:pt idx="1356">
                  <c:v>0.1622864371840777</c:v>
                </c:pt>
                <c:pt idx="1357">
                  <c:v>1.0576395974931763</c:v>
                </c:pt>
                <c:pt idx="1358">
                  <c:v>-7.7690658044504285E-2</c:v>
                </c:pt>
                <c:pt idx="1359">
                  <c:v>0.94834334894462413</c:v>
                </c:pt>
                <c:pt idx="1360">
                  <c:v>0.76637028744721314</c:v>
                </c:pt>
                <c:pt idx="1361">
                  <c:v>-1.1687110598212613</c:v>
                </c:pt>
                <c:pt idx="1362">
                  <c:v>0.69797807853550775</c:v>
                </c:pt>
                <c:pt idx="1363">
                  <c:v>-2.9778913210961564</c:v>
                </c:pt>
                <c:pt idx="1364">
                  <c:v>-1.0290599117150248</c:v>
                </c:pt>
                <c:pt idx="1365">
                  <c:v>-0.90863869361072469</c:v>
                </c:pt>
                <c:pt idx="1366">
                  <c:v>-0.12029468133653046</c:v>
                </c:pt>
                <c:pt idx="1367">
                  <c:v>9.2699276861928359E-2</c:v>
                </c:pt>
                <c:pt idx="1368">
                  <c:v>0.50133190692219964</c:v>
                </c:pt>
                <c:pt idx="1369">
                  <c:v>0.61648528531091051</c:v>
                </c:pt>
                <c:pt idx="1370">
                  <c:v>0.81314154267891525</c:v>
                </c:pt>
                <c:pt idx="1371">
                  <c:v>0.80657283304924843</c:v>
                </c:pt>
                <c:pt idx="1372">
                  <c:v>0.91198102593256725</c:v>
                </c:pt>
                <c:pt idx="1373">
                  <c:v>0.99601240188096185</c:v>
                </c:pt>
                <c:pt idx="1374">
                  <c:v>0.75596787706120516</c:v>
                </c:pt>
                <c:pt idx="1375">
                  <c:v>0.63863314202671484</c:v>
                </c:pt>
                <c:pt idx="1376">
                  <c:v>0.47180261597749429</c:v>
                </c:pt>
                <c:pt idx="1377">
                  <c:v>0.32580295423837996</c:v>
                </c:pt>
                <c:pt idx="1378">
                  <c:v>5.190624183340975E-2</c:v>
                </c:pt>
                <c:pt idx="1379">
                  <c:v>0.12052241745549795</c:v>
                </c:pt>
                <c:pt idx="1380">
                  <c:v>0.76930545088321212</c:v>
                </c:pt>
                <c:pt idx="1381">
                  <c:v>0.13196888733796364</c:v>
                </c:pt>
                <c:pt idx="1382">
                  <c:v>-0.22678367458949542</c:v>
                </c:pt>
                <c:pt idx="1383">
                  <c:v>2.9551142632689715</c:v>
                </c:pt>
                <c:pt idx="1384">
                  <c:v>2.2253523280455898</c:v>
                </c:pt>
                <c:pt idx="1385">
                  <c:v>1.3907384680406882</c:v>
                </c:pt>
                <c:pt idx="1386">
                  <c:v>0.50957994362288872</c:v>
                </c:pt>
                <c:pt idx="1387">
                  <c:v>0.14364152071704589</c:v>
                </c:pt>
                <c:pt idx="1388">
                  <c:v>0.56906067629310308</c:v>
                </c:pt>
                <c:pt idx="1389">
                  <c:v>0.2876525062451023</c:v>
                </c:pt>
                <c:pt idx="1390">
                  <c:v>0.26246976693272051</c:v>
                </c:pt>
                <c:pt idx="1391">
                  <c:v>0.65558919763902723</c:v>
                </c:pt>
                <c:pt idx="1392">
                  <c:v>0.69860869344198684</c:v>
                </c:pt>
                <c:pt idx="1393">
                  <c:v>0.75308592975054367</c:v>
                </c:pt>
                <c:pt idx="1394">
                  <c:v>0.96375109791769231</c:v>
                </c:pt>
                <c:pt idx="1395">
                  <c:v>0.78869963246884911</c:v>
                </c:pt>
                <c:pt idx="1396">
                  <c:v>0.29851624165759549</c:v>
                </c:pt>
                <c:pt idx="1397">
                  <c:v>0.42257588898206638</c:v>
                </c:pt>
                <c:pt idx="1398">
                  <c:v>0.73747455089315905</c:v>
                </c:pt>
                <c:pt idx="1399">
                  <c:v>0.78857842661573063</c:v>
                </c:pt>
                <c:pt idx="1400">
                  <c:v>0.93698928377531432</c:v>
                </c:pt>
                <c:pt idx="1401">
                  <c:v>-0.14614147349613868</c:v>
                </c:pt>
                <c:pt idx="1402">
                  <c:v>0.87868480100337309</c:v>
                </c:pt>
                <c:pt idx="1403">
                  <c:v>-0.2103643955081671</c:v>
                </c:pt>
                <c:pt idx="1404">
                  <c:v>-0.26054491697731719</c:v>
                </c:pt>
                <c:pt idx="1405">
                  <c:v>-0.16116132406562719</c:v>
                </c:pt>
                <c:pt idx="1406">
                  <c:v>1.1924719494232385</c:v>
                </c:pt>
                <c:pt idx="1407">
                  <c:v>-0.25985532721758181</c:v>
                </c:pt>
                <c:pt idx="1408">
                  <c:v>-0.23990269888066798</c:v>
                </c:pt>
                <c:pt idx="1409">
                  <c:v>-0.13732410218517035</c:v>
                </c:pt>
                <c:pt idx="1410">
                  <c:v>-0.99271706076910748</c:v>
                </c:pt>
                <c:pt idx="1411">
                  <c:v>-9.2764702919865605E-2</c:v>
                </c:pt>
                <c:pt idx="1412">
                  <c:v>-1.0095493171189773</c:v>
                </c:pt>
                <c:pt idx="1413">
                  <c:v>-1.1090749227915548</c:v>
                </c:pt>
                <c:pt idx="1414">
                  <c:v>-0.98286037232688295</c:v>
                </c:pt>
                <c:pt idx="1415">
                  <c:v>-0.56855605332066284</c:v>
                </c:pt>
                <c:pt idx="1416">
                  <c:v>-0.27464443227695667</c:v>
                </c:pt>
                <c:pt idx="1417">
                  <c:v>7.219687133884109E-2</c:v>
                </c:pt>
                <c:pt idx="1418">
                  <c:v>-0.63605416231155265</c:v>
                </c:pt>
                <c:pt idx="1419">
                  <c:v>1.7959478549153238</c:v>
                </c:pt>
                <c:pt idx="1420">
                  <c:v>-0.31127727088297735</c:v>
                </c:pt>
                <c:pt idx="1421">
                  <c:v>2.0292397705253591</c:v>
                </c:pt>
                <c:pt idx="1422">
                  <c:v>-0.11670034529535306</c:v>
                </c:pt>
                <c:pt idx="1423">
                  <c:v>0.11025049790518522</c:v>
                </c:pt>
                <c:pt idx="1424">
                  <c:v>-0.10001631629427141</c:v>
                </c:pt>
                <c:pt idx="1425">
                  <c:v>2.8224321438290354</c:v>
                </c:pt>
                <c:pt idx="1426">
                  <c:v>2.7840411451629197</c:v>
                </c:pt>
                <c:pt idx="1427">
                  <c:v>2.6645113447166495</c:v>
                </c:pt>
                <c:pt idx="1428">
                  <c:v>0.67777869156900239</c:v>
                </c:pt>
                <c:pt idx="1429">
                  <c:v>0.58034298799662132</c:v>
                </c:pt>
                <c:pt idx="1430">
                  <c:v>-0.71631368705368381</c:v>
                </c:pt>
                <c:pt idx="1431">
                  <c:v>-0.83533402688257419</c:v>
                </c:pt>
                <c:pt idx="1432">
                  <c:v>1.1849117905878828</c:v>
                </c:pt>
                <c:pt idx="1433">
                  <c:v>1.2300162641513999</c:v>
                </c:pt>
                <c:pt idx="1434">
                  <c:v>1.2996041966121459</c:v>
                </c:pt>
                <c:pt idx="1435">
                  <c:v>1.0770734631356373</c:v>
                </c:pt>
                <c:pt idx="1436">
                  <c:v>1.1384446768259304</c:v>
                </c:pt>
                <c:pt idx="1437">
                  <c:v>1.0124307268184907</c:v>
                </c:pt>
                <c:pt idx="1438">
                  <c:v>1.0267368571468463</c:v>
                </c:pt>
                <c:pt idx="1439">
                  <c:v>1.1504161887007331</c:v>
                </c:pt>
                <c:pt idx="1440">
                  <c:v>-8.607273015118834E-2</c:v>
                </c:pt>
                <c:pt idx="1441">
                  <c:v>-0.11993634817590412</c:v>
                </c:pt>
                <c:pt idx="1442">
                  <c:v>-0.18788057981404235</c:v>
                </c:pt>
                <c:pt idx="1443">
                  <c:v>-0.34143932018305734</c:v>
                </c:pt>
                <c:pt idx="1444">
                  <c:v>-0.51576433211903372</c:v>
                </c:pt>
                <c:pt idx="1445">
                  <c:v>-0.63980931082964476</c:v>
                </c:pt>
                <c:pt idx="1446">
                  <c:v>-0.54583245592742524</c:v>
                </c:pt>
                <c:pt idx="1447">
                  <c:v>-0.60932070762868662</c:v>
                </c:pt>
                <c:pt idx="1448">
                  <c:v>-0.5513870061462911</c:v>
                </c:pt>
                <c:pt idx="1449">
                  <c:v>-0.58922355471291588</c:v>
                </c:pt>
                <c:pt idx="1450">
                  <c:v>-0.51747995373396782</c:v>
                </c:pt>
                <c:pt idx="1451">
                  <c:v>-0.53932116518799167</c:v>
                </c:pt>
                <c:pt idx="1452">
                  <c:v>-0.67409076665251522</c:v>
                </c:pt>
                <c:pt idx="1453">
                  <c:v>0.59060458650028469</c:v>
                </c:pt>
                <c:pt idx="1454">
                  <c:v>0.56168569646855071</c:v>
                </c:pt>
                <c:pt idx="1455">
                  <c:v>0.79798115167619343</c:v>
                </c:pt>
                <c:pt idx="1456">
                  <c:v>0.59676531253602738</c:v>
                </c:pt>
                <c:pt idx="1457">
                  <c:v>0.75424960022145038</c:v>
                </c:pt>
                <c:pt idx="1458">
                  <c:v>1.7512820698774866E-2</c:v>
                </c:pt>
                <c:pt idx="1459">
                  <c:v>0.71148261060986706</c:v>
                </c:pt>
                <c:pt idx="1460">
                  <c:v>0.90006981168187461</c:v>
                </c:pt>
                <c:pt idx="1461">
                  <c:v>0.83753298971623358</c:v>
                </c:pt>
                <c:pt idx="1462">
                  <c:v>0.86379718434158625</c:v>
                </c:pt>
                <c:pt idx="1463">
                  <c:v>0.72243836329235345</c:v>
                </c:pt>
                <c:pt idx="1464">
                  <c:v>1.0147533608584087</c:v>
                </c:pt>
                <c:pt idx="1465">
                  <c:v>1.0989559089332335</c:v>
                </c:pt>
                <c:pt idx="1466">
                  <c:v>0.98452262802109847</c:v>
                </c:pt>
                <c:pt idx="1467">
                  <c:v>1.0565282046083206</c:v>
                </c:pt>
                <c:pt idx="1468">
                  <c:v>-0.29769442285614045</c:v>
                </c:pt>
                <c:pt idx="1469">
                  <c:v>-0.37422541588170716</c:v>
                </c:pt>
                <c:pt idx="1470">
                  <c:v>-0.44964640985438886</c:v>
                </c:pt>
                <c:pt idx="1471">
                  <c:v>-0.34070833686784741</c:v>
                </c:pt>
                <c:pt idx="1472">
                  <c:v>-0.40734214667531904</c:v>
                </c:pt>
                <c:pt idx="1473">
                  <c:v>-0.42158033578761578</c:v>
                </c:pt>
                <c:pt idx="1474">
                  <c:v>-0.33438921569475033</c:v>
                </c:pt>
                <c:pt idx="1475">
                  <c:v>-1.5595835544784531</c:v>
                </c:pt>
                <c:pt idx="1476">
                  <c:v>-1.5715933327772247</c:v>
                </c:pt>
                <c:pt idx="1477">
                  <c:v>-1.6081667438854106</c:v>
                </c:pt>
                <c:pt idx="1478">
                  <c:v>-2.7243428381933401</c:v>
                </c:pt>
                <c:pt idx="1479">
                  <c:v>-1.3131154496895989</c:v>
                </c:pt>
                <c:pt idx="1480">
                  <c:v>-1.0817969157722156</c:v>
                </c:pt>
                <c:pt idx="1481">
                  <c:v>-0.9151715633363926</c:v>
                </c:pt>
                <c:pt idx="1482">
                  <c:v>-0.32279159852218631</c:v>
                </c:pt>
                <c:pt idx="1483">
                  <c:v>-0.52385643935361026</c:v>
                </c:pt>
                <c:pt idx="1484">
                  <c:v>-0.48883242868963805</c:v>
                </c:pt>
                <c:pt idx="1485">
                  <c:v>-1.0872093199552832</c:v>
                </c:pt>
                <c:pt idx="1486">
                  <c:v>-0.54903142888438405</c:v>
                </c:pt>
                <c:pt idx="1487">
                  <c:v>-0.56792977648932008</c:v>
                </c:pt>
                <c:pt idx="1488">
                  <c:v>-0.62482615116762641</c:v>
                </c:pt>
                <c:pt idx="1489">
                  <c:v>-5.1499606620470553E-2</c:v>
                </c:pt>
                <c:pt idx="1490">
                  <c:v>-7.5091554362231389E-2</c:v>
                </c:pt>
                <c:pt idx="1491">
                  <c:v>-1.1875320952616182</c:v>
                </c:pt>
                <c:pt idx="1492">
                  <c:v>-0.47360673991397956</c:v>
                </c:pt>
                <c:pt idx="1493">
                  <c:v>-0.11911566938042409</c:v>
                </c:pt>
                <c:pt idx="1494">
                  <c:v>-0.37716363083391435</c:v>
                </c:pt>
                <c:pt idx="1495">
                  <c:v>-0.34193302429402861</c:v>
                </c:pt>
                <c:pt idx="1496">
                  <c:v>-0.46423638876866502</c:v>
                </c:pt>
                <c:pt idx="1497">
                  <c:v>-0.45992128691636874</c:v>
                </c:pt>
                <c:pt idx="1498">
                  <c:v>-0.2484709717588886</c:v>
                </c:pt>
                <c:pt idx="1499">
                  <c:v>1.5695059831571314</c:v>
                </c:pt>
                <c:pt idx="1500">
                  <c:v>1.4476013863830079</c:v>
                </c:pt>
                <c:pt idx="1501">
                  <c:v>0.75984705636034189</c:v>
                </c:pt>
                <c:pt idx="1502">
                  <c:v>0.26327111085423499</c:v>
                </c:pt>
                <c:pt idx="1503">
                  <c:v>-3.3190548710559709E-2</c:v>
                </c:pt>
                <c:pt idx="1504">
                  <c:v>-0.10020185241549144</c:v>
                </c:pt>
                <c:pt idx="1505">
                  <c:v>-0.2551753338576585</c:v>
                </c:pt>
                <c:pt idx="1506">
                  <c:v>-0.45807584443925109</c:v>
                </c:pt>
                <c:pt idx="1507">
                  <c:v>-0.9943361224761218</c:v>
                </c:pt>
                <c:pt idx="1508">
                  <c:v>-0.19871013874527257</c:v>
                </c:pt>
                <c:pt idx="1509">
                  <c:v>-0.12719377734309936</c:v>
                </c:pt>
                <c:pt idx="1510">
                  <c:v>-6.5109966989123844E-2</c:v>
                </c:pt>
                <c:pt idx="1511">
                  <c:v>-0.61413691378631852</c:v>
                </c:pt>
                <c:pt idx="1512">
                  <c:v>-0.56406855167537395</c:v>
                </c:pt>
                <c:pt idx="1513">
                  <c:v>-0.55944120375480566</c:v>
                </c:pt>
                <c:pt idx="1514">
                  <c:v>-0.43357215255303555</c:v>
                </c:pt>
                <c:pt idx="1515">
                  <c:v>-0.50601393645428716</c:v>
                </c:pt>
                <c:pt idx="1516">
                  <c:v>-0.37763383387733407</c:v>
                </c:pt>
                <c:pt idx="1517">
                  <c:v>-0.41623633725021991</c:v>
                </c:pt>
                <c:pt idx="1518">
                  <c:v>-0.41789020104608426</c:v>
                </c:pt>
                <c:pt idx="1519">
                  <c:v>-0.35760483529214049</c:v>
                </c:pt>
                <c:pt idx="1520">
                  <c:v>-0.29693079125117705</c:v>
                </c:pt>
                <c:pt idx="1521">
                  <c:v>9.258116295840671E-2</c:v>
                </c:pt>
                <c:pt idx="1522">
                  <c:v>-0.27987217570266443</c:v>
                </c:pt>
                <c:pt idx="1523">
                  <c:v>-0.33312604603791407</c:v>
                </c:pt>
                <c:pt idx="1524">
                  <c:v>0.16754586903368021</c:v>
                </c:pt>
                <c:pt idx="1525">
                  <c:v>-0.52786456712378715</c:v>
                </c:pt>
                <c:pt idx="1526">
                  <c:v>-0.54559059432246759</c:v>
                </c:pt>
                <c:pt idx="1527">
                  <c:v>-0.13183557759857961</c:v>
                </c:pt>
                <c:pt idx="1528">
                  <c:v>-0.2336982652340811</c:v>
                </c:pt>
                <c:pt idx="1529">
                  <c:v>0.14233826658708645</c:v>
                </c:pt>
                <c:pt idx="1530">
                  <c:v>0.17301389471960835</c:v>
                </c:pt>
                <c:pt idx="1531">
                  <c:v>0.5838759641716651</c:v>
                </c:pt>
                <c:pt idx="1532">
                  <c:v>0.11371627096248542</c:v>
                </c:pt>
                <c:pt idx="1533">
                  <c:v>0.67652364999967007</c:v>
                </c:pt>
                <c:pt idx="1534">
                  <c:v>0.51577410085509778</c:v>
                </c:pt>
                <c:pt idx="1535">
                  <c:v>3.6512657036517973E-2</c:v>
                </c:pt>
                <c:pt idx="1536">
                  <c:v>3.6249050438618979E-2</c:v>
                </c:pt>
                <c:pt idx="1537">
                  <c:v>6.6468513333966445E-2</c:v>
                </c:pt>
                <c:pt idx="1538">
                  <c:v>1.4862840355354106</c:v>
                </c:pt>
                <c:pt idx="1539">
                  <c:v>1.0608606350248884</c:v>
                </c:pt>
                <c:pt idx="1540">
                  <c:v>-0.92616988779841747</c:v>
                </c:pt>
                <c:pt idx="1541">
                  <c:v>-0.88567347615739678</c:v>
                </c:pt>
                <c:pt idx="1542">
                  <c:v>-1.8491697888275669</c:v>
                </c:pt>
                <c:pt idx="1543">
                  <c:v>-0.86855333445242622</c:v>
                </c:pt>
                <c:pt idx="1544">
                  <c:v>1.0156005956745628</c:v>
                </c:pt>
                <c:pt idx="1545">
                  <c:v>1.0888974459126886</c:v>
                </c:pt>
                <c:pt idx="1546">
                  <c:v>0.88288612550649093</c:v>
                </c:pt>
                <c:pt idx="1547">
                  <c:v>0.82289084808144597</c:v>
                </c:pt>
                <c:pt idx="1548">
                  <c:v>0.70988130063939303</c:v>
                </c:pt>
                <c:pt idx="1549">
                  <c:v>0.97780975779653934</c:v>
                </c:pt>
                <c:pt idx="1550">
                  <c:v>0.9556266881572677</c:v>
                </c:pt>
                <c:pt idx="1551">
                  <c:v>0.67579102341876796</c:v>
                </c:pt>
                <c:pt idx="1552">
                  <c:v>0.54478736731716659</c:v>
                </c:pt>
                <c:pt idx="1553">
                  <c:v>-1.3833164229030315</c:v>
                </c:pt>
                <c:pt idx="1554">
                  <c:v>1.6621580101774232</c:v>
                </c:pt>
                <c:pt idx="1555">
                  <c:v>-9.8746209195641949E-2</c:v>
                </c:pt>
                <c:pt idx="1556">
                  <c:v>-3.6243240209500802E-2</c:v>
                </c:pt>
                <c:pt idx="1557">
                  <c:v>7.3199419145212649E-2</c:v>
                </c:pt>
                <c:pt idx="1558">
                  <c:v>-0.12972628088268975</c:v>
                </c:pt>
                <c:pt idx="1559">
                  <c:v>-1.8673124194259085</c:v>
                </c:pt>
                <c:pt idx="1560">
                  <c:v>-1.8114347989013382</c:v>
                </c:pt>
                <c:pt idx="1561">
                  <c:v>-2.0649905484968976</c:v>
                </c:pt>
                <c:pt idx="1562">
                  <c:v>-0.61959499633196957</c:v>
                </c:pt>
                <c:pt idx="1563">
                  <c:v>-1.037751132201558</c:v>
                </c:pt>
                <c:pt idx="1564">
                  <c:v>-2.9233220915481097</c:v>
                </c:pt>
                <c:pt idx="1565">
                  <c:v>-0.96500683945327348</c:v>
                </c:pt>
                <c:pt idx="1566">
                  <c:v>1.0515371285136725</c:v>
                </c:pt>
                <c:pt idx="1567">
                  <c:v>-0.32791291425726521</c:v>
                </c:pt>
                <c:pt idx="1568">
                  <c:v>2.3422436364106937E-2</c:v>
                </c:pt>
                <c:pt idx="1569">
                  <c:v>-0.19577988237706995</c:v>
                </c:pt>
                <c:pt idx="1570">
                  <c:v>-0.88854318828231837</c:v>
                </c:pt>
                <c:pt idx="1571">
                  <c:v>-1.0367514930411104</c:v>
                </c:pt>
                <c:pt idx="1572">
                  <c:v>-0.98107655331799892</c:v>
                </c:pt>
                <c:pt idx="1573">
                  <c:v>-1.2274818560979668</c:v>
                </c:pt>
                <c:pt idx="1574">
                  <c:v>-1.0738128048773372</c:v>
                </c:pt>
                <c:pt idx="1575">
                  <c:v>-1.2331952598660307</c:v>
                </c:pt>
                <c:pt idx="1576">
                  <c:v>-1.1950056055031117</c:v>
                </c:pt>
                <c:pt idx="1577">
                  <c:v>-1.1479687737765354</c:v>
                </c:pt>
                <c:pt idx="1578">
                  <c:v>-1.0556983110033562</c:v>
                </c:pt>
                <c:pt idx="1579">
                  <c:v>-0.87009956380726283</c:v>
                </c:pt>
                <c:pt idx="1580">
                  <c:v>-0.94954367429860687</c:v>
                </c:pt>
                <c:pt idx="1581">
                  <c:v>-6.3716603247631218E-2</c:v>
                </c:pt>
                <c:pt idx="1582">
                  <c:v>-5.480020482843953E-2</c:v>
                </c:pt>
                <c:pt idx="1583">
                  <c:v>-4.7578332963686111E-2</c:v>
                </c:pt>
                <c:pt idx="1584">
                  <c:v>4.4700069221284694E-2</c:v>
                </c:pt>
                <c:pt idx="1585">
                  <c:v>-0.31913210498290134</c:v>
                </c:pt>
                <c:pt idx="1586">
                  <c:v>0.36864268006310502</c:v>
                </c:pt>
                <c:pt idx="1587">
                  <c:v>0.50560572364822465</c:v>
                </c:pt>
                <c:pt idx="1588">
                  <c:v>-0.12160261987589634</c:v>
                </c:pt>
                <c:pt idx="1589">
                  <c:v>-0.16241664462029351</c:v>
                </c:pt>
                <c:pt idx="1590">
                  <c:v>-0.1553032300070058</c:v>
                </c:pt>
                <c:pt idx="1591">
                  <c:v>-0.33414898960855144</c:v>
                </c:pt>
                <c:pt idx="1592">
                  <c:v>-2.5341619407907847E-3</c:v>
                </c:pt>
                <c:pt idx="1593">
                  <c:v>0.10423495499164349</c:v>
                </c:pt>
                <c:pt idx="1594">
                  <c:v>0.12199276656104752</c:v>
                </c:pt>
                <c:pt idx="1595">
                  <c:v>0.51402822182283725</c:v>
                </c:pt>
                <c:pt idx="1596">
                  <c:v>-0.54779545105407668</c:v>
                </c:pt>
                <c:pt idx="1597">
                  <c:v>-0.53322448702300296</c:v>
                </c:pt>
                <c:pt idx="1598">
                  <c:v>-0.58234887612569175</c:v>
                </c:pt>
                <c:pt idx="1599">
                  <c:v>-0.60046792625930956</c:v>
                </c:pt>
                <c:pt idx="1600">
                  <c:v>-0.25763214018209746</c:v>
                </c:pt>
                <c:pt idx="1601">
                  <c:v>-0.31861857578558306</c:v>
                </c:pt>
                <c:pt idx="1602">
                  <c:v>-0.66072138025689253</c:v>
                </c:pt>
                <c:pt idx="1603">
                  <c:v>-0.58072638101573748</c:v>
                </c:pt>
                <c:pt idx="1604">
                  <c:v>-0.60253262064445434</c:v>
                </c:pt>
                <c:pt idx="1605">
                  <c:v>-0.63751406076187545</c:v>
                </c:pt>
                <c:pt idx="1606">
                  <c:v>-0.47579466828175476</c:v>
                </c:pt>
                <c:pt idx="1607">
                  <c:v>-0.54945086631217699</c:v>
                </c:pt>
                <c:pt idx="1608">
                  <c:v>-0.55982497928829689</c:v>
                </c:pt>
                <c:pt idx="1609">
                  <c:v>0.54777201407116394</c:v>
                </c:pt>
                <c:pt idx="1610">
                  <c:v>0.58656461909276858</c:v>
                </c:pt>
                <c:pt idx="1611">
                  <c:v>0.97934673810554418</c:v>
                </c:pt>
                <c:pt idx="1612">
                  <c:v>0.52723050365505175</c:v>
                </c:pt>
                <c:pt idx="1613">
                  <c:v>0.47824882678174502</c:v>
                </c:pt>
                <c:pt idx="1614">
                  <c:v>2.5095452327590513</c:v>
                </c:pt>
                <c:pt idx="1615">
                  <c:v>1.7258403223262191</c:v>
                </c:pt>
                <c:pt idx="1616">
                  <c:v>1.1176843640485132</c:v>
                </c:pt>
                <c:pt idx="1617">
                  <c:v>0.73980958494247473</c:v>
                </c:pt>
                <c:pt idx="1618">
                  <c:v>2.0078656339075556</c:v>
                </c:pt>
                <c:pt idx="1619">
                  <c:v>1.919138010147744</c:v>
                </c:pt>
                <c:pt idx="1620">
                  <c:v>2.0084874229488099</c:v>
                </c:pt>
                <c:pt idx="1621">
                  <c:v>2.3107012281771699</c:v>
                </c:pt>
                <c:pt idx="1622">
                  <c:v>2.3020025192046263</c:v>
                </c:pt>
                <c:pt idx="1623">
                  <c:v>1.304810788089654</c:v>
                </c:pt>
                <c:pt idx="1624">
                  <c:v>-0.99264175489645157</c:v>
                </c:pt>
                <c:pt idx="1625">
                  <c:v>-0.2370629638717533</c:v>
                </c:pt>
                <c:pt idx="1626">
                  <c:v>-0.86454306167835204</c:v>
                </c:pt>
                <c:pt idx="1627">
                  <c:v>-0.97202160568125395</c:v>
                </c:pt>
                <c:pt idx="1628">
                  <c:v>-0.58242415562533167</c:v>
                </c:pt>
                <c:pt idx="1629">
                  <c:v>-0.55819038373494112</c:v>
                </c:pt>
                <c:pt idx="1630">
                  <c:v>-2.0968235904648691</c:v>
                </c:pt>
                <c:pt idx="1631">
                  <c:v>-0.45453383724784496</c:v>
                </c:pt>
                <c:pt idx="1632">
                  <c:v>1.3763016427409425</c:v>
                </c:pt>
                <c:pt idx="1633">
                  <c:v>-0.71980606449294804</c:v>
                </c:pt>
                <c:pt idx="1634">
                  <c:v>-0.3165000833098352</c:v>
                </c:pt>
                <c:pt idx="1635">
                  <c:v>-0.23736527818292694</c:v>
                </c:pt>
                <c:pt idx="1636">
                  <c:v>5.8270207973663488E-3</c:v>
                </c:pt>
                <c:pt idx="1637">
                  <c:v>-9.9813567190465014E-3</c:v>
                </c:pt>
                <c:pt idx="1638">
                  <c:v>-0.10265286158873253</c:v>
                </c:pt>
                <c:pt idx="1639">
                  <c:v>4.5456591153585413E-2</c:v>
                </c:pt>
                <c:pt idx="1640">
                  <c:v>0.11407279745801735</c:v>
                </c:pt>
                <c:pt idx="1641">
                  <c:v>-2.5175342773589398</c:v>
                </c:pt>
                <c:pt idx="1642">
                  <c:v>-2.4615699599494847</c:v>
                </c:pt>
                <c:pt idx="1643">
                  <c:v>0.87701664460400219</c:v>
                </c:pt>
                <c:pt idx="1644">
                  <c:v>1.2793820150396442</c:v>
                </c:pt>
                <c:pt idx="1645">
                  <c:v>1.6408207787460747</c:v>
                </c:pt>
                <c:pt idx="1646">
                  <c:v>-1.301505501104308</c:v>
                </c:pt>
                <c:pt idx="1647">
                  <c:v>2.0509059696759508</c:v>
                </c:pt>
                <c:pt idx="1648">
                  <c:v>2.4599270371080935</c:v>
                </c:pt>
              </c:numCache>
            </c:numRef>
          </c:yVal>
          <c:smooth val="0"/>
          <c:extLst>
            <c:ext xmlns:c16="http://schemas.microsoft.com/office/drawing/2014/chart" uri="{C3380CC4-5D6E-409C-BE32-E72D297353CC}">
              <c16:uniqueId val="{00000001-AE99-41DD-AC97-237339E088BF}"/>
            </c:ext>
          </c:extLst>
        </c:ser>
        <c:dLbls>
          <c:showLegendKey val="0"/>
          <c:showVal val="0"/>
          <c:showCatName val="0"/>
          <c:showSerName val="0"/>
          <c:showPercent val="0"/>
          <c:showBubbleSize val="0"/>
        </c:dLbls>
        <c:axId val="80401503"/>
        <c:axId val="80401983"/>
      </c:scatterChart>
      <c:valAx>
        <c:axId val="80401503"/>
        <c:scaling>
          <c:orientation val="minMax"/>
        </c:scaling>
        <c:delete val="0"/>
        <c:axPos val="b"/>
        <c:majorGridlines>
          <c:spPr>
            <a:ln w="6350"/>
          </c:spPr>
        </c:majorGridlines>
        <c:title>
          <c:tx>
            <c:rich>
              <a:bodyPr/>
              <a:lstStyle/>
              <a:p>
                <a:pPr>
                  <a:defRPr/>
                </a:pPr>
                <a:r>
                  <a:rPr lang="en-US"/>
                  <a:t>Leverage (Hat Diagonal)</a:t>
                </a:r>
              </a:p>
            </c:rich>
          </c:tx>
          <c:overlay val="0"/>
        </c:title>
        <c:numFmt formatCode="0.00" sourceLinked="0"/>
        <c:majorTickMark val="out"/>
        <c:minorTickMark val="none"/>
        <c:tickLblPos val="nextTo"/>
        <c:spPr>
          <a:noFill/>
          <a:ln w="15875">
            <a:noFill/>
          </a:ln>
        </c:spPr>
        <c:crossAx val="80401983"/>
        <c:crosses val="autoZero"/>
        <c:crossBetween val="midCat"/>
      </c:valAx>
      <c:valAx>
        <c:axId val="80401983"/>
        <c:scaling>
          <c:orientation val="minMax"/>
        </c:scaling>
        <c:delete val="0"/>
        <c:axPos val="l"/>
        <c:majorGridlines>
          <c:spPr>
            <a:ln w="6350"/>
          </c:spPr>
        </c:majorGridlines>
        <c:title>
          <c:tx>
            <c:rich>
              <a:bodyPr/>
              <a:lstStyle/>
              <a:p>
                <a:pPr>
                  <a:defRPr/>
                </a:pPr>
                <a:r>
                  <a:rPr lang="en-US"/>
                  <a:t>Studentized Residuals</a:t>
                </a:r>
              </a:p>
            </c:rich>
          </c:tx>
          <c:overlay val="0"/>
        </c:title>
        <c:numFmt formatCode="0" sourceLinked="0"/>
        <c:majorTickMark val="out"/>
        <c:minorTickMark val="none"/>
        <c:tickLblPos val="nextTo"/>
        <c:spPr>
          <a:ln w="15875">
            <a:noFill/>
          </a:ln>
        </c:spPr>
        <c:crossAx val="80401503"/>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w="6350"/>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PRESS Residuals</a:t>
            </a:r>
          </a:p>
        </c:rich>
      </c:tx>
      <c:overlay val="0"/>
      <c:spPr>
        <a:solidFill>
          <a:srgbClr val="CAEDFB"/>
        </a:solidFill>
      </c:spPr>
    </c:title>
    <c:autoTitleDeleted val="0"/>
    <c:plotArea>
      <c:layout/>
      <c:areaChart>
        <c:grouping val="standard"/>
        <c:varyColors val="0"/>
        <c:ser>
          <c:idx val="1"/>
          <c:order val="1"/>
          <c:tx>
            <c:strRef>
              <c:f>Regression!$AI$2</c:f>
              <c:strCache>
                <c:ptCount val="1"/>
                <c:pt idx="0">
                  <c:v>Red</c:v>
                </c:pt>
              </c:strCache>
            </c:strRef>
          </c:tx>
          <c:spPr>
            <a:solidFill>
              <a:srgbClr val="FF7C80"/>
            </a:solidFill>
          </c:spPr>
          <c:val>
            <c:numRef>
              <c:f>Regression!$AI$3:$AI$1651</c:f>
              <c:numCache>
                <c:formatCode>General</c:formatCode>
                <c:ptCount val="1649"/>
                <c:pt idx="0">
                  <c:v>-18.902189705582391</c:v>
                </c:pt>
                <c:pt idx="1">
                  <c:v>-18.902189705582391</c:v>
                </c:pt>
                <c:pt idx="2">
                  <c:v>-18.902189705582391</c:v>
                </c:pt>
                <c:pt idx="3">
                  <c:v>-18.902189705582391</c:v>
                </c:pt>
                <c:pt idx="4">
                  <c:v>-18.902189705582391</c:v>
                </c:pt>
                <c:pt idx="5">
                  <c:v>-18.902189705582391</c:v>
                </c:pt>
                <c:pt idx="6">
                  <c:v>-18.902189705582391</c:v>
                </c:pt>
                <c:pt idx="7">
                  <c:v>-18.902189705582391</c:v>
                </c:pt>
                <c:pt idx="8">
                  <c:v>-18.902189705582391</c:v>
                </c:pt>
                <c:pt idx="9">
                  <c:v>-18.902189705582391</c:v>
                </c:pt>
                <c:pt idx="10">
                  <c:v>-18.902189705582391</c:v>
                </c:pt>
                <c:pt idx="11">
                  <c:v>-18.902189705582391</c:v>
                </c:pt>
                <c:pt idx="12">
                  <c:v>-18.902189705582391</c:v>
                </c:pt>
                <c:pt idx="13">
                  <c:v>-18.902189705582391</c:v>
                </c:pt>
                <c:pt idx="14">
                  <c:v>-18.902189705582391</c:v>
                </c:pt>
                <c:pt idx="15">
                  <c:v>-18.902189705582391</c:v>
                </c:pt>
                <c:pt idx="16">
                  <c:v>-18.902189705582391</c:v>
                </c:pt>
                <c:pt idx="17">
                  <c:v>-18.902189705582391</c:v>
                </c:pt>
                <c:pt idx="18">
                  <c:v>-18.902189705582391</c:v>
                </c:pt>
                <c:pt idx="19">
                  <c:v>-18.902189705582391</c:v>
                </c:pt>
                <c:pt idx="20">
                  <c:v>-18.902189705582391</c:v>
                </c:pt>
                <c:pt idx="21">
                  <c:v>-18.902189705582391</c:v>
                </c:pt>
                <c:pt idx="22">
                  <c:v>-18.902189705582391</c:v>
                </c:pt>
                <c:pt idx="23">
                  <c:v>-18.902189705582391</c:v>
                </c:pt>
                <c:pt idx="24">
                  <c:v>-18.902189705582391</c:v>
                </c:pt>
                <c:pt idx="25">
                  <c:v>-18.902189705582391</c:v>
                </c:pt>
                <c:pt idx="26">
                  <c:v>-18.902189705582391</c:v>
                </c:pt>
                <c:pt idx="27">
                  <c:v>-18.902189705582391</c:v>
                </c:pt>
                <c:pt idx="28">
                  <c:v>-18.902189705582391</c:v>
                </c:pt>
                <c:pt idx="29">
                  <c:v>-18.902189705582391</c:v>
                </c:pt>
                <c:pt idx="30">
                  <c:v>-18.902189705582391</c:v>
                </c:pt>
                <c:pt idx="31">
                  <c:v>-18.902189705582391</c:v>
                </c:pt>
                <c:pt idx="32">
                  <c:v>-18.902189705582391</c:v>
                </c:pt>
                <c:pt idx="33">
                  <c:v>-18.902189705582391</c:v>
                </c:pt>
                <c:pt idx="34">
                  <c:v>-18.902189705582391</c:v>
                </c:pt>
                <c:pt idx="35">
                  <c:v>-18.902189705582391</c:v>
                </c:pt>
                <c:pt idx="36">
                  <c:v>-18.902189705582391</c:v>
                </c:pt>
                <c:pt idx="37">
                  <c:v>-18.902189705582391</c:v>
                </c:pt>
                <c:pt idx="38">
                  <c:v>-18.902189705582391</c:v>
                </c:pt>
                <c:pt idx="39">
                  <c:v>-18.902189705582391</c:v>
                </c:pt>
                <c:pt idx="40">
                  <c:v>-18.902189705582391</c:v>
                </c:pt>
                <c:pt idx="41">
                  <c:v>-18.902189705582391</c:v>
                </c:pt>
                <c:pt idx="42">
                  <c:v>-18.902189705582391</c:v>
                </c:pt>
                <c:pt idx="43">
                  <c:v>-18.902189705582391</c:v>
                </c:pt>
                <c:pt idx="44">
                  <c:v>-18.902189705582391</c:v>
                </c:pt>
                <c:pt idx="45">
                  <c:v>-18.902189705582391</c:v>
                </c:pt>
                <c:pt idx="46">
                  <c:v>-18.902189705582391</c:v>
                </c:pt>
                <c:pt idx="47">
                  <c:v>-18.902189705582391</c:v>
                </c:pt>
                <c:pt idx="48">
                  <c:v>-18.902189705582391</c:v>
                </c:pt>
                <c:pt idx="49">
                  <c:v>-18.902189705582391</c:v>
                </c:pt>
                <c:pt idx="50">
                  <c:v>-18.902189705582391</c:v>
                </c:pt>
                <c:pt idx="51">
                  <c:v>-18.902189705582391</c:v>
                </c:pt>
                <c:pt idx="52">
                  <c:v>-18.902189705582391</c:v>
                </c:pt>
                <c:pt idx="53">
                  <c:v>-18.902189705582391</c:v>
                </c:pt>
                <c:pt idx="54">
                  <c:v>-18.902189705582391</c:v>
                </c:pt>
                <c:pt idx="55">
                  <c:v>-18.902189705582391</c:v>
                </c:pt>
                <c:pt idx="56">
                  <c:v>-18.902189705582391</c:v>
                </c:pt>
                <c:pt idx="57">
                  <c:v>-18.902189705582391</c:v>
                </c:pt>
                <c:pt idx="58">
                  <c:v>-18.902189705582391</c:v>
                </c:pt>
                <c:pt idx="59">
                  <c:v>-18.902189705582391</c:v>
                </c:pt>
                <c:pt idx="60">
                  <c:v>-18.902189705582391</c:v>
                </c:pt>
                <c:pt idx="61">
                  <c:v>-18.902189705582391</c:v>
                </c:pt>
                <c:pt idx="62">
                  <c:v>-18.902189705582391</c:v>
                </c:pt>
                <c:pt idx="63">
                  <c:v>-18.902189705582391</c:v>
                </c:pt>
                <c:pt idx="64">
                  <c:v>-18.902189705582391</c:v>
                </c:pt>
                <c:pt idx="65">
                  <c:v>-18.902189705582391</c:v>
                </c:pt>
                <c:pt idx="66">
                  <c:v>-18.902189705582391</c:v>
                </c:pt>
                <c:pt idx="67">
                  <c:v>-18.902189705582391</c:v>
                </c:pt>
                <c:pt idx="68">
                  <c:v>-18.902189705582391</c:v>
                </c:pt>
                <c:pt idx="69">
                  <c:v>-18.902189705582391</c:v>
                </c:pt>
                <c:pt idx="70">
                  <c:v>-18.902189705582391</c:v>
                </c:pt>
                <c:pt idx="71">
                  <c:v>-18.902189705582391</c:v>
                </c:pt>
                <c:pt idx="72">
                  <c:v>-18.902189705582391</c:v>
                </c:pt>
                <c:pt idx="73">
                  <c:v>-18.902189705582391</c:v>
                </c:pt>
                <c:pt idx="74">
                  <c:v>-18.902189705582391</c:v>
                </c:pt>
                <c:pt idx="75">
                  <c:v>-18.902189705582391</c:v>
                </c:pt>
                <c:pt idx="76">
                  <c:v>-18.902189705582391</c:v>
                </c:pt>
                <c:pt idx="77">
                  <c:v>-18.902189705582391</c:v>
                </c:pt>
                <c:pt idx="78">
                  <c:v>-18.902189705582391</c:v>
                </c:pt>
                <c:pt idx="79">
                  <c:v>-18.902189705582391</c:v>
                </c:pt>
                <c:pt idx="80">
                  <c:v>-18.902189705582391</c:v>
                </c:pt>
                <c:pt idx="81">
                  <c:v>-18.902189705582391</c:v>
                </c:pt>
                <c:pt idx="82">
                  <c:v>-18.902189705582391</c:v>
                </c:pt>
                <c:pt idx="83">
                  <c:v>-18.902189705582391</c:v>
                </c:pt>
                <c:pt idx="84">
                  <c:v>-18.902189705582391</c:v>
                </c:pt>
                <c:pt idx="85">
                  <c:v>-18.902189705582391</c:v>
                </c:pt>
                <c:pt idx="86">
                  <c:v>-18.902189705582391</c:v>
                </c:pt>
                <c:pt idx="87">
                  <c:v>-18.902189705582391</c:v>
                </c:pt>
                <c:pt idx="88">
                  <c:v>-18.902189705582391</c:v>
                </c:pt>
                <c:pt idx="89">
                  <c:v>-18.902189705582391</c:v>
                </c:pt>
                <c:pt idx="90">
                  <c:v>-18.902189705582391</c:v>
                </c:pt>
                <c:pt idx="91">
                  <c:v>-18.902189705582391</c:v>
                </c:pt>
                <c:pt idx="92">
                  <c:v>-18.902189705582391</c:v>
                </c:pt>
                <c:pt idx="93">
                  <c:v>-18.902189705582391</c:v>
                </c:pt>
                <c:pt idx="94">
                  <c:v>-18.902189705582391</c:v>
                </c:pt>
                <c:pt idx="95">
                  <c:v>-18.902189705582391</c:v>
                </c:pt>
                <c:pt idx="96">
                  <c:v>-18.902189705582391</c:v>
                </c:pt>
                <c:pt idx="97">
                  <c:v>-18.902189705582391</c:v>
                </c:pt>
                <c:pt idx="98">
                  <c:v>-18.902189705582391</c:v>
                </c:pt>
                <c:pt idx="99">
                  <c:v>-18.902189705582391</c:v>
                </c:pt>
                <c:pt idx="100">
                  <c:v>-18.902189705582391</c:v>
                </c:pt>
                <c:pt idx="101">
                  <c:v>-18.902189705582391</c:v>
                </c:pt>
                <c:pt idx="102">
                  <c:v>-18.902189705582391</c:v>
                </c:pt>
                <c:pt idx="103">
                  <c:v>-18.902189705582391</c:v>
                </c:pt>
                <c:pt idx="104">
                  <c:v>-18.902189705582391</c:v>
                </c:pt>
                <c:pt idx="105">
                  <c:v>-18.902189705582391</c:v>
                </c:pt>
                <c:pt idx="106">
                  <c:v>-18.902189705582391</c:v>
                </c:pt>
                <c:pt idx="107">
                  <c:v>-18.902189705582391</c:v>
                </c:pt>
                <c:pt idx="108">
                  <c:v>-18.902189705582391</c:v>
                </c:pt>
                <c:pt idx="109">
                  <c:v>-18.902189705582391</c:v>
                </c:pt>
                <c:pt idx="110">
                  <c:v>-18.902189705582391</c:v>
                </c:pt>
                <c:pt idx="111">
                  <c:v>-18.902189705582391</c:v>
                </c:pt>
                <c:pt idx="112">
                  <c:v>-18.902189705582391</c:v>
                </c:pt>
                <c:pt idx="113">
                  <c:v>-18.902189705582391</c:v>
                </c:pt>
                <c:pt idx="114">
                  <c:v>-18.902189705582391</c:v>
                </c:pt>
                <c:pt idx="115">
                  <c:v>-18.902189705582391</c:v>
                </c:pt>
                <c:pt idx="116">
                  <c:v>-18.902189705582391</c:v>
                </c:pt>
                <c:pt idx="117">
                  <c:v>-18.902189705582391</c:v>
                </c:pt>
                <c:pt idx="118">
                  <c:v>-18.902189705582391</c:v>
                </c:pt>
                <c:pt idx="119">
                  <c:v>-18.902189705582391</c:v>
                </c:pt>
                <c:pt idx="120">
                  <c:v>-18.902189705582391</c:v>
                </c:pt>
                <c:pt idx="121">
                  <c:v>-18.902189705582391</c:v>
                </c:pt>
                <c:pt idx="122">
                  <c:v>-18.902189705582391</c:v>
                </c:pt>
                <c:pt idx="123">
                  <c:v>-18.902189705582391</c:v>
                </c:pt>
                <c:pt idx="124">
                  <c:v>-18.902189705582391</c:v>
                </c:pt>
                <c:pt idx="125">
                  <c:v>-18.902189705582391</c:v>
                </c:pt>
                <c:pt idx="126">
                  <c:v>-18.902189705582391</c:v>
                </c:pt>
                <c:pt idx="127">
                  <c:v>-18.902189705582391</c:v>
                </c:pt>
                <c:pt idx="128">
                  <c:v>-18.902189705582391</c:v>
                </c:pt>
                <c:pt idx="129">
                  <c:v>-18.902189705582391</c:v>
                </c:pt>
                <c:pt idx="130">
                  <c:v>-18.902189705582391</c:v>
                </c:pt>
                <c:pt idx="131">
                  <c:v>-18.902189705582391</c:v>
                </c:pt>
                <c:pt idx="132">
                  <c:v>-18.902189705582391</c:v>
                </c:pt>
                <c:pt idx="133">
                  <c:v>-18.902189705582391</c:v>
                </c:pt>
                <c:pt idx="134">
                  <c:v>-18.902189705582391</c:v>
                </c:pt>
                <c:pt idx="135">
                  <c:v>-18.902189705582391</c:v>
                </c:pt>
                <c:pt idx="136">
                  <c:v>-18.902189705582391</c:v>
                </c:pt>
                <c:pt idx="137">
                  <c:v>-18.902189705582391</c:v>
                </c:pt>
                <c:pt idx="138">
                  <c:v>-18.902189705582391</c:v>
                </c:pt>
                <c:pt idx="139">
                  <c:v>-18.902189705582391</c:v>
                </c:pt>
                <c:pt idx="140">
                  <c:v>-18.902189705582391</c:v>
                </c:pt>
                <c:pt idx="141">
                  <c:v>-18.902189705582391</c:v>
                </c:pt>
                <c:pt idx="142">
                  <c:v>-18.902189705582391</c:v>
                </c:pt>
                <c:pt idx="143">
                  <c:v>-18.902189705582391</c:v>
                </c:pt>
                <c:pt idx="144">
                  <c:v>-18.902189705582391</c:v>
                </c:pt>
                <c:pt idx="145">
                  <c:v>-18.902189705582391</c:v>
                </c:pt>
                <c:pt idx="146">
                  <c:v>-18.902189705582391</c:v>
                </c:pt>
                <c:pt idx="147">
                  <c:v>-18.902189705582391</c:v>
                </c:pt>
                <c:pt idx="148">
                  <c:v>-18.902189705582391</c:v>
                </c:pt>
                <c:pt idx="149">
                  <c:v>-18.902189705582391</c:v>
                </c:pt>
                <c:pt idx="150">
                  <c:v>-18.902189705582391</c:v>
                </c:pt>
                <c:pt idx="151">
                  <c:v>-18.902189705582391</c:v>
                </c:pt>
                <c:pt idx="152">
                  <c:v>-18.902189705582391</c:v>
                </c:pt>
                <c:pt idx="153">
                  <c:v>-18.902189705582391</c:v>
                </c:pt>
                <c:pt idx="154">
                  <c:v>-18.902189705582391</c:v>
                </c:pt>
                <c:pt idx="155">
                  <c:v>-18.902189705582391</c:v>
                </c:pt>
                <c:pt idx="156">
                  <c:v>-18.902189705582391</c:v>
                </c:pt>
                <c:pt idx="157">
                  <c:v>-18.902189705582391</c:v>
                </c:pt>
                <c:pt idx="158">
                  <c:v>-18.902189705582391</c:v>
                </c:pt>
                <c:pt idx="159">
                  <c:v>-18.902189705582391</c:v>
                </c:pt>
                <c:pt idx="160">
                  <c:v>-18.902189705582391</c:v>
                </c:pt>
                <c:pt idx="161">
                  <c:v>-18.902189705582391</c:v>
                </c:pt>
                <c:pt idx="162">
                  <c:v>-18.902189705582391</c:v>
                </c:pt>
                <c:pt idx="163">
                  <c:v>-18.902189705582391</c:v>
                </c:pt>
                <c:pt idx="164">
                  <c:v>-18.902189705582391</c:v>
                </c:pt>
                <c:pt idx="165">
                  <c:v>-18.902189705582391</c:v>
                </c:pt>
                <c:pt idx="166">
                  <c:v>-18.902189705582391</c:v>
                </c:pt>
                <c:pt idx="167">
                  <c:v>-18.902189705582391</c:v>
                </c:pt>
                <c:pt idx="168">
                  <c:v>-18.902189705582391</c:v>
                </c:pt>
                <c:pt idx="169">
                  <c:v>-18.902189705582391</c:v>
                </c:pt>
                <c:pt idx="170">
                  <c:v>-18.902189705582391</c:v>
                </c:pt>
                <c:pt idx="171">
                  <c:v>-18.902189705582391</c:v>
                </c:pt>
                <c:pt idx="172">
                  <c:v>-18.902189705582391</c:v>
                </c:pt>
                <c:pt idx="173">
                  <c:v>-18.902189705582391</c:v>
                </c:pt>
                <c:pt idx="174">
                  <c:v>-18.902189705582391</c:v>
                </c:pt>
                <c:pt idx="175">
                  <c:v>-18.902189705582391</c:v>
                </c:pt>
                <c:pt idx="176">
                  <c:v>-18.902189705582391</c:v>
                </c:pt>
                <c:pt idx="177">
                  <c:v>-18.902189705582391</c:v>
                </c:pt>
                <c:pt idx="178">
                  <c:v>-18.902189705582391</c:v>
                </c:pt>
                <c:pt idx="179">
                  <c:v>-18.902189705582391</c:v>
                </c:pt>
                <c:pt idx="180">
                  <c:v>-18.902189705582391</c:v>
                </c:pt>
                <c:pt idx="181">
                  <c:v>-18.902189705582391</c:v>
                </c:pt>
                <c:pt idx="182">
                  <c:v>-18.902189705582391</c:v>
                </c:pt>
                <c:pt idx="183">
                  <c:v>-18.902189705582391</c:v>
                </c:pt>
                <c:pt idx="184">
                  <c:v>-18.902189705582391</c:v>
                </c:pt>
                <c:pt idx="185">
                  <c:v>-18.902189705582391</c:v>
                </c:pt>
                <c:pt idx="186">
                  <c:v>-18.902189705582391</c:v>
                </c:pt>
                <c:pt idx="187">
                  <c:v>-18.902189705582391</c:v>
                </c:pt>
                <c:pt idx="188">
                  <c:v>-18.902189705582391</c:v>
                </c:pt>
                <c:pt idx="189">
                  <c:v>-18.902189705582391</c:v>
                </c:pt>
                <c:pt idx="190">
                  <c:v>-18.902189705582391</c:v>
                </c:pt>
                <c:pt idx="191">
                  <c:v>-18.902189705582391</c:v>
                </c:pt>
                <c:pt idx="192">
                  <c:v>-18.902189705582391</c:v>
                </c:pt>
                <c:pt idx="193">
                  <c:v>-18.902189705582391</c:v>
                </c:pt>
                <c:pt idx="194">
                  <c:v>-18.902189705582391</c:v>
                </c:pt>
                <c:pt idx="195">
                  <c:v>-18.902189705582391</c:v>
                </c:pt>
                <c:pt idx="196">
                  <c:v>-18.902189705582391</c:v>
                </c:pt>
                <c:pt idx="197">
                  <c:v>-18.902189705582391</c:v>
                </c:pt>
                <c:pt idx="198">
                  <c:v>-18.902189705582391</c:v>
                </c:pt>
                <c:pt idx="199">
                  <c:v>-18.902189705582391</c:v>
                </c:pt>
                <c:pt idx="200">
                  <c:v>-18.902189705582391</c:v>
                </c:pt>
                <c:pt idx="201">
                  <c:v>-18.902189705582391</c:v>
                </c:pt>
                <c:pt idx="202">
                  <c:v>-18.902189705582391</c:v>
                </c:pt>
                <c:pt idx="203">
                  <c:v>-18.902189705582391</c:v>
                </c:pt>
                <c:pt idx="204">
                  <c:v>-18.902189705582391</c:v>
                </c:pt>
                <c:pt idx="205">
                  <c:v>-18.902189705582391</c:v>
                </c:pt>
                <c:pt idx="206">
                  <c:v>-18.902189705582391</c:v>
                </c:pt>
                <c:pt idx="207">
                  <c:v>-18.902189705582391</c:v>
                </c:pt>
                <c:pt idx="208">
                  <c:v>-18.902189705582391</c:v>
                </c:pt>
                <c:pt idx="209">
                  <c:v>-18.902189705582391</c:v>
                </c:pt>
                <c:pt idx="210">
                  <c:v>-18.902189705582391</c:v>
                </c:pt>
                <c:pt idx="211">
                  <c:v>-18.902189705582391</c:v>
                </c:pt>
                <c:pt idx="212">
                  <c:v>-18.902189705582391</c:v>
                </c:pt>
                <c:pt idx="213">
                  <c:v>-18.902189705582391</c:v>
                </c:pt>
                <c:pt idx="214">
                  <c:v>-18.902189705582391</c:v>
                </c:pt>
                <c:pt idx="215">
                  <c:v>-18.902189705582391</c:v>
                </c:pt>
                <c:pt idx="216">
                  <c:v>-18.902189705582391</c:v>
                </c:pt>
                <c:pt idx="217">
                  <c:v>-18.902189705582391</c:v>
                </c:pt>
                <c:pt idx="218">
                  <c:v>-18.902189705582391</c:v>
                </c:pt>
                <c:pt idx="219">
                  <c:v>-18.902189705582391</c:v>
                </c:pt>
                <c:pt idx="220">
                  <c:v>-18.902189705582391</c:v>
                </c:pt>
                <c:pt idx="221">
                  <c:v>-18.902189705582391</c:v>
                </c:pt>
                <c:pt idx="222">
                  <c:v>-18.902189705582391</c:v>
                </c:pt>
                <c:pt idx="223">
                  <c:v>-18.902189705582391</c:v>
                </c:pt>
                <c:pt idx="224">
                  <c:v>-18.902189705582391</c:v>
                </c:pt>
                <c:pt idx="225">
                  <c:v>-18.902189705582391</c:v>
                </c:pt>
                <c:pt idx="226">
                  <c:v>-18.902189705582391</c:v>
                </c:pt>
                <c:pt idx="227">
                  <c:v>-18.902189705582391</c:v>
                </c:pt>
                <c:pt idx="228">
                  <c:v>-18.902189705582391</c:v>
                </c:pt>
                <c:pt idx="229">
                  <c:v>-18.902189705582391</c:v>
                </c:pt>
                <c:pt idx="230">
                  <c:v>-18.902189705582391</c:v>
                </c:pt>
                <c:pt idx="231">
                  <c:v>-18.902189705582391</c:v>
                </c:pt>
                <c:pt idx="232">
                  <c:v>-18.902189705582391</c:v>
                </c:pt>
                <c:pt idx="233">
                  <c:v>-18.902189705582391</c:v>
                </c:pt>
                <c:pt idx="234">
                  <c:v>-18.902189705582391</c:v>
                </c:pt>
                <c:pt idx="235">
                  <c:v>-18.902189705582391</c:v>
                </c:pt>
                <c:pt idx="236">
                  <c:v>-18.902189705582391</c:v>
                </c:pt>
                <c:pt idx="237">
                  <c:v>-18.902189705582391</c:v>
                </c:pt>
                <c:pt idx="238">
                  <c:v>-18.902189705582391</c:v>
                </c:pt>
                <c:pt idx="239">
                  <c:v>-18.902189705582391</c:v>
                </c:pt>
                <c:pt idx="240">
                  <c:v>-18.902189705582391</c:v>
                </c:pt>
                <c:pt idx="241">
                  <c:v>-18.902189705582391</c:v>
                </c:pt>
                <c:pt idx="242">
                  <c:v>-18.902189705582391</c:v>
                </c:pt>
                <c:pt idx="243">
                  <c:v>-18.902189705582391</c:v>
                </c:pt>
                <c:pt idx="244">
                  <c:v>-18.902189705582391</c:v>
                </c:pt>
                <c:pt idx="245">
                  <c:v>-18.902189705582391</c:v>
                </c:pt>
                <c:pt idx="246">
                  <c:v>-18.902189705582391</c:v>
                </c:pt>
                <c:pt idx="247">
                  <c:v>-18.902189705582391</c:v>
                </c:pt>
                <c:pt idx="248">
                  <c:v>-18.902189705582391</c:v>
                </c:pt>
                <c:pt idx="249">
                  <c:v>-18.902189705582391</c:v>
                </c:pt>
                <c:pt idx="250">
                  <c:v>-18.902189705582391</c:v>
                </c:pt>
                <c:pt idx="251">
                  <c:v>-18.902189705582391</c:v>
                </c:pt>
                <c:pt idx="252">
                  <c:v>-18.902189705582391</c:v>
                </c:pt>
                <c:pt idx="253">
                  <c:v>-18.902189705582391</c:v>
                </c:pt>
                <c:pt idx="254">
                  <c:v>-18.902189705582391</c:v>
                </c:pt>
                <c:pt idx="255">
                  <c:v>-18.902189705582391</c:v>
                </c:pt>
                <c:pt idx="256">
                  <c:v>-18.902189705582391</c:v>
                </c:pt>
                <c:pt idx="257">
                  <c:v>-18.902189705582391</c:v>
                </c:pt>
                <c:pt idx="258">
                  <c:v>-18.902189705582391</c:v>
                </c:pt>
                <c:pt idx="259">
                  <c:v>-18.902189705582391</c:v>
                </c:pt>
                <c:pt idx="260">
                  <c:v>-18.902189705582391</c:v>
                </c:pt>
                <c:pt idx="261">
                  <c:v>-18.902189705582391</c:v>
                </c:pt>
                <c:pt idx="262">
                  <c:v>-18.902189705582391</c:v>
                </c:pt>
                <c:pt idx="263">
                  <c:v>-18.902189705582391</c:v>
                </c:pt>
                <c:pt idx="264">
                  <c:v>-18.902189705582391</c:v>
                </c:pt>
                <c:pt idx="265">
                  <c:v>-18.902189705582391</c:v>
                </c:pt>
                <c:pt idx="266">
                  <c:v>-18.902189705582391</c:v>
                </c:pt>
                <c:pt idx="267">
                  <c:v>-18.902189705582391</c:v>
                </c:pt>
                <c:pt idx="268">
                  <c:v>-18.902189705582391</c:v>
                </c:pt>
                <c:pt idx="269">
                  <c:v>-18.902189705582391</c:v>
                </c:pt>
                <c:pt idx="270">
                  <c:v>-18.902189705582391</c:v>
                </c:pt>
                <c:pt idx="271">
                  <c:v>-18.902189705582391</c:v>
                </c:pt>
                <c:pt idx="272">
                  <c:v>-18.902189705582391</c:v>
                </c:pt>
                <c:pt idx="273">
                  <c:v>-18.902189705582391</c:v>
                </c:pt>
                <c:pt idx="274">
                  <c:v>-18.902189705582391</c:v>
                </c:pt>
                <c:pt idx="275">
                  <c:v>-18.902189705582391</c:v>
                </c:pt>
                <c:pt idx="276">
                  <c:v>-18.902189705582391</c:v>
                </c:pt>
                <c:pt idx="277">
                  <c:v>-18.902189705582391</c:v>
                </c:pt>
                <c:pt idx="278">
                  <c:v>-18.902189705582391</c:v>
                </c:pt>
                <c:pt idx="279">
                  <c:v>-18.902189705582391</c:v>
                </c:pt>
                <c:pt idx="280">
                  <c:v>-18.902189705582391</c:v>
                </c:pt>
                <c:pt idx="281">
                  <c:v>-18.902189705582391</c:v>
                </c:pt>
                <c:pt idx="282">
                  <c:v>-18.902189705582391</c:v>
                </c:pt>
                <c:pt idx="283">
                  <c:v>-18.902189705582391</c:v>
                </c:pt>
                <c:pt idx="284">
                  <c:v>-18.902189705582391</c:v>
                </c:pt>
                <c:pt idx="285">
                  <c:v>-18.902189705582391</c:v>
                </c:pt>
                <c:pt idx="286">
                  <c:v>-18.902189705582391</c:v>
                </c:pt>
                <c:pt idx="287">
                  <c:v>-18.902189705582391</c:v>
                </c:pt>
                <c:pt idx="288">
                  <c:v>-18.902189705582391</c:v>
                </c:pt>
                <c:pt idx="289">
                  <c:v>-18.902189705582391</c:v>
                </c:pt>
                <c:pt idx="290">
                  <c:v>-18.902189705582391</c:v>
                </c:pt>
                <c:pt idx="291">
                  <c:v>-18.902189705582391</c:v>
                </c:pt>
                <c:pt idx="292">
                  <c:v>-18.902189705582391</c:v>
                </c:pt>
                <c:pt idx="293">
                  <c:v>-18.902189705582391</c:v>
                </c:pt>
                <c:pt idx="294">
                  <c:v>-18.902189705582391</c:v>
                </c:pt>
                <c:pt idx="295">
                  <c:v>-18.902189705582391</c:v>
                </c:pt>
                <c:pt idx="296">
                  <c:v>-18.902189705582391</c:v>
                </c:pt>
                <c:pt idx="297">
                  <c:v>-18.902189705582391</c:v>
                </c:pt>
                <c:pt idx="298">
                  <c:v>-18.902189705582391</c:v>
                </c:pt>
                <c:pt idx="299">
                  <c:v>-18.902189705582391</c:v>
                </c:pt>
                <c:pt idx="300">
                  <c:v>-18.902189705582391</c:v>
                </c:pt>
                <c:pt idx="301">
                  <c:v>-18.902189705582391</c:v>
                </c:pt>
                <c:pt idx="302">
                  <c:v>-18.902189705582391</c:v>
                </c:pt>
                <c:pt idx="303">
                  <c:v>-18.902189705582391</c:v>
                </c:pt>
                <c:pt idx="304">
                  <c:v>-18.902189705582391</c:v>
                </c:pt>
                <c:pt idx="305">
                  <c:v>-18.902189705582391</c:v>
                </c:pt>
                <c:pt idx="306">
                  <c:v>-18.902189705582391</c:v>
                </c:pt>
                <c:pt idx="307">
                  <c:v>-18.902189705582391</c:v>
                </c:pt>
                <c:pt idx="308">
                  <c:v>-18.902189705582391</c:v>
                </c:pt>
                <c:pt idx="309">
                  <c:v>-18.902189705582391</c:v>
                </c:pt>
                <c:pt idx="310">
                  <c:v>-18.902189705582391</c:v>
                </c:pt>
                <c:pt idx="311">
                  <c:v>-18.902189705582391</c:v>
                </c:pt>
                <c:pt idx="312">
                  <c:v>-18.902189705582391</c:v>
                </c:pt>
                <c:pt idx="313">
                  <c:v>-18.902189705582391</c:v>
                </c:pt>
                <c:pt idx="314">
                  <c:v>-18.902189705582391</c:v>
                </c:pt>
                <c:pt idx="315">
                  <c:v>-18.902189705582391</c:v>
                </c:pt>
                <c:pt idx="316">
                  <c:v>-18.902189705582391</c:v>
                </c:pt>
                <c:pt idx="317">
                  <c:v>-18.902189705582391</c:v>
                </c:pt>
                <c:pt idx="318">
                  <c:v>-18.902189705582391</c:v>
                </c:pt>
                <c:pt idx="319">
                  <c:v>-18.902189705582391</c:v>
                </c:pt>
                <c:pt idx="320">
                  <c:v>-18.902189705582391</c:v>
                </c:pt>
                <c:pt idx="321">
                  <c:v>-18.902189705582391</c:v>
                </c:pt>
                <c:pt idx="322">
                  <c:v>-18.902189705582391</c:v>
                </c:pt>
                <c:pt idx="323">
                  <c:v>-18.902189705582391</c:v>
                </c:pt>
                <c:pt idx="324">
                  <c:v>-18.902189705582391</c:v>
                </c:pt>
                <c:pt idx="325">
                  <c:v>-18.902189705582391</c:v>
                </c:pt>
                <c:pt idx="326">
                  <c:v>-18.902189705582391</c:v>
                </c:pt>
                <c:pt idx="327">
                  <c:v>-18.902189705582391</c:v>
                </c:pt>
                <c:pt idx="328">
                  <c:v>-18.902189705582391</c:v>
                </c:pt>
                <c:pt idx="329">
                  <c:v>-18.902189705582391</c:v>
                </c:pt>
                <c:pt idx="330">
                  <c:v>-18.902189705582391</c:v>
                </c:pt>
                <c:pt idx="331">
                  <c:v>-18.902189705582391</c:v>
                </c:pt>
                <c:pt idx="332">
                  <c:v>-18.902189705582391</c:v>
                </c:pt>
                <c:pt idx="333">
                  <c:v>-18.902189705582391</c:v>
                </c:pt>
                <c:pt idx="334">
                  <c:v>-18.902189705582391</c:v>
                </c:pt>
                <c:pt idx="335">
                  <c:v>-18.902189705582391</c:v>
                </c:pt>
                <c:pt idx="336">
                  <c:v>-18.902189705582391</c:v>
                </c:pt>
                <c:pt idx="337">
                  <c:v>-18.902189705582391</c:v>
                </c:pt>
                <c:pt idx="338">
                  <c:v>-18.902189705582391</c:v>
                </c:pt>
                <c:pt idx="339">
                  <c:v>-18.902189705582391</c:v>
                </c:pt>
                <c:pt idx="340">
                  <c:v>-18.902189705582391</c:v>
                </c:pt>
                <c:pt idx="341">
                  <c:v>-18.902189705582391</c:v>
                </c:pt>
                <c:pt idx="342">
                  <c:v>-18.902189705582391</c:v>
                </c:pt>
                <c:pt idx="343">
                  <c:v>-18.902189705582391</c:v>
                </c:pt>
                <c:pt idx="344">
                  <c:v>-18.902189705582391</c:v>
                </c:pt>
                <c:pt idx="345">
                  <c:v>-18.902189705582391</c:v>
                </c:pt>
                <c:pt idx="346">
                  <c:v>-18.902189705582391</c:v>
                </c:pt>
                <c:pt idx="347">
                  <c:v>-18.902189705582391</c:v>
                </c:pt>
                <c:pt idx="348">
                  <c:v>-18.902189705582391</c:v>
                </c:pt>
                <c:pt idx="349">
                  <c:v>-18.902189705582391</c:v>
                </c:pt>
                <c:pt idx="350">
                  <c:v>-18.902189705582391</c:v>
                </c:pt>
                <c:pt idx="351">
                  <c:v>-18.902189705582391</c:v>
                </c:pt>
                <c:pt idx="352">
                  <c:v>-18.902189705582391</c:v>
                </c:pt>
                <c:pt idx="353">
                  <c:v>-18.902189705582391</c:v>
                </c:pt>
                <c:pt idx="354">
                  <c:v>-18.902189705582391</c:v>
                </c:pt>
                <c:pt idx="355">
                  <c:v>-18.902189705582391</c:v>
                </c:pt>
                <c:pt idx="356">
                  <c:v>-18.902189705582391</c:v>
                </c:pt>
                <c:pt idx="357">
                  <c:v>-18.902189705582391</c:v>
                </c:pt>
                <c:pt idx="358">
                  <c:v>-18.902189705582391</c:v>
                </c:pt>
                <c:pt idx="359">
                  <c:v>-18.902189705582391</c:v>
                </c:pt>
                <c:pt idx="360">
                  <c:v>-18.902189705582391</c:v>
                </c:pt>
                <c:pt idx="361">
                  <c:v>-18.902189705582391</c:v>
                </c:pt>
                <c:pt idx="362">
                  <c:v>-18.902189705582391</c:v>
                </c:pt>
                <c:pt idx="363">
                  <c:v>-18.902189705582391</c:v>
                </c:pt>
                <c:pt idx="364">
                  <c:v>-18.902189705582391</c:v>
                </c:pt>
                <c:pt idx="365">
                  <c:v>-18.902189705582391</c:v>
                </c:pt>
                <c:pt idx="366">
                  <c:v>-18.902189705582391</c:v>
                </c:pt>
                <c:pt idx="367">
                  <c:v>-18.902189705582391</c:v>
                </c:pt>
                <c:pt idx="368">
                  <c:v>-18.902189705582391</c:v>
                </c:pt>
                <c:pt idx="369">
                  <c:v>-18.902189705582391</c:v>
                </c:pt>
                <c:pt idx="370">
                  <c:v>-18.902189705582391</c:v>
                </c:pt>
                <c:pt idx="371">
                  <c:v>-18.902189705582391</c:v>
                </c:pt>
                <c:pt idx="372">
                  <c:v>-18.902189705582391</c:v>
                </c:pt>
                <c:pt idx="373">
                  <c:v>-18.902189705582391</c:v>
                </c:pt>
                <c:pt idx="374">
                  <c:v>-18.902189705582391</c:v>
                </c:pt>
                <c:pt idx="375">
                  <c:v>-18.902189705582391</c:v>
                </c:pt>
                <c:pt idx="376">
                  <c:v>-18.902189705582391</c:v>
                </c:pt>
                <c:pt idx="377">
                  <c:v>-18.902189705582391</c:v>
                </c:pt>
                <c:pt idx="378">
                  <c:v>-18.902189705582391</c:v>
                </c:pt>
                <c:pt idx="379">
                  <c:v>-18.902189705582391</c:v>
                </c:pt>
                <c:pt idx="380">
                  <c:v>-18.902189705582391</c:v>
                </c:pt>
                <c:pt idx="381">
                  <c:v>-18.902189705582391</c:v>
                </c:pt>
                <c:pt idx="382">
                  <c:v>-18.902189705582391</c:v>
                </c:pt>
                <c:pt idx="383">
                  <c:v>-18.902189705582391</c:v>
                </c:pt>
                <c:pt idx="384">
                  <c:v>-18.902189705582391</c:v>
                </c:pt>
                <c:pt idx="385">
                  <c:v>-18.902189705582391</c:v>
                </c:pt>
                <c:pt idx="386">
                  <c:v>-18.902189705582391</c:v>
                </c:pt>
                <c:pt idx="387">
                  <c:v>-18.902189705582391</c:v>
                </c:pt>
                <c:pt idx="388">
                  <c:v>-18.902189705582391</c:v>
                </c:pt>
                <c:pt idx="389">
                  <c:v>-18.902189705582391</c:v>
                </c:pt>
                <c:pt idx="390">
                  <c:v>-18.902189705582391</c:v>
                </c:pt>
                <c:pt idx="391">
                  <c:v>-18.902189705582391</c:v>
                </c:pt>
                <c:pt idx="392">
                  <c:v>-18.902189705582391</c:v>
                </c:pt>
                <c:pt idx="393">
                  <c:v>-18.902189705582391</c:v>
                </c:pt>
                <c:pt idx="394">
                  <c:v>-18.902189705582391</c:v>
                </c:pt>
                <c:pt idx="395">
                  <c:v>-18.902189705582391</c:v>
                </c:pt>
                <c:pt idx="396">
                  <c:v>-18.902189705582391</c:v>
                </c:pt>
                <c:pt idx="397">
                  <c:v>-18.902189705582391</c:v>
                </c:pt>
                <c:pt idx="398">
                  <c:v>-18.902189705582391</c:v>
                </c:pt>
                <c:pt idx="399">
                  <c:v>-18.902189705582391</c:v>
                </c:pt>
                <c:pt idx="400">
                  <c:v>-18.902189705582391</c:v>
                </c:pt>
                <c:pt idx="401">
                  <c:v>-18.902189705582391</c:v>
                </c:pt>
                <c:pt idx="402">
                  <c:v>-18.902189705582391</c:v>
                </c:pt>
                <c:pt idx="403">
                  <c:v>-18.902189705582391</c:v>
                </c:pt>
                <c:pt idx="404">
                  <c:v>-18.902189705582391</c:v>
                </c:pt>
                <c:pt idx="405">
                  <c:v>-18.902189705582391</c:v>
                </c:pt>
                <c:pt idx="406">
                  <c:v>-18.902189705582391</c:v>
                </c:pt>
                <c:pt idx="407">
                  <c:v>-18.902189705582391</c:v>
                </c:pt>
                <c:pt idx="408">
                  <c:v>-18.902189705582391</c:v>
                </c:pt>
                <c:pt idx="409">
                  <c:v>-18.902189705582391</c:v>
                </c:pt>
                <c:pt idx="410">
                  <c:v>-18.902189705582391</c:v>
                </c:pt>
                <c:pt idx="411">
                  <c:v>-18.902189705582391</c:v>
                </c:pt>
                <c:pt idx="412">
                  <c:v>-18.902189705582391</c:v>
                </c:pt>
                <c:pt idx="413">
                  <c:v>-18.902189705582391</c:v>
                </c:pt>
                <c:pt idx="414">
                  <c:v>-18.902189705582391</c:v>
                </c:pt>
                <c:pt idx="415">
                  <c:v>-18.902189705582391</c:v>
                </c:pt>
                <c:pt idx="416">
                  <c:v>-18.902189705582391</c:v>
                </c:pt>
                <c:pt idx="417">
                  <c:v>-18.902189705582391</c:v>
                </c:pt>
                <c:pt idx="418">
                  <c:v>-18.902189705582391</c:v>
                </c:pt>
                <c:pt idx="419">
                  <c:v>-18.902189705582391</c:v>
                </c:pt>
                <c:pt idx="420">
                  <c:v>-18.902189705582391</c:v>
                </c:pt>
                <c:pt idx="421">
                  <c:v>-18.902189705582391</c:v>
                </c:pt>
                <c:pt idx="422">
                  <c:v>-18.902189705582391</c:v>
                </c:pt>
                <c:pt idx="423">
                  <c:v>-18.902189705582391</c:v>
                </c:pt>
                <c:pt idx="424">
                  <c:v>-18.902189705582391</c:v>
                </c:pt>
                <c:pt idx="425">
                  <c:v>-18.902189705582391</c:v>
                </c:pt>
                <c:pt idx="426">
                  <c:v>-18.902189705582391</c:v>
                </c:pt>
                <c:pt idx="427">
                  <c:v>-18.902189705582391</c:v>
                </c:pt>
                <c:pt idx="428">
                  <c:v>-18.902189705582391</c:v>
                </c:pt>
                <c:pt idx="429">
                  <c:v>-18.902189705582391</c:v>
                </c:pt>
                <c:pt idx="430">
                  <c:v>-18.902189705582391</c:v>
                </c:pt>
                <c:pt idx="431">
                  <c:v>-18.902189705582391</c:v>
                </c:pt>
                <c:pt idx="432">
                  <c:v>-18.902189705582391</c:v>
                </c:pt>
                <c:pt idx="433">
                  <c:v>-18.902189705582391</c:v>
                </c:pt>
                <c:pt idx="434">
                  <c:v>-18.902189705582391</c:v>
                </c:pt>
                <c:pt idx="435">
                  <c:v>-18.902189705582391</c:v>
                </c:pt>
                <c:pt idx="436">
                  <c:v>-18.902189705582391</c:v>
                </c:pt>
                <c:pt idx="437">
                  <c:v>-18.902189705582391</c:v>
                </c:pt>
                <c:pt idx="438">
                  <c:v>-18.902189705582391</c:v>
                </c:pt>
                <c:pt idx="439">
                  <c:v>-18.902189705582391</c:v>
                </c:pt>
                <c:pt idx="440">
                  <c:v>-18.902189705582391</c:v>
                </c:pt>
                <c:pt idx="441">
                  <c:v>-18.902189705582391</c:v>
                </c:pt>
                <c:pt idx="442">
                  <c:v>-18.902189705582391</c:v>
                </c:pt>
                <c:pt idx="443">
                  <c:v>-18.902189705582391</c:v>
                </c:pt>
                <c:pt idx="444">
                  <c:v>-18.902189705582391</c:v>
                </c:pt>
                <c:pt idx="445">
                  <c:v>-18.902189705582391</c:v>
                </c:pt>
                <c:pt idx="446">
                  <c:v>-18.902189705582391</c:v>
                </c:pt>
                <c:pt idx="447">
                  <c:v>-18.902189705582391</c:v>
                </c:pt>
                <c:pt idx="448">
                  <c:v>-18.902189705582391</c:v>
                </c:pt>
                <c:pt idx="449">
                  <c:v>-18.902189705582391</c:v>
                </c:pt>
                <c:pt idx="450">
                  <c:v>-18.902189705582391</c:v>
                </c:pt>
                <c:pt idx="451">
                  <c:v>-18.902189705582391</c:v>
                </c:pt>
                <c:pt idx="452">
                  <c:v>-18.902189705582391</c:v>
                </c:pt>
                <c:pt idx="453">
                  <c:v>-18.902189705582391</c:v>
                </c:pt>
                <c:pt idx="454">
                  <c:v>-18.902189705582391</c:v>
                </c:pt>
                <c:pt idx="455">
                  <c:v>-18.902189705582391</c:v>
                </c:pt>
                <c:pt idx="456">
                  <c:v>-18.902189705582391</c:v>
                </c:pt>
                <c:pt idx="457">
                  <c:v>-18.902189705582391</c:v>
                </c:pt>
                <c:pt idx="458">
                  <c:v>-18.902189705582391</c:v>
                </c:pt>
                <c:pt idx="459">
                  <c:v>-18.902189705582391</c:v>
                </c:pt>
                <c:pt idx="460">
                  <c:v>-18.902189705582391</c:v>
                </c:pt>
                <c:pt idx="461">
                  <c:v>-18.902189705582391</c:v>
                </c:pt>
                <c:pt idx="462">
                  <c:v>-18.902189705582391</c:v>
                </c:pt>
                <c:pt idx="463">
                  <c:v>-18.902189705582391</c:v>
                </c:pt>
                <c:pt idx="464">
                  <c:v>-18.902189705582391</c:v>
                </c:pt>
                <c:pt idx="465">
                  <c:v>-18.902189705582391</c:v>
                </c:pt>
                <c:pt idx="466">
                  <c:v>-18.902189705582391</c:v>
                </c:pt>
                <c:pt idx="467">
                  <c:v>-18.902189705582391</c:v>
                </c:pt>
                <c:pt idx="468">
                  <c:v>-18.902189705582391</c:v>
                </c:pt>
                <c:pt idx="469">
                  <c:v>-18.902189705582391</c:v>
                </c:pt>
                <c:pt idx="470">
                  <c:v>-18.902189705582391</c:v>
                </c:pt>
                <c:pt idx="471">
                  <c:v>-18.902189705582391</c:v>
                </c:pt>
                <c:pt idx="472">
                  <c:v>-18.902189705582391</c:v>
                </c:pt>
                <c:pt idx="473">
                  <c:v>-18.902189705582391</c:v>
                </c:pt>
                <c:pt idx="474">
                  <c:v>-18.902189705582391</c:v>
                </c:pt>
                <c:pt idx="475">
                  <c:v>-18.902189705582391</c:v>
                </c:pt>
                <c:pt idx="476">
                  <c:v>-18.902189705582391</c:v>
                </c:pt>
                <c:pt idx="477">
                  <c:v>-18.902189705582391</c:v>
                </c:pt>
                <c:pt idx="478">
                  <c:v>-18.902189705582391</c:v>
                </c:pt>
                <c:pt idx="479">
                  <c:v>-18.902189705582391</c:v>
                </c:pt>
                <c:pt idx="480">
                  <c:v>-18.902189705582391</c:v>
                </c:pt>
                <c:pt idx="481">
                  <c:v>-18.902189705582391</c:v>
                </c:pt>
                <c:pt idx="482">
                  <c:v>-18.902189705582391</c:v>
                </c:pt>
                <c:pt idx="483">
                  <c:v>-18.902189705582391</c:v>
                </c:pt>
                <c:pt idx="484">
                  <c:v>-18.902189705582391</c:v>
                </c:pt>
                <c:pt idx="485">
                  <c:v>-18.902189705582391</c:v>
                </c:pt>
                <c:pt idx="486">
                  <c:v>-18.902189705582391</c:v>
                </c:pt>
                <c:pt idx="487">
                  <c:v>-18.902189705582391</c:v>
                </c:pt>
                <c:pt idx="488">
                  <c:v>-18.902189705582391</c:v>
                </c:pt>
                <c:pt idx="489">
                  <c:v>-18.902189705582391</c:v>
                </c:pt>
                <c:pt idx="490">
                  <c:v>-18.902189705582391</c:v>
                </c:pt>
                <c:pt idx="491">
                  <c:v>-18.902189705582391</c:v>
                </c:pt>
                <c:pt idx="492">
                  <c:v>-18.902189705582391</c:v>
                </c:pt>
                <c:pt idx="493">
                  <c:v>-18.902189705582391</c:v>
                </c:pt>
                <c:pt idx="494">
                  <c:v>-18.902189705582391</c:v>
                </c:pt>
                <c:pt idx="495">
                  <c:v>-18.902189705582391</c:v>
                </c:pt>
                <c:pt idx="496">
                  <c:v>-18.902189705582391</c:v>
                </c:pt>
                <c:pt idx="497">
                  <c:v>-18.902189705582391</c:v>
                </c:pt>
                <c:pt idx="498">
                  <c:v>-18.902189705582391</c:v>
                </c:pt>
                <c:pt idx="499">
                  <c:v>-18.902189705582391</c:v>
                </c:pt>
                <c:pt idx="500">
                  <c:v>-18.902189705582391</c:v>
                </c:pt>
                <c:pt idx="501">
                  <c:v>-18.902189705582391</c:v>
                </c:pt>
                <c:pt idx="502">
                  <c:v>-18.902189705582391</c:v>
                </c:pt>
                <c:pt idx="503">
                  <c:v>-18.902189705582391</c:v>
                </c:pt>
                <c:pt idx="504">
                  <c:v>-18.902189705582391</c:v>
                </c:pt>
                <c:pt idx="505">
                  <c:v>-18.902189705582391</c:v>
                </c:pt>
                <c:pt idx="506">
                  <c:v>-18.902189705582391</c:v>
                </c:pt>
                <c:pt idx="507">
                  <c:v>-18.902189705582391</c:v>
                </c:pt>
                <c:pt idx="508">
                  <c:v>-18.902189705582391</c:v>
                </c:pt>
                <c:pt idx="509">
                  <c:v>-18.902189705582391</c:v>
                </c:pt>
                <c:pt idx="510">
                  <c:v>-18.902189705582391</c:v>
                </c:pt>
                <c:pt idx="511">
                  <c:v>-18.902189705582391</c:v>
                </c:pt>
                <c:pt idx="512">
                  <c:v>-18.902189705582391</c:v>
                </c:pt>
                <c:pt idx="513">
                  <c:v>-18.902189705582391</c:v>
                </c:pt>
                <c:pt idx="514">
                  <c:v>-18.902189705582391</c:v>
                </c:pt>
                <c:pt idx="515">
                  <c:v>-18.902189705582391</c:v>
                </c:pt>
                <c:pt idx="516">
                  <c:v>-18.902189705582391</c:v>
                </c:pt>
                <c:pt idx="517">
                  <c:v>-18.902189705582391</c:v>
                </c:pt>
                <c:pt idx="518">
                  <c:v>-18.902189705582391</c:v>
                </c:pt>
                <c:pt idx="519">
                  <c:v>-18.902189705582391</c:v>
                </c:pt>
                <c:pt idx="520">
                  <c:v>-18.902189705582391</c:v>
                </c:pt>
                <c:pt idx="521">
                  <c:v>-18.902189705582391</c:v>
                </c:pt>
                <c:pt idx="522">
                  <c:v>-18.902189705582391</c:v>
                </c:pt>
                <c:pt idx="523">
                  <c:v>-18.902189705582391</c:v>
                </c:pt>
                <c:pt idx="524">
                  <c:v>-18.902189705582391</c:v>
                </c:pt>
                <c:pt idx="525">
                  <c:v>-18.902189705582391</c:v>
                </c:pt>
                <c:pt idx="526">
                  <c:v>-18.902189705582391</c:v>
                </c:pt>
                <c:pt idx="527">
                  <c:v>-18.902189705582391</c:v>
                </c:pt>
                <c:pt idx="528">
                  <c:v>-18.902189705582391</c:v>
                </c:pt>
                <c:pt idx="529">
                  <c:v>-18.902189705582391</c:v>
                </c:pt>
                <c:pt idx="530">
                  <c:v>-18.902189705582391</c:v>
                </c:pt>
                <c:pt idx="531">
                  <c:v>-18.902189705582391</c:v>
                </c:pt>
                <c:pt idx="532">
                  <c:v>-18.902189705582391</c:v>
                </c:pt>
                <c:pt idx="533">
                  <c:v>-18.902189705582391</c:v>
                </c:pt>
                <c:pt idx="534">
                  <c:v>-18.902189705582391</c:v>
                </c:pt>
                <c:pt idx="535">
                  <c:v>-18.902189705582391</c:v>
                </c:pt>
                <c:pt idx="536">
                  <c:v>-18.902189705582391</c:v>
                </c:pt>
                <c:pt idx="537">
                  <c:v>-18.902189705582391</c:v>
                </c:pt>
                <c:pt idx="538">
                  <c:v>-18.902189705582391</c:v>
                </c:pt>
                <c:pt idx="539">
                  <c:v>-18.902189705582391</c:v>
                </c:pt>
                <c:pt idx="540">
                  <c:v>-18.902189705582391</c:v>
                </c:pt>
                <c:pt idx="541">
                  <c:v>-18.902189705582391</c:v>
                </c:pt>
                <c:pt idx="542">
                  <c:v>-18.902189705582391</c:v>
                </c:pt>
                <c:pt idx="543">
                  <c:v>-18.902189705582391</c:v>
                </c:pt>
                <c:pt idx="544">
                  <c:v>-18.902189705582391</c:v>
                </c:pt>
                <c:pt idx="545">
                  <c:v>-18.902189705582391</c:v>
                </c:pt>
                <c:pt idx="546">
                  <c:v>-18.902189705582391</c:v>
                </c:pt>
                <c:pt idx="547">
                  <c:v>-18.902189705582391</c:v>
                </c:pt>
                <c:pt idx="548">
                  <c:v>-18.902189705582391</c:v>
                </c:pt>
                <c:pt idx="549">
                  <c:v>-18.902189705582391</c:v>
                </c:pt>
                <c:pt idx="550">
                  <c:v>-18.902189705582391</c:v>
                </c:pt>
                <c:pt idx="551">
                  <c:v>-18.902189705582391</c:v>
                </c:pt>
                <c:pt idx="552">
                  <c:v>-18.902189705582391</c:v>
                </c:pt>
                <c:pt idx="553">
                  <c:v>-18.902189705582391</c:v>
                </c:pt>
                <c:pt idx="554">
                  <c:v>-18.902189705582391</c:v>
                </c:pt>
                <c:pt idx="555">
                  <c:v>-18.902189705582391</c:v>
                </c:pt>
                <c:pt idx="556">
                  <c:v>-18.902189705582391</c:v>
                </c:pt>
                <c:pt idx="557">
                  <c:v>-18.902189705582391</c:v>
                </c:pt>
                <c:pt idx="558">
                  <c:v>-18.902189705582391</c:v>
                </c:pt>
                <c:pt idx="559">
                  <c:v>-18.902189705582391</c:v>
                </c:pt>
                <c:pt idx="560">
                  <c:v>-18.902189705582391</c:v>
                </c:pt>
                <c:pt idx="561">
                  <c:v>-18.902189705582391</c:v>
                </c:pt>
                <c:pt idx="562">
                  <c:v>-18.902189705582391</c:v>
                </c:pt>
                <c:pt idx="563">
                  <c:v>-18.902189705582391</c:v>
                </c:pt>
                <c:pt idx="564">
                  <c:v>-18.902189705582391</c:v>
                </c:pt>
                <c:pt idx="565">
                  <c:v>-18.902189705582391</c:v>
                </c:pt>
                <c:pt idx="566">
                  <c:v>-18.902189705582391</c:v>
                </c:pt>
                <c:pt idx="567">
                  <c:v>-18.902189705582391</c:v>
                </c:pt>
                <c:pt idx="568">
                  <c:v>-18.902189705582391</c:v>
                </c:pt>
                <c:pt idx="569">
                  <c:v>-18.902189705582391</c:v>
                </c:pt>
                <c:pt idx="570">
                  <c:v>-18.902189705582391</c:v>
                </c:pt>
                <c:pt idx="571">
                  <c:v>-18.902189705582391</c:v>
                </c:pt>
                <c:pt idx="572">
                  <c:v>-18.902189705582391</c:v>
                </c:pt>
                <c:pt idx="573">
                  <c:v>-18.902189705582391</c:v>
                </c:pt>
                <c:pt idx="574">
                  <c:v>-18.902189705582391</c:v>
                </c:pt>
                <c:pt idx="575">
                  <c:v>-18.902189705582391</c:v>
                </c:pt>
                <c:pt idx="576">
                  <c:v>-18.902189705582391</c:v>
                </c:pt>
                <c:pt idx="577">
                  <c:v>-18.902189705582391</c:v>
                </c:pt>
                <c:pt idx="578">
                  <c:v>-18.902189705582391</c:v>
                </c:pt>
                <c:pt idx="579">
                  <c:v>-18.902189705582391</c:v>
                </c:pt>
                <c:pt idx="580">
                  <c:v>-18.902189705582391</c:v>
                </c:pt>
                <c:pt idx="581">
                  <c:v>-18.902189705582391</c:v>
                </c:pt>
                <c:pt idx="582">
                  <c:v>-18.902189705582391</c:v>
                </c:pt>
                <c:pt idx="583">
                  <c:v>-18.902189705582391</c:v>
                </c:pt>
                <c:pt idx="584">
                  <c:v>-18.902189705582391</c:v>
                </c:pt>
                <c:pt idx="585">
                  <c:v>-18.902189705582391</c:v>
                </c:pt>
                <c:pt idx="586">
                  <c:v>-18.902189705582391</c:v>
                </c:pt>
                <c:pt idx="587">
                  <c:v>-18.902189705582391</c:v>
                </c:pt>
                <c:pt idx="588">
                  <c:v>-18.902189705582391</c:v>
                </c:pt>
                <c:pt idx="589">
                  <c:v>-18.902189705582391</c:v>
                </c:pt>
                <c:pt idx="590">
                  <c:v>-18.902189705582391</c:v>
                </c:pt>
                <c:pt idx="591">
                  <c:v>-18.902189705582391</c:v>
                </c:pt>
                <c:pt idx="592">
                  <c:v>-18.902189705582391</c:v>
                </c:pt>
                <c:pt idx="593">
                  <c:v>-18.902189705582391</c:v>
                </c:pt>
                <c:pt idx="594">
                  <c:v>-18.902189705582391</c:v>
                </c:pt>
                <c:pt idx="595">
                  <c:v>-18.902189705582391</c:v>
                </c:pt>
                <c:pt idx="596">
                  <c:v>-18.902189705582391</c:v>
                </c:pt>
                <c:pt idx="597">
                  <c:v>-18.902189705582391</c:v>
                </c:pt>
                <c:pt idx="598">
                  <c:v>-18.902189705582391</c:v>
                </c:pt>
                <c:pt idx="599">
                  <c:v>-18.902189705582391</c:v>
                </c:pt>
                <c:pt idx="600">
                  <c:v>-18.902189705582391</c:v>
                </c:pt>
                <c:pt idx="601">
                  <c:v>-18.902189705582391</c:v>
                </c:pt>
                <c:pt idx="602">
                  <c:v>-18.902189705582391</c:v>
                </c:pt>
                <c:pt idx="603">
                  <c:v>-18.902189705582391</c:v>
                </c:pt>
                <c:pt idx="604">
                  <c:v>-18.902189705582391</c:v>
                </c:pt>
                <c:pt idx="605">
                  <c:v>-18.902189705582391</c:v>
                </c:pt>
                <c:pt idx="606">
                  <c:v>-18.902189705582391</c:v>
                </c:pt>
                <c:pt idx="607">
                  <c:v>-18.902189705582391</c:v>
                </c:pt>
                <c:pt idx="608">
                  <c:v>-18.902189705582391</c:v>
                </c:pt>
                <c:pt idx="609">
                  <c:v>-18.902189705582391</c:v>
                </c:pt>
                <c:pt idx="610">
                  <c:v>-18.902189705582391</c:v>
                </c:pt>
                <c:pt idx="611">
                  <c:v>-18.902189705582391</c:v>
                </c:pt>
                <c:pt idx="612">
                  <c:v>-18.902189705582391</c:v>
                </c:pt>
                <c:pt idx="613">
                  <c:v>-18.902189705582391</c:v>
                </c:pt>
                <c:pt idx="614">
                  <c:v>-18.902189705582391</c:v>
                </c:pt>
                <c:pt idx="615">
                  <c:v>-18.902189705582391</c:v>
                </c:pt>
                <c:pt idx="616">
                  <c:v>-18.902189705582391</c:v>
                </c:pt>
                <c:pt idx="617">
                  <c:v>-18.902189705582391</c:v>
                </c:pt>
                <c:pt idx="618">
                  <c:v>-18.902189705582391</c:v>
                </c:pt>
                <c:pt idx="619">
                  <c:v>-18.902189705582391</c:v>
                </c:pt>
                <c:pt idx="620">
                  <c:v>-18.902189705582391</c:v>
                </c:pt>
                <c:pt idx="621">
                  <c:v>-18.902189705582391</c:v>
                </c:pt>
                <c:pt idx="622">
                  <c:v>-18.902189705582391</c:v>
                </c:pt>
                <c:pt idx="623">
                  <c:v>-18.902189705582391</c:v>
                </c:pt>
                <c:pt idx="624">
                  <c:v>-18.902189705582391</c:v>
                </c:pt>
                <c:pt idx="625">
                  <c:v>-18.902189705582391</c:v>
                </c:pt>
                <c:pt idx="626">
                  <c:v>-18.902189705582391</c:v>
                </c:pt>
                <c:pt idx="627">
                  <c:v>-18.902189705582391</c:v>
                </c:pt>
                <c:pt idx="628">
                  <c:v>-18.902189705582391</c:v>
                </c:pt>
                <c:pt idx="629">
                  <c:v>-18.902189705582391</c:v>
                </c:pt>
                <c:pt idx="630">
                  <c:v>-18.902189705582391</c:v>
                </c:pt>
                <c:pt idx="631">
                  <c:v>-18.902189705582391</c:v>
                </c:pt>
                <c:pt idx="632">
                  <c:v>-18.902189705582391</c:v>
                </c:pt>
                <c:pt idx="633">
                  <c:v>-18.902189705582391</c:v>
                </c:pt>
                <c:pt idx="634">
                  <c:v>-18.902189705582391</c:v>
                </c:pt>
                <c:pt idx="635">
                  <c:v>-18.902189705582391</c:v>
                </c:pt>
                <c:pt idx="636">
                  <c:v>-18.902189705582391</c:v>
                </c:pt>
                <c:pt idx="637">
                  <c:v>-18.902189705582391</c:v>
                </c:pt>
                <c:pt idx="638">
                  <c:v>-18.902189705582391</c:v>
                </c:pt>
                <c:pt idx="639">
                  <c:v>-18.902189705582391</c:v>
                </c:pt>
                <c:pt idx="640">
                  <c:v>-18.902189705582391</c:v>
                </c:pt>
                <c:pt idx="641">
                  <c:v>-18.902189705582391</c:v>
                </c:pt>
                <c:pt idx="642">
                  <c:v>-18.902189705582391</c:v>
                </c:pt>
                <c:pt idx="643">
                  <c:v>-18.902189705582391</c:v>
                </c:pt>
                <c:pt idx="644">
                  <c:v>-18.902189705582391</c:v>
                </c:pt>
                <c:pt idx="645">
                  <c:v>-18.902189705582391</c:v>
                </c:pt>
                <c:pt idx="646">
                  <c:v>-18.902189705582391</c:v>
                </c:pt>
                <c:pt idx="647">
                  <c:v>-18.902189705582391</c:v>
                </c:pt>
                <c:pt idx="648">
                  <c:v>-18.902189705582391</c:v>
                </c:pt>
                <c:pt idx="649">
                  <c:v>-18.902189705582391</c:v>
                </c:pt>
                <c:pt idx="650">
                  <c:v>-18.902189705582391</c:v>
                </c:pt>
                <c:pt idx="651">
                  <c:v>-18.902189705582391</c:v>
                </c:pt>
                <c:pt idx="652">
                  <c:v>-18.902189705582391</c:v>
                </c:pt>
                <c:pt idx="653">
                  <c:v>-18.902189705582391</c:v>
                </c:pt>
                <c:pt idx="654">
                  <c:v>-18.902189705582391</c:v>
                </c:pt>
                <c:pt idx="655">
                  <c:v>-18.902189705582391</c:v>
                </c:pt>
                <c:pt idx="656">
                  <c:v>-18.902189705582391</c:v>
                </c:pt>
                <c:pt idx="657">
                  <c:v>-18.902189705582391</c:v>
                </c:pt>
                <c:pt idx="658">
                  <c:v>-18.902189705582391</c:v>
                </c:pt>
                <c:pt idx="659">
                  <c:v>-18.902189705582391</c:v>
                </c:pt>
                <c:pt idx="660">
                  <c:v>-18.902189705582391</c:v>
                </c:pt>
                <c:pt idx="661">
                  <c:v>-18.902189705582391</c:v>
                </c:pt>
                <c:pt idx="662">
                  <c:v>-18.902189705582391</c:v>
                </c:pt>
                <c:pt idx="663">
                  <c:v>-18.902189705582391</c:v>
                </c:pt>
                <c:pt idx="664">
                  <c:v>-18.902189705582391</c:v>
                </c:pt>
                <c:pt idx="665">
                  <c:v>-18.902189705582391</c:v>
                </c:pt>
                <c:pt idx="666">
                  <c:v>-18.902189705582391</c:v>
                </c:pt>
                <c:pt idx="667">
                  <c:v>-18.902189705582391</c:v>
                </c:pt>
                <c:pt idx="668">
                  <c:v>-18.902189705582391</c:v>
                </c:pt>
                <c:pt idx="669">
                  <c:v>-18.902189705582391</c:v>
                </c:pt>
                <c:pt idx="670">
                  <c:v>-18.902189705582391</c:v>
                </c:pt>
                <c:pt idx="671">
                  <c:v>-18.902189705582391</c:v>
                </c:pt>
                <c:pt idx="672">
                  <c:v>-18.902189705582391</c:v>
                </c:pt>
                <c:pt idx="673">
                  <c:v>-18.902189705582391</c:v>
                </c:pt>
                <c:pt idx="674">
                  <c:v>-18.902189705582391</c:v>
                </c:pt>
                <c:pt idx="675">
                  <c:v>-18.902189705582391</c:v>
                </c:pt>
                <c:pt idx="676">
                  <c:v>-18.902189705582391</c:v>
                </c:pt>
                <c:pt idx="677">
                  <c:v>-18.902189705582391</c:v>
                </c:pt>
                <c:pt idx="678">
                  <c:v>-18.902189705582391</c:v>
                </c:pt>
                <c:pt idx="679">
                  <c:v>-18.902189705582391</c:v>
                </c:pt>
                <c:pt idx="680">
                  <c:v>-18.902189705582391</c:v>
                </c:pt>
                <c:pt idx="681">
                  <c:v>-18.902189705582391</c:v>
                </c:pt>
                <c:pt idx="682">
                  <c:v>-18.902189705582391</c:v>
                </c:pt>
                <c:pt idx="683">
                  <c:v>-18.902189705582391</c:v>
                </c:pt>
                <c:pt idx="684">
                  <c:v>-18.902189705582391</c:v>
                </c:pt>
                <c:pt idx="685">
                  <c:v>-18.902189705582391</c:v>
                </c:pt>
                <c:pt idx="686">
                  <c:v>-18.902189705582391</c:v>
                </c:pt>
                <c:pt idx="687">
                  <c:v>-18.902189705582391</c:v>
                </c:pt>
                <c:pt idx="688">
                  <c:v>-18.902189705582391</c:v>
                </c:pt>
                <c:pt idx="689">
                  <c:v>-18.902189705582391</c:v>
                </c:pt>
                <c:pt idx="690">
                  <c:v>-18.902189705582391</c:v>
                </c:pt>
                <c:pt idx="691">
                  <c:v>-18.902189705582391</c:v>
                </c:pt>
                <c:pt idx="692">
                  <c:v>-18.902189705582391</c:v>
                </c:pt>
                <c:pt idx="693">
                  <c:v>-18.902189705582391</c:v>
                </c:pt>
                <c:pt idx="694">
                  <c:v>-18.902189705582391</c:v>
                </c:pt>
                <c:pt idx="695">
                  <c:v>-18.902189705582391</c:v>
                </c:pt>
                <c:pt idx="696">
                  <c:v>-18.902189705582391</c:v>
                </c:pt>
                <c:pt idx="697">
                  <c:v>-18.902189705582391</c:v>
                </c:pt>
                <c:pt idx="698">
                  <c:v>-18.902189705582391</c:v>
                </c:pt>
                <c:pt idx="699">
                  <c:v>-18.902189705582391</c:v>
                </c:pt>
                <c:pt idx="700">
                  <c:v>-18.902189705582391</c:v>
                </c:pt>
                <c:pt idx="701">
                  <c:v>-18.902189705582391</c:v>
                </c:pt>
                <c:pt idx="702">
                  <c:v>-18.902189705582391</c:v>
                </c:pt>
                <c:pt idx="703">
                  <c:v>-18.902189705582391</c:v>
                </c:pt>
                <c:pt idx="704">
                  <c:v>-18.902189705582391</c:v>
                </c:pt>
                <c:pt idx="705">
                  <c:v>-18.902189705582391</c:v>
                </c:pt>
                <c:pt idx="706">
                  <c:v>-18.902189705582391</c:v>
                </c:pt>
                <c:pt idx="707">
                  <c:v>-18.902189705582391</c:v>
                </c:pt>
                <c:pt idx="708">
                  <c:v>-18.902189705582391</c:v>
                </c:pt>
                <c:pt idx="709">
                  <c:v>-18.902189705582391</c:v>
                </c:pt>
                <c:pt idx="710">
                  <c:v>-18.902189705582391</c:v>
                </c:pt>
                <c:pt idx="711">
                  <c:v>-18.902189705582391</c:v>
                </c:pt>
                <c:pt idx="712">
                  <c:v>-18.902189705582391</c:v>
                </c:pt>
                <c:pt idx="713">
                  <c:v>-18.902189705582391</c:v>
                </c:pt>
                <c:pt idx="714">
                  <c:v>-18.902189705582391</c:v>
                </c:pt>
                <c:pt idx="715">
                  <c:v>-18.902189705582391</c:v>
                </c:pt>
                <c:pt idx="716">
                  <c:v>-18.902189705582391</c:v>
                </c:pt>
                <c:pt idx="717">
                  <c:v>-18.902189705582391</c:v>
                </c:pt>
                <c:pt idx="718">
                  <c:v>-18.902189705582391</c:v>
                </c:pt>
                <c:pt idx="719">
                  <c:v>-18.902189705582391</c:v>
                </c:pt>
                <c:pt idx="720">
                  <c:v>-18.902189705582391</c:v>
                </c:pt>
                <c:pt idx="721">
                  <c:v>-18.902189705582391</c:v>
                </c:pt>
                <c:pt idx="722">
                  <c:v>-18.902189705582391</c:v>
                </c:pt>
                <c:pt idx="723">
                  <c:v>-18.902189705582391</c:v>
                </c:pt>
                <c:pt idx="724">
                  <c:v>-18.902189705582391</c:v>
                </c:pt>
                <c:pt idx="725">
                  <c:v>-18.902189705582391</c:v>
                </c:pt>
                <c:pt idx="726">
                  <c:v>-18.902189705582391</c:v>
                </c:pt>
                <c:pt idx="727">
                  <c:v>-18.902189705582391</c:v>
                </c:pt>
                <c:pt idx="728">
                  <c:v>-18.902189705582391</c:v>
                </c:pt>
                <c:pt idx="729">
                  <c:v>-18.902189705582391</c:v>
                </c:pt>
                <c:pt idx="730">
                  <c:v>-18.902189705582391</c:v>
                </c:pt>
                <c:pt idx="731">
                  <c:v>-18.902189705582391</c:v>
                </c:pt>
                <c:pt idx="732">
                  <c:v>-18.902189705582391</c:v>
                </c:pt>
                <c:pt idx="733">
                  <c:v>-18.902189705582391</c:v>
                </c:pt>
                <c:pt idx="734">
                  <c:v>-18.902189705582391</c:v>
                </c:pt>
                <c:pt idx="735">
                  <c:v>-18.902189705582391</c:v>
                </c:pt>
                <c:pt idx="736">
                  <c:v>-18.902189705582391</c:v>
                </c:pt>
                <c:pt idx="737">
                  <c:v>-18.902189705582391</c:v>
                </c:pt>
                <c:pt idx="738">
                  <c:v>-18.902189705582391</c:v>
                </c:pt>
                <c:pt idx="739">
                  <c:v>-18.902189705582391</c:v>
                </c:pt>
                <c:pt idx="740">
                  <c:v>-18.902189705582391</c:v>
                </c:pt>
                <c:pt idx="741">
                  <c:v>-18.902189705582391</c:v>
                </c:pt>
                <c:pt idx="742">
                  <c:v>-18.902189705582391</c:v>
                </c:pt>
                <c:pt idx="743">
                  <c:v>-18.902189705582391</c:v>
                </c:pt>
                <c:pt idx="744">
                  <c:v>-18.902189705582391</c:v>
                </c:pt>
                <c:pt idx="745">
                  <c:v>-18.902189705582391</c:v>
                </c:pt>
                <c:pt idx="746">
                  <c:v>-18.902189705582391</c:v>
                </c:pt>
                <c:pt idx="747">
                  <c:v>-18.902189705582391</c:v>
                </c:pt>
                <c:pt idx="748">
                  <c:v>-18.902189705582391</c:v>
                </c:pt>
                <c:pt idx="749">
                  <c:v>-18.902189705582391</c:v>
                </c:pt>
                <c:pt idx="750">
                  <c:v>-18.902189705582391</c:v>
                </c:pt>
                <c:pt idx="751">
                  <c:v>-18.902189705582391</c:v>
                </c:pt>
                <c:pt idx="752">
                  <c:v>-18.902189705582391</c:v>
                </c:pt>
                <c:pt idx="753">
                  <c:v>-18.902189705582391</c:v>
                </c:pt>
                <c:pt idx="754">
                  <c:v>-18.902189705582391</c:v>
                </c:pt>
                <c:pt idx="755">
                  <c:v>-18.902189705582391</c:v>
                </c:pt>
                <c:pt idx="756">
                  <c:v>-18.902189705582391</c:v>
                </c:pt>
                <c:pt idx="757">
                  <c:v>-18.902189705582391</c:v>
                </c:pt>
                <c:pt idx="758">
                  <c:v>-18.902189705582391</c:v>
                </c:pt>
                <c:pt idx="759">
                  <c:v>-18.902189705582391</c:v>
                </c:pt>
                <c:pt idx="760">
                  <c:v>-18.902189705582391</c:v>
                </c:pt>
                <c:pt idx="761">
                  <c:v>-18.902189705582391</c:v>
                </c:pt>
                <c:pt idx="762">
                  <c:v>-18.902189705582391</c:v>
                </c:pt>
                <c:pt idx="763">
                  <c:v>-18.902189705582391</c:v>
                </c:pt>
                <c:pt idx="764">
                  <c:v>-18.902189705582391</c:v>
                </c:pt>
                <c:pt idx="765">
                  <c:v>-18.902189705582391</c:v>
                </c:pt>
                <c:pt idx="766">
                  <c:v>-18.902189705582391</c:v>
                </c:pt>
                <c:pt idx="767">
                  <c:v>-18.902189705582391</c:v>
                </c:pt>
                <c:pt idx="768">
                  <c:v>-18.902189705582391</c:v>
                </c:pt>
                <c:pt idx="769">
                  <c:v>-18.902189705582391</c:v>
                </c:pt>
                <c:pt idx="770">
                  <c:v>-18.902189705582391</c:v>
                </c:pt>
                <c:pt idx="771">
                  <c:v>-18.902189705582391</c:v>
                </c:pt>
                <c:pt idx="772">
                  <c:v>-18.902189705582391</c:v>
                </c:pt>
                <c:pt idx="773">
                  <c:v>-18.902189705582391</c:v>
                </c:pt>
                <c:pt idx="774">
                  <c:v>-18.902189705582391</c:v>
                </c:pt>
                <c:pt idx="775">
                  <c:v>-18.902189705582391</c:v>
                </c:pt>
                <c:pt idx="776">
                  <c:v>-18.902189705582391</c:v>
                </c:pt>
                <c:pt idx="777">
                  <c:v>-18.902189705582391</c:v>
                </c:pt>
                <c:pt idx="778">
                  <c:v>-18.902189705582391</c:v>
                </c:pt>
                <c:pt idx="779">
                  <c:v>-18.902189705582391</c:v>
                </c:pt>
                <c:pt idx="780">
                  <c:v>-18.902189705582391</c:v>
                </c:pt>
                <c:pt idx="781">
                  <c:v>-18.902189705582391</c:v>
                </c:pt>
                <c:pt idx="782">
                  <c:v>-18.902189705582391</c:v>
                </c:pt>
                <c:pt idx="783">
                  <c:v>-18.902189705582391</c:v>
                </c:pt>
                <c:pt idx="784">
                  <c:v>-18.902189705582391</c:v>
                </c:pt>
                <c:pt idx="785">
                  <c:v>-18.902189705582391</c:v>
                </c:pt>
                <c:pt idx="786">
                  <c:v>-18.902189705582391</c:v>
                </c:pt>
                <c:pt idx="787">
                  <c:v>-18.902189705582391</c:v>
                </c:pt>
                <c:pt idx="788">
                  <c:v>-18.902189705582391</c:v>
                </c:pt>
                <c:pt idx="789">
                  <c:v>-18.902189705582391</c:v>
                </c:pt>
                <c:pt idx="790">
                  <c:v>-18.902189705582391</c:v>
                </c:pt>
                <c:pt idx="791">
                  <c:v>-18.902189705582391</c:v>
                </c:pt>
                <c:pt idx="792">
                  <c:v>-18.902189705582391</c:v>
                </c:pt>
                <c:pt idx="793">
                  <c:v>-18.902189705582391</c:v>
                </c:pt>
                <c:pt idx="794">
                  <c:v>-18.902189705582391</c:v>
                </c:pt>
                <c:pt idx="795">
                  <c:v>-18.902189705582391</c:v>
                </c:pt>
                <c:pt idx="796">
                  <c:v>-18.902189705582391</c:v>
                </c:pt>
                <c:pt idx="797">
                  <c:v>-18.902189705582391</c:v>
                </c:pt>
                <c:pt idx="798">
                  <c:v>-18.902189705582391</c:v>
                </c:pt>
                <c:pt idx="799">
                  <c:v>-18.902189705582391</c:v>
                </c:pt>
                <c:pt idx="800">
                  <c:v>-18.902189705582391</c:v>
                </c:pt>
                <c:pt idx="801">
                  <c:v>-18.902189705582391</c:v>
                </c:pt>
                <c:pt idx="802">
                  <c:v>-18.902189705582391</c:v>
                </c:pt>
                <c:pt idx="803">
                  <c:v>-18.902189705582391</c:v>
                </c:pt>
                <c:pt idx="804">
                  <c:v>-18.902189705582391</c:v>
                </c:pt>
                <c:pt idx="805">
                  <c:v>-18.902189705582391</c:v>
                </c:pt>
                <c:pt idx="806">
                  <c:v>-18.902189705582391</c:v>
                </c:pt>
                <c:pt idx="807">
                  <c:v>-18.902189705582391</c:v>
                </c:pt>
                <c:pt idx="808">
                  <c:v>-18.902189705582391</c:v>
                </c:pt>
                <c:pt idx="809">
                  <c:v>-18.902189705582391</c:v>
                </c:pt>
                <c:pt idx="810">
                  <c:v>-18.902189705582391</c:v>
                </c:pt>
                <c:pt idx="811">
                  <c:v>-18.902189705582391</c:v>
                </c:pt>
                <c:pt idx="812">
                  <c:v>-18.902189705582391</c:v>
                </c:pt>
                <c:pt idx="813">
                  <c:v>-18.902189705582391</c:v>
                </c:pt>
                <c:pt idx="814">
                  <c:v>-18.902189705582391</c:v>
                </c:pt>
                <c:pt idx="815">
                  <c:v>-18.902189705582391</c:v>
                </c:pt>
                <c:pt idx="816">
                  <c:v>-18.902189705582391</c:v>
                </c:pt>
                <c:pt idx="817">
                  <c:v>-18.902189705582391</c:v>
                </c:pt>
                <c:pt idx="818">
                  <c:v>-18.902189705582391</c:v>
                </c:pt>
                <c:pt idx="819">
                  <c:v>-18.902189705582391</c:v>
                </c:pt>
                <c:pt idx="820">
                  <c:v>-18.902189705582391</c:v>
                </c:pt>
                <c:pt idx="821">
                  <c:v>-18.902189705582391</c:v>
                </c:pt>
                <c:pt idx="822">
                  <c:v>-18.902189705582391</c:v>
                </c:pt>
                <c:pt idx="823">
                  <c:v>-18.902189705582391</c:v>
                </c:pt>
                <c:pt idx="824">
                  <c:v>-18.902189705582391</c:v>
                </c:pt>
                <c:pt idx="825">
                  <c:v>-18.902189705582391</c:v>
                </c:pt>
                <c:pt idx="826">
                  <c:v>-18.902189705582391</c:v>
                </c:pt>
                <c:pt idx="827">
                  <c:v>-18.902189705582391</c:v>
                </c:pt>
                <c:pt idx="828">
                  <c:v>-18.902189705582391</c:v>
                </c:pt>
                <c:pt idx="829">
                  <c:v>-18.902189705582391</c:v>
                </c:pt>
                <c:pt idx="830">
                  <c:v>-18.902189705582391</c:v>
                </c:pt>
                <c:pt idx="831">
                  <c:v>-18.902189705582391</c:v>
                </c:pt>
                <c:pt idx="832">
                  <c:v>-18.902189705582391</c:v>
                </c:pt>
                <c:pt idx="833">
                  <c:v>-18.902189705582391</c:v>
                </c:pt>
                <c:pt idx="834">
                  <c:v>-18.902189705582391</c:v>
                </c:pt>
                <c:pt idx="835">
                  <c:v>-18.902189705582391</c:v>
                </c:pt>
                <c:pt idx="836">
                  <c:v>-18.902189705582391</c:v>
                </c:pt>
                <c:pt idx="837">
                  <c:v>-18.902189705582391</c:v>
                </c:pt>
                <c:pt idx="838">
                  <c:v>-18.902189705582391</c:v>
                </c:pt>
                <c:pt idx="839">
                  <c:v>-18.902189705582391</c:v>
                </c:pt>
                <c:pt idx="840">
                  <c:v>-18.902189705582391</c:v>
                </c:pt>
                <c:pt idx="841">
                  <c:v>-18.902189705582391</c:v>
                </c:pt>
                <c:pt idx="842">
                  <c:v>-18.902189705582391</c:v>
                </c:pt>
                <c:pt idx="843">
                  <c:v>-18.902189705582391</c:v>
                </c:pt>
                <c:pt idx="844">
                  <c:v>-18.902189705582391</c:v>
                </c:pt>
                <c:pt idx="845">
                  <c:v>-18.902189705582391</c:v>
                </c:pt>
                <c:pt idx="846">
                  <c:v>-18.902189705582391</c:v>
                </c:pt>
                <c:pt idx="847">
                  <c:v>-18.902189705582391</c:v>
                </c:pt>
                <c:pt idx="848">
                  <c:v>-18.902189705582391</c:v>
                </c:pt>
                <c:pt idx="849">
                  <c:v>-18.902189705582391</c:v>
                </c:pt>
                <c:pt idx="850">
                  <c:v>-18.902189705582391</c:v>
                </c:pt>
                <c:pt idx="851">
                  <c:v>-18.902189705582391</c:v>
                </c:pt>
                <c:pt idx="852">
                  <c:v>-18.902189705582391</c:v>
                </c:pt>
                <c:pt idx="853">
                  <c:v>-18.902189705582391</c:v>
                </c:pt>
                <c:pt idx="854">
                  <c:v>-18.902189705582391</c:v>
                </c:pt>
                <c:pt idx="855">
                  <c:v>-18.902189705582391</c:v>
                </c:pt>
                <c:pt idx="856">
                  <c:v>-18.902189705582391</c:v>
                </c:pt>
                <c:pt idx="857">
                  <c:v>-18.902189705582391</c:v>
                </c:pt>
                <c:pt idx="858">
                  <c:v>-18.902189705582391</c:v>
                </c:pt>
                <c:pt idx="859">
                  <c:v>-18.902189705582391</c:v>
                </c:pt>
                <c:pt idx="860">
                  <c:v>-18.902189705582391</c:v>
                </c:pt>
                <c:pt idx="861">
                  <c:v>-18.902189705582391</c:v>
                </c:pt>
                <c:pt idx="862">
                  <c:v>-18.902189705582391</c:v>
                </c:pt>
                <c:pt idx="863">
                  <c:v>-18.902189705582391</c:v>
                </c:pt>
                <c:pt idx="864">
                  <c:v>-18.902189705582391</c:v>
                </c:pt>
                <c:pt idx="865">
                  <c:v>-18.902189705582391</c:v>
                </c:pt>
                <c:pt idx="866">
                  <c:v>-18.902189705582391</c:v>
                </c:pt>
                <c:pt idx="867">
                  <c:v>-18.902189705582391</c:v>
                </c:pt>
                <c:pt idx="868">
                  <c:v>-18.902189705582391</c:v>
                </c:pt>
                <c:pt idx="869">
                  <c:v>-18.902189705582391</c:v>
                </c:pt>
                <c:pt idx="870">
                  <c:v>-18.902189705582391</c:v>
                </c:pt>
                <c:pt idx="871">
                  <c:v>-18.902189705582391</c:v>
                </c:pt>
                <c:pt idx="872">
                  <c:v>-18.902189705582391</c:v>
                </c:pt>
                <c:pt idx="873">
                  <c:v>-18.902189705582391</c:v>
                </c:pt>
                <c:pt idx="874">
                  <c:v>-18.902189705582391</c:v>
                </c:pt>
                <c:pt idx="875">
                  <c:v>-18.902189705582391</c:v>
                </c:pt>
                <c:pt idx="876">
                  <c:v>-18.902189705582391</c:v>
                </c:pt>
                <c:pt idx="877">
                  <c:v>-18.902189705582391</c:v>
                </c:pt>
                <c:pt idx="878">
                  <c:v>-18.902189705582391</c:v>
                </c:pt>
                <c:pt idx="879">
                  <c:v>-18.902189705582391</c:v>
                </c:pt>
                <c:pt idx="880">
                  <c:v>-18.902189705582391</c:v>
                </c:pt>
                <c:pt idx="881">
                  <c:v>-18.902189705582391</c:v>
                </c:pt>
                <c:pt idx="882">
                  <c:v>-18.902189705582391</c:v>
                </c:pt>
                <c:pt idx="883">
                  <c:v>-18.902189705582391</c:v>
                </c:pt>
                <c:pt idx="884">
                  <c:v>-18.902189705582391</c:v>
                </c:pt>
                <c:pt idx="885">
                  <c:v>-18.902189705582391</c:v>
                </c:pt>
                <c:pt idx="886">
                  <c:v>-18.902189705582391</c:v>
                </c:pt>
                <c:pt idx="887">
                  <c:v>-18.902189705582391</c:v>
                </c:pt>
                <c:pt idx="888">
                  <c:v>-18.902189705582391</c:v>
                </c:pt>
                <c:pt idx="889">
                  <c:v>-18.902189705582391</c:v>
                </c:pt>
                <c:pt idx="890">
                  <c:v>-18.902189705582391</c:v>
                </c:pt>
                <c:pt idx="891">
                  <c:v>-18.902189705582391</c:v>
                </c:pt>
                <c:pt idx="892">
                  <c:v>-18.902189705582391</c:v>
                </c:pt>
                <c:pt idx="893">
                  <c:v>-18.902189705582391</c:v>
                </c:pt>
                <c:pt idx="894">
                  <c:v>-18.902189705582391</c:v>
                </c:pt>
                <c:pt idx="895">
                  <c:v>-18.902189705582391</c:v>
                </c:pt>
                <c:pt idx="896">
                  <c:v>-18.902189705582391</c:v>
                </c:pt>
                <c:pt idx="897">
                  <c:v>-18.902189705582391</c:v>
                </c:pt>
                <c:pt idx="898">
                  <c:v>-18.902189705582391</c:v>
                </c:pt>
                <c:pt idx="899">
                  <c:v>-18.902189705582391</c:v>
                </c:pt>
                <c:pt idx="900">
                  <c:v>-18.902189705582391</c:v>
                </c:pt>
                <c:pt idx="901">
                  <c:v>-18.902189705582391</c:v>
                </c:pt>
                <c:pt idx="902">
                  <c:v>-18.902189705582391</c:v>
                </c:pt>
                <c:pt idx="903">
                  <c:v>-18.902189705582391</c:v>
                </c:pt>
                <c:pt idx="904">
                  <c:v>-18.902189705582391</c:v>
                </c:pt>
                <c:pt idx="905">
                  <c:v>-18.902189705582391</c:v>
                </c:pt>
                <c:pt idx="906">
                  <c:v>-18.902189705582391</c:v>
                </c:pt>
                <c:pt idx="907">
                  <c:v>-18.902189705582391</c:v>
                </c:pt>
                <c:pt idx="908">
                  <c:v>-18.902189705582391</c:v>
                </c:pt>
                <c:pt idx="909">
                  <c:v>-18.902189705582391</c:v>
                </c:pt>
                <c:pt idx="910">
                  <c:v>-18.902189705582391</c:v>
                </c:pt>
                <c:pt idx="911">
                  <c:v>-18.902189705582391</c:v>
                </c:pt>
                <c:pt idx="912">
                  <c:v>-18.902189705582391</c:v>
                </c:pt>
                <c:pt idx="913">
                  <c:v>-18.902189705582391</c:v>
                </c:pt>
                <c:pt idx="914">
                  <c:v>-18.902189705582391</c:v>
                </c:pt>
                <c:pt idx="915">
                  <c:v>-18.902189705582391</c:v>
                </c:pt>
                <c:pt idx="916">
                  <c:v>-18.902189705582391</c:v>
                </c:pt>
                <c:pt idx="917">
                  <c:v>-18.902189705582391</c:v>
                </c:pt>
                <c:pt idx="918">
                  <c:v>-18.902189705582391</c:v>
                </c:pt>
                <c:pt idx="919">
                  <c:v>-18.902189705582391</c:v>
                </c:pt>
                <c:pt idx="920">
                  <c:v>-18.902189705582391</c:v>
                </c:pt>
                <c:pt idx="921">
                  <c:v>-18.902189705582391</c:v>
                </c:pt>
                <c:pt idx="922">
                  <c:v>-18.902189705582391</c:v>
                </c:pt>
                <c:pt idx="923">
                  <c:v>-18.902189705582391</c:v>
                </c:pt>
                <c:pt idx="924">
                  <c:v>-18.902189705582391</c:v>
                </c:pt>
                <c:pt idx="925">
                  <c:v>-18.902189705582391</c:v>
                </c:pt>
                <c:pt idx="926">
                  <c:v>-18.902189705582391</c:v>
                </c:pt>
                <c:pt idx="927">
                  <c:v>-18.902189705582391</c:v>
                </c:pt>
                <c:pt idx="928">
                  <c:v>-18.902189705582391</c:v>
                </c:pt>
                <c:pt idx="929">
                  <c:v>-18.902189705582391</c:v>
                </c:pt>
                <c:pt idx="930">
                  <c:v>-18.902189705582391</c:v>
                </c:pt>
                <c:pt idx="931">
                  <c:v>-18.902189705582391</c:v>
                </c:pt>
                <c:pt idx="932">
                  <c:v>-18.902189705582391</c:v>
                </c:pt>
                <c:pt idx="933">
                  <c:v>-18.902189705582391</c:v>
                </c:pt>
                <c:pt idx="934">
                  <c:v>-18.902189705582391</c:v>
                </c:pt>
                <c:pt idx="935">
                  <c:v>-18.902189705582391</c:v>
                </c:pt>
                <c:pt idx="936">
                  <c:v>-18.902189705582391</c:v>
                </c:pt>
                <c:pt idx="937">
                  <c:v>-18.902189705582391</c:v>
                </c:pt>
                <c:pt idx="938">
                  <c:v>-18.902189705582391</c:v>
                </c:pt>
                <c:pt idx="939">
                  <c:v>-18.902189705582391</c:v>
                </c:pt>
                <c:pt idx="940">
                  <c:v>-18.902189705582391</c:v>
                </c:pt>
                <c:pt idx="941">
                  <c:v>-18.902189705582391</c:v>
                </c:pt>
                <c:pt idx="942">
                  <c:v>-18.902189705582391</c:v>
                </c:pt>
                <c:pt idx="943">
                  <c:v>-18.902189705582391</c:v>
                </c:pt>
                <c:pt idx="944">
                  <c:v>-18.902189705582391</c:v>
                </c:pt>
                <c:pt idx="945">
                  <c:v>-18.902189705582391</c:v>
                </c:pt>
                <c:pt idx="946">
                  <c:v>-18.902189705582391</c:v>
                </c:pt>
                <c:pt idx="947">
                  <c:v>-18.902189705582391</c:v>
                </c:pt>
                <c:pt idx="948">
                  <c:v>-18.902189705582391</c:v>
                </c:pt>
                <c:pt idx="949">
                  <c:v>-18.902189705582391</c:v>
                </c:pt>
                <c:pt idx="950">
                  <c:v>-18.902189705582391</c:v>
                </c:pt>
                <c:pt idx="951">
                  <c:v>-18.902189705582391</c:v>
                </c:pt>
                <c:pt idx="952">
                  <c:v>-18.902189705582391</c:v>
                </c:pt>
                <c:pt idx="953">
                  <c:v>-18.902189705582391</c:v>
                </c:pt>
                <c:pt idx="954">
                  <c:v>-18.902189705582391</c:v>
                </c:pt>
                <c:pt idx="955">
                  <c:v>-18.902189705582391</c:v>
                </c:pt>
                <c:pt idx="956">
                  <c:v>-18.902189705582391</c:v>
                </c:pt>
                <c:pt idx="957">
                  <c:v>-18.902189705582391</c:v>
                </c:pt>
                <c:pt idx="958">
                  <c:v>-18.902189705582391</c:v>
                </c:pt>
                <c:pt idx="959">
                  <c:v>-18.902189705582391</c:v>
                </c:pt>
                <c:pt idx="960">
                  <c:v>-18.902189705582391</c:v>
                </c:pt>
                <c:pt idx="961">
                  <c:v>-18.902189705582391</c:v>
                </c:pt>
                <c:pt idx="962">
                  <c:v>-18.902189705582391</c:v>
                </c:pt>
                <c:pt idx="963">
                  <c:v>-18.902189705582391</c:v>
                </c:pt>
                <c:pt idx="964">
                  <c:v>-18.902189705582391</c:v>
                </c:pt>
                <c:pt idx="965">
                  <c:v>-18.902189705582391</c:v>
                </c:pt>
                <c:pt idx="966">
                  <c:v>-18.902189705582391</c:v>
                </c:pt>
                <c:pt idx="967">
                  <c:v>-18.902189705582391</c:v>
                </c:pt>
                <c:pt idx="968">
                  <c:v>-18.902189705582391</c:v>
                </c:pt>
                <c:pt idx="969">
                  <c:v>-18.902189705582391</c:v>
                </c:pt>
                <c:pt idx="970">
                  <c:v>-18.902189705582391</c:v>
                </c:pt>
                <c:pt idx="971">
                  <c:v>-18.902189705582391</c:v>
                </c:pt>
                <c:pt idx="972">
                  <c:v>-18.902189705582391</c:v>
                </c:pt>
                <c:pt idx="973">
                  <c:v>-18.902189705582391</c:v>
                </c:pt>
                <c:pt idx="974">
                  <c:v>-18.902189705582391</c:v>
                </c:pt>
                <c:pt idx="975">
                  <c:v>-18.902189705582391</c:v>
                </c:pt>
                <c:pt idx="976">
                  <c:v>-18.902189705582391</c:v>
                </c:pt>
                <c:pt idx="977">
                  <c:v>-18.902189705582391</c:v>
                </c:pt>
                <c:pt idx="978">
                  <c:v>-18.902189705582391</c:v>
                </c:pt>
                <c:pt idx="979">
                  <c:v>-18.902189705582391</c:v>
                </c:pt>
                <c:pt idx="980">
                  <c:v>-18.902189705582391</c:v>
                </c:pt>
                <c:pt idx="981">
                  <c:v>-18.902189705582391</c:v>
                </c:pt>
                <c:pt idx="982">
                  <c:v>-18.902189705582391</c:v>
                </c:pt>
                <c:pt idx="983">
                  <c:v>-18.902189705582391</c:v>
                </c:pt>
                <c:pt idx="984">
                  <c:v>-18.902189705582391</c:v>
                </c:pt>
                <c:pt idx="985">
                  <c:v>-18.902189705582391</c:v>
                </c:pt>
                <c:pt idx="986">
                  <c:v>-18.902189705582391</c:v>
                </c:pt>
                <c:pt idx="987">
                  <c:v>-18.902189705582391</c:v>
                </c:pt>
                <c:pt idx="988">
                  <c:v>-18.902189705582391</c:v>
                </c:pt>
                <c:pt idx="989">
                  <c:v>-18.902189705582391</c:v>
                </c:pt>
                <c:pt idx="990">
                  <c:v>-18.902189705582391</c:v>
                </c:pt>
                <c:pt idx="991">
                  <c:v>-18.902189705582391</c:v>
                </c:pt>
                <c:pt idx="992">
                  <c:v>-18.902189705582391</c:v>
                </c:pt>
                <c:pt idx="993">
                  <c:v>-18.902189705582391</c:v>
                </c:pt>
                <c:pt idx="994">
                  <c:v>-18.902189705582391</c:v>
                </c:pt>
                <c:pt idx="995">
                  <c:v>-18.902189705582391</c:v>
                </c:pt>
                <c:pt idx="996">
                  <c:v>-18.902189705582391</c:v>
                </c:pt>
                <c:pt idx="997">
                  <c:v>-18.902189705582391</c:v>
                </c:pt>
                <c:pt idx="998">
                  <c:v>-18.902189705582391</c:v>
                </c:pt>
                <c:pt idx="999">
                  <c:v>-18.902189705582391</c:v>
                </c:pt>
                <c:pt idx="1000">
                  <c:v>-18.902189705582391</c:v>
                </c:pt>
                <c:pt idx="1001">
                  <c:v>-18.902189705582391</c:v>
                </c:pt>
                <c:pt idx="1002">
                  <c:v>-18.902189705582391</c:v>
                </c:pt>
                <c:pt idx="1003">
                  <c:v>-18.902189705582391</c:v>
                </c:pt>
                <c:pt idx="1004">
                  <c:v>-18.902189705582391</c:v>
                </c:pt>
                <c:pt idx="1005">
                  <c:v>-18.902189705582391</c:v>
                </c:pt>
                <c:pt idx="1006">
                  <c:v>-18.902189705582391</c:v>
                </c:pt>
                <c:pt idx="1007">
                  <c:v>-18.902189705582391</c:v>
                </c:pt>
                <c:pt idx="1008">
                  <c:v>-18.902189705582391</c:v>
                </c:pt>
                <c:pt idx="1009">
                  <c:v>-18.902189705582391</c:v>
                </c:pt>
                <c:pt idx="1010">
                  <c:v>-18.902189705582391</c:v>
                </c:pt>
                <c:pt idx="1011">
                  <c:v>-18.902189705582391</c:v>
                </c:pt>
                <c:pt idx="1012">
                  <c:v>-18.902189705582391</c:v>
                </c:pt>
                <c:pt idx="1013">
                  <c:v>-18.902189705582391</c:v>
                </c:pt>
                <c:pt idx="1014">
                  <c:v>-18.902189705582391</c:v>
                </c:pt>
                <c:pt idx="1015">
                  <c:v>-18.902189705582391</c:v>
                </c:pt>
                <c:pt idx="1016">
                  <c:v>-18.902189705582391</c:v>
                </c:pt>
                <c:pt idx="1017">
                  <c:v>-18.902189705582391</c:v>
                </c:pt>
                <c:pt idx="1018">
                  <c:v>-18.902189705582391</c:v>
                </c:pt>
                <c:pt idx="1019">
                  <c:v>-18.902189705582391</c:v>
                </c:pt>
                <c:pt idx="1020">
                  <c:v>-18.902189705582391</c:v>
                </c:pt>
                <c:pt idx="1021">
                  <c:v>-18.902189705582391</c:v>
                </c:pt>
                <c:pt idx="1022">
                  <c:v>-18.902189705582391</c:v>
                </c:pt>
                <c:pt idx="1023">
                  <c:v>-18.902189705582391</c:v>
                </c:pt>
                <c:pt idx="1024">
                  <c:v>-18.902189705582391</c:v>
                </c:pt>
                <c:pt idx="1025">
                  <c:v>-18.902189705582391</c:v>
                </c:pt>
                <c:pt idx="1026">
                  <c:v>-18.902189705582391</c:v>
                </c:pt>
                <c:pt idx="1027">
                  <c:v>-18.902189705582391</c:v>
                </c:pt>
                <c:pt idx="1028">
                  <c:v>-18.902189705582391</c:v>
                </c:pt>
                <c:pt idx="1029">
                  <c:v>-18.902189705582391</c:v>
                </c:pt>
                <c:pt idx="1030">
                  <c:v>-18.902189705582391</c:v>
                </c:pt>
                <c:pt idx="1031">
                  <c:v>-18.902189705582391</c:v>
                </c:pt>
                <c:pt idx="1032">
                  <c:v>-18.902189705582391</c:v>
                </c:pt>
                <c:pt idx="1033">
                  <c:v>-18.902189705582391</c:v>
                </c:pt>
                <c:pt idx="1034">
                  <c:v>-18.902189705582391</c:v>
                </c:pt>
                <c:pt idx="1035">
                  <c:v>-18.902189705582391</c:v>
                </c:pt>
                <c:pt idx="1036">
                  <c:v>-18.902189705582391</c:v>
                </c:pt>
                <c:pt idx="1037">
                  <c:v>-18.902189705582391</c:v>
                </c:pt>
                <c:pt idx="1038">
                  <c:v>-18.902189705582391</c:v>
                </c:pt>
                <c:pt idx="1039">
                  <c:v>-18.902189705582391</c:v>
                </c:pt>
                <c:pt idx="1040">
                  <c:v>-18.902189705582391</c:v>
                </c:pt>
                <c:pt idx="1041">
                  <c:v>-18.902189705582391</c:v>
                </c:pt>
                <c:pt idx="1042">
                  <c:v>-18.902189705582391</c:v>
                </c:pt>
                <c:pt idx="1043">
                  <c:v>-18.902189705582391</c:v>
                </c:pt>
                <c:pt idx="1044">
                  <c:v>-18.902189705582391</c:v>
                </c:pt>
                <c:pt idx="1045">
                  <c:v>-18.902189705582391</c:v>
                </c:pt>
                <c:pt idx="1046">
                  <c:v>-18.902189705582391</c:v>
                </c:pt>
                <c:pt idx="1047">
                  <c:v>-18.902189705582391</c:v>
                </c:pt>
                <c:pt idx="1048">
                  <c:v>-18.902189705582391</c:v>
                </c:pt>
                <c:pt idx="1049">
                  <c:v>-18.902189705582391</c:v>
                </c:pt>
                <c:pt idx="1050">
                  <c:v>-18.902189705582391</c:v>
                </c:pt>
                <c:pt idx="1051">
                  <c:v>-18.902189705582391</c:v>
                </c:pt>
                <c:pt idx="1052">
                  <c:v>-18.902189705582391</c:v>
                </c:pt>
                <c:pt idx="1053">
                  <c:v>-18.902189705582391</c:v>
                </c:pt>
                <c:pt idx="1054">
                  <c:v>-18.902189705582391</c:v>
                </c:pt>
                <c:pt idx="1055">
                  <c:v>-18.902189705582391</c:v>
                </c:pt>
                <c:pt idx="1056">
                  <c:v>-18.902189705582391</c:v>
                </c:pt>
                <c:pt idx="1057">
                  <c:v>-18.902189705582391</c:v>
                </c:pt>
                <c:pt idx="1058">
                  <c:v>-18.902189705582391</c:v>
                </c:pt>
                <c:pt idx="1059">
                  <c:v>-18.902189705582391</c:v>
                </c:pt>
                <c:pt idx="1060">
                  <c:v>-18.902189705582391</c:v>
                </c:pt>
                <c:pt idx="1061">
                  <c:v>-18.902189705582391</c:v>
                </c:pt>
                <c:pt idx="1062">
                  <c:v>-18.902189705582391</c:v>
                </c:pt>
                <c:pt idx="1063">
                  <c:v>-18.902189705582391</c:v>
                </c:pt>
                <c:pt idx="1064">
                  <c:v>-18.902189705582391</c:v>
                </c:pt>
                <c:pt idx="1065">
                  <c:v>-18.902189705582391</c:v>
                </c:pt>
                <c:pt idx="1066">
                  <c:v>-18.902189705582391</c:v>
                </c:pt>
                <c:pt idx="1067">
                  <c:v>-18.902189705582391</c:v>
                </c:pt>
                <c:pt idx="1068">
                  <c:v>-18.902189705582391</c:v>
                </c:pt>
                <c:pt idx="1069">
                  <c:v>-18.902189705582391</c:v>
                </c:pt>
                <c:pt idx="1070">
                  <c:v>-18.902189705582391</c:v>
                </c:pt>
                <c:pt idx="1071">
                  <c:v>-18.902189705582391</c:v>
                </c:pt>
                <c:pt idx="1072">
                  <c:v>-18.902189705582391</c:v>
                </c:pt>
                <c:pt idx="1073">
                  <c:v>-18.902189705582391</c:v>
                </c:pt>
                <c:pt idx="1074">
                  <c:v>-18.902189705582391</c:v>
                </c:pt>
                <c:pt idx="1075">
                  <c:v>-18.902189705582391</c:v>
                </c:pt>
                <c:pt idx="1076">
                  <c:v>-18.902189705582391</c:v>
                </c:pt>
                <c:pt idx="1077">
                  <c:v>-18.902189705582391</c:v>
                </c:pt>
                <c:pt idx="1078">
                  <c:v>-18.902189705582391</c:v>
                </c:pt>
                <c:pt idx="1079">
                  <c:v>-18.902189705582391</c:v>
                </c:pt>
                <c:pt idx="1080">
                  <c:v>-18.902189705582391</c:v>
                </c:pt>
                <c:pt idx="1081">
                  <c:v>-18.902189705582391</c:v>
                </c:pt>
                <c:pt idx="1082">
                  <c:v>-18.902189705582391</c:v>
                </c:pt>
                <c:pt idx="1083">
                  <c:v>-18.902189705582391</c:v>
                </c:pt>
                <c:pt idx="1084">
                  <c:v>-18.902189705582391</c:v>
                </c:pt>
                <c:pt idx="1085">
                  <c:v>-18.902189705582391</c:v>
                </c:pt>
                <c:pt idx="1086">
                  <c:v>-18.902189705582391</c:v>
                </c:pt>
                <c:pt idx="1087">
                  <c:v>-18.902189705582391</c:v>
                </c:pt>
                <c:pt idx="1088">
                  <c:v>-18.902189705582391</c:v>
                </c:pt>
                <c:pt idx="1089">
                  <c:v>-18.902189705582391</c:v>
                </c:pt>
                <c:pt idx="1090">
                  <c:v>-18.902189705582391</c:v>
                </c:pt>
                <c:pt idx="1091">
                  <c:v>-18.902189705582391</c:v>
                </c:pt>
                <c:pt idx="1092">
                  <c:v>-18.902189705582391</c:v>
                </c:pt>
                <c:pt idx="1093">
                  <c:v>-18.902189705582391</c:v>
                </c:pt>
                <c:pt idx="1094">
                  <c:v>-18.902189705582391</c:v>
                </c:pt>
                <c:pt idx="1095">
                  <c:v>-18.902189705582391</c:v>
                </c:pt>
                <c:pt idx="1096">
                  <c:v>-18.902189705582391</c:v>
                </c:pt>
                <c:pt idx="1097">
                  <c:v>-18.902189705582391</c:v>
                </c:pt>
                <c:pt idx="1098">
                  <c:v>-18.902189705582391</c:v>
                </c:pt>
                <c:pt idx="1099">
                  <c:v>-18.902189705582391</c:v>
                </c:pt>
                <c:pt idx="1100">
                  <c:v>-18.902189705582391</c:v>
                </c:pt>
                <c:pt idx="1101">
                  <c:v>-18.902189705582391</c:v>
                </c:pt>
                <c:pt idx="1102">
                  <c:v>-18.902189705582391</c:v>
                </c:pt>
                <c:pt idx="1103">
                  <c:v>-18.902189705582391</c:v>
                </c:pt>
                <c:pt idx="1104">
                  <c:v>-18.902189705582391</c:v>
                </c:pt>
                <c:pt idx="1105">
                  <c:v>-18.902189705582391</c:v>
                </c:pt>
                <c:pt idx="1106">
                  <c:v>-18.902189705582391</c:v>
                </c:pt>
                <c:pt idx="1107">
                  <c:v>-18.902189705582391</c:v>
                </c:pt>
                <c:pt idx="1108">
                  <c:v>-18.902189705582391</c:v>
                </c:pt>
                <c:pt idx="1109">
                  <c:v>-18.902189705582391</c:v>
                </c:pt>
                <c:pt idx="1110">
                  <c:v>-18.902189705582391</c:v>
                </c:pt>
                <c:pt idx="1111">
                  <c:v>-18.902189705582391</c:v>
                </c:pt>
                <c:pt idx="1112">
                  <c:v>-18.902189705582391</c:v>
                </c:pt>
                <c:pt idx="1113">
                  <c:v>-18.902189705582391</c:v>
                </c:pt>
                <c:pt idx="1114">
                  <c:v>-18.902189705582391</c:v>
                </c:pt>
                <c:pt idx="1115">
                  <c:v>-18.902189705582391</c:v>
                </c:pt>
                <c:pt idx="1116">
                  <c:v>-18.902189705582391</c:v>
                </c:pt>
                <c:pt idx="1117">
                  <c:v>-18.902189705582391</c:v>
                </c:pt>
                <c:pt idx="1118">
                  <c:v>-18.902189705582391</c:v>
                </c:pt>
                <c:pt idx="1119">
                  <c:v>-18.902189705582391</c:v>
                </c:pt>
                <c:pt idx="1120">
                  <c:v>-18.902189705582391</c:v>
                </c:pt>
                <c:pt idx="1121">
                  <c:v>-18.902189705582391</c:v>
                </c:pt>
                <c:pt idx="1122">
                  <c:v>-18.902189705582391</c:v>
                </c:pt>
                <c:pt idx="1123">
                  <c:v>-18.902189705582391</c:v>
                </c:pt>
                <c:pt idx="1124">
                  <c:v>-18.902189705582391</c:v>
                </c:pt>
                <c:pt idx="1125">
                  <c:v>-18.902189705582391</c:v>
                </c:pt>
                <c:pt idx="1126">
                  <c:v>-18.902189705582391</c:v>
                </c:pt>
                <c:pt idx="1127">
                  <c:v>-18.902189705582391</c:v>
                </c:pt>
                <c:pt idx="1128">
                  <c:v>-18.902189705582391</c:v>
                </c:pt>
                <c:pt idx="1129">
                  <c:v>-18.902189705582391</c:v>
                </c:pt>
                <c:pt idx="1130">
                  <c:v>-18.902189705582391</c:v>
                </c:pt>
                <c:pt idx="1131">
                  <c:v>-18.902189705582391</c:v>
                </c:pt>
                <c:pt idx="1132">
                  <c:v>-18.902189705582391</c:v>
                </c:pt>
                <c:pt idx="1133">
                  <c:v>-18.902189705582391</c:v>
                </c:pt>
                <c:pt idx="1134">
                  <c:v>-18.902189705582391</c:v>
                </c:pt>
                <c:pt idx="1135">
                  <c:v>-18.902189705582391</c:v>
                </c:pt>
                <c:pt idx="1136">
                  <c:v>-18.902189705582391</c:v>
                </c:pt>
                <c:pt idx="1137">
                  <c:v>-18.902189705582391</c:v>
                </c:pt>
                <c:pt idx="1138">
                  <c:v>-18.902189705582391</c:v>
                </c:pt>
                <c:pt idx="1139">
                  <c:v>-18.902189705582391</c:v>
                </c:pt>
                <c:pt idx="1140">
                  <c:v>-18.902189705582391</c:v>
                </c:pt>
                <c:pt idx="1141">
                  <c:v>-18.902189705582391</c:v>
                </c:pt>
                <c:pt idx="1142">
                  <c:v>-18.902189705582391</c:v>
                </c:pt>
                <c:pt idx="1143">
                  <c:v>-18.902189705582391</c:v>
                </c:pt>
                <c:pt idx="1144">
                  <c:v>-18.902189705582391</c:v>
                </c:pt>
                <c:pt idx="1145">
                  <c:v>-18.902189705582391</c:v>
                </c:pt>
                <c:pt idx="1146">
                  <c:v>-18.902189705582391</c:v>
                </c:pt>
                <c:pt idx="1147">
                  <c:v>-18.902189705582391</c:v>
                </c:pt>
                <c:pt idx="1148">
                  <c:v>-18.902189705582391</c:v>
                </c:pt>
                <c:pt idx="1149">
                  <c:v>-18.902189705582391</c:v>
                </c:pt>
                <c:pt idx="1150">
                  <c:v>-18.902189705582391</c:v>
                </c:pt>
                <c:pt idx="1151">
                  <c:v>-18.902189705582391</c:v>
                </c:pt>
                <c:pt idx="1152">
                  <c:v>-18.902189705582391</c:v>
                </c:pt>
                <c:pt idx="1153">
                  <c:v>-18.902189705582391</c:v>
                </c:pt>
                <c:pt idx="1154">
                  <c:v>-18.902189705582391</c:v>
                </c:pt>
                <c:pt idx="1155">
                  <c:v>-18.902189705582391</c:v>
                </c:pt>
                <c:pt idx="1156">
                  <c:v>-18.902189705582391</c:v>
                </c:pt>
                <c:pt idx="1157">
                  <c:v>-18.902189705582391</c:v>
                </c:pt>
                <c:pt idx="1158">
                  <c:v>-18.902189705582391</c:v>
                </c:pt>
                <c:pt idx="1159">
                  <c:v>-18.902189705582391</c:v>
                </c:pt>
                <c:pt idx="1160">
                  <c:v>-18.902189705582391</c:v>
                </c:pt>
                <c:pt idx="1161">
                  <c:v>-18.902189705582391</c:v>
                </c:pt>
                <c:pt idx="1162">
                  <c:v>-18.902189705582391</c:v>
                </c:pt>
                <c:pt idx="1163">
                  <c:v>-18.902189705582391</c:v>
                </c:pt>
                <c:pt idx="1164">
                  <c:v>-18.902189705582391</c:v>
                </c:pt>
                <c:pt idx="1165">
                  <c:v>-18.902189705582391</c:v>
                </c:pt>
                <c:pt idx="1166">
                  <c:v>-18.902189705582391</c:v>
                </c:pt>
                <c:pt idx="1167">
                  <c:v>-18.902189705582391</c:v>
                </c:pt>
                <c:pt idx="1168">
                  <c:v>-18.902189705582391</c:v>
                </c:pt>
                <c:pt idx="1169">
                  <c:v>-18.902189705582391</c:v>
                </c:pt>
                <c:pt idx="1170">
                  <c:v>-18.902189705582391</c:v>
                </c:pt>
                <c:pt idx="1171">
                  <c:v>-18.902189705582391</c:v>
                </c:pt>
                <c:pt idx="1172">
                  <c:v>-18.902189705582391</c:v>
                </c:pt>
                <c:pt idx="1173">
                  <c:v>-18.902189705582391</c:v>
                </c:pt>
                <c:pt idx="1174">
                  <c:v>-18.902189705582391</c:v>
                </c:pt>
                <c:pt idx="1175">
                  <c:v>-18.902189705582391</c:v>
                </c:pt>
                <c:pt idx="1176">
                  <c:v>-18.902189705582391</c:v>
                </c:pt>
                <c:pt idx="1177">
                  <c:v>-18.902189705582391</c:v>
                </c:pt>
                <c:pt idx="1178">
                  <c:v>-18.902189705582391</c:v>
                </c:pt>
                <c:pt idx="1179">
                  <c:v>-18.902189705582391</c:v>
                </c:pt>
                <c:pt idx="1180">
                  <c:v>-18.902189705582391</c:v>
                </c:pt>
                <c:pt idx="1181">
                  <c:v>-18.902189705582391</c:v>
                </c:pt>
                <c:pt idx="1182">
                  <c:v>-18.902189705582391</c:v>
                </c:pt>
                <c:pt idx="1183">
                  <c:v>-18.902189705582391</c:v>
                </c:pt>
                <c:pt idx="1184">
                  <c:v>-18.902189705582391</c:v>
                </c:pt>
                <c:pt idx="1185">
                  <c:v>-18.902189705582391</c:v>
                </c:pt>
                <c:pt idx="1186">
                  <c:v>-18.902189705582391</c:v>
                </c:pt>
                <c:pt idx="1187">
                  <c:v>-18.902189705582391</c:v>
                </c:pt>
                <c:pt idx="1188">
                  <c:v>-18.902189705582391</c:v>
                </c:pt>
                <c:pt idx="1189">
                  <c:v>-18.902189705582391</c:v>
                </c:pt>
                <c:pt idx="1190">
                  <c:v>-18.902189705582391</c:v>
                </c:pt>
                <c:pt idx="1191">
                  <c:v>-18.902189705582391</c:v>
                </c:pt>
                <c:pt idx="1192">
                  <c:v>-18.902189705582391</c:v>
                </c:pt>
                <c:pt idx="1193">
                  <c:v>-18.902189705582391</c:v>
                </c:pt>
                <c:pt idx="1194">
                  <c:v>-18.902189705582391</c:v>
                </c:pt>
                <c:pt idx="1195">
                  <c:v>-18.902189705582391</c:v>
                </c:pt>
                <c:pt idx="1196">
                  <c:v>-18.902189705582391</c:v>
                </c:pt>
                <c:pt idx="1197">
                  <c:v>-18.902189705582391</c:v>
                </c:pt>
                <c:pt idx="1198">
                  <c:v>-18.902189705582391</c:v>
                </c:pt>
                <c:pt idx="1199">
                  <c:v>-18.902189705582391</c:v>
                </c:pt>
                <c:pt idx="1200">
                  <c:v>-18.902189705582391</c:v>
                </c:pt>
                <c:pt idx="1201">
                  <c:v>-18.902189705582391</c:v>
                </c:pt>
                <c:pt idx="1202">
                  <c:v>-18.902189705582391</c:v>
                </c:pt>
                <c:pt idx="1203">
                  <c:v>-18.902189705582391</c:v>
                </c:pt>
                <c:pt idx="1204">
                  <c:v>-18.902189705582391</c:v>
                </c:pt>
                <c:pt idx="1205">
                  <c:v>-18.902189705582391</c:v>
                </c:pt>
                <c:pt idx="1206">
                  <c:v>-18.902189705582391</c:v>
                </c:pt>
                <c:pt idx="1207">
                  <c:v>-18.902189705582391</c:v>
                </c:pt>
                <c:pt idx="1208">
                  <c:v>-18.902189705582391</c:v>
                </c:pt>
                <c:pt idx="1209">
                  <c:v>-18.902189705582391</c:v>
                </c:pt>
                <c:pt idx="1210">
                  <c:v>-18.902189705582391</c:v>
                </c:pt>
                <c:pt idx="1211">
                  <c:v>-18.902189705582391</c:v>
                </c:pt>
                <c:pt idx="1212">
                  <c:v>-18.902189705582391</c:v>
                </c:pt>
                <c:pt idx="1213">
                  <c:v>-18.902189705582391</c:v>
                </c:pt>
                <c:pt idx="1214">
                  <c:v>-18.902189705582391</c:v>
                </c:pt>
                <c:pt idx="1215">
                  <c:v>-18.902189705582391</c:v>
                </c:pt>
                <c:pt idx="1216">
                  <c:v>-18.902189705582391</c:v>
                </c:pt>
                <c:pt idx="1217">
                  <c:v>-18.902189705582391</c:v>
                </c:pt>
                <c:pt idx="1218">
                  <c:v>-18.902189705582391</c:v>
                </c:pt>
                <c:pt idx="1219">
                  <c:v>-18.902189705582391</c:v>
                </c:pt>
                <c:pt idx="1220">
                  <c:v>-18.902189705582391</c:v>
                </c:pt>
                <c:pt idx="1221">
                  <c:v>-18.902189705582391</c:v>
                </c:pt>
                <c:pt idx="1222">
                  <c:v>-18.902189705582391</c:v>
                </c:pt>
                <c:pt idx="1223">
                  <c:v>-18.902189705582391</c:v>
                </c:pt>
                <c:pt idx="1224">
                  <c:v>-18.902189705582391</c:v>
                </c:pt>
                <c:pt idx="1225">
                  <c:v>-18.902189705582391</c:v>
                </c:pt>
                <c:pt idx="1226">
                  <c:v>-18.902189705582391</c:v>
                </c:pt>
                <c:pt idx="1227">
                  <c:v>-18.902189705582391</c:v>
                </c:pt>
                <c:pt idx="1228">
                  <c:v>-18.902189705582391</c:v>
                </c:pt>
                <c:pt idx="1229">
                  <c:v>-18.902189705582391</c:v>
                </c:pt>
                <c:pt idx="1230">
                  <c:v>-18.902189705582391</c:v>
                </c:pt>
                <c:pt idx="1231">
                  <c:v>-18.902189705582391</c:v>
                </c:pt>
                <c:pt idx="1232">
                  <c:v>-18.902189705582391</c:v>
                </c:pt>
                <c:pt idx="1233">
                  <c:v>-18.902189705582391</c:v>
                </c:pt>
                <c:pt idx="1234">
                  <c:v>-18.902189705582391</c:v>
                </c:pt>
                <c:pt idx="1235">
                  <c:v>-18.902189705582391</c:v>
                </c:pt>
                <c:pt idx="1236">
                  <c:v>-18.902189705582391</c:v>
                </c:pt>
                <c:pt idx="1237">
                  <c:v>-18.902189705582391</c:v>
                </c:pt>
                <c:pt idx="1238">
                  <c:v>-18.902189705582391</c:v>
                </c:pt>
                <c:pt idx="1239">
                  <c:v>-18.902189705582391</c:v>
                </c:pt>
                <c:pt idx="1240">
                  <c:v>-18.902189705582391</c:v>
                </c:pt>
                <c:pt idx="1241">
                  <c:v>-18.902189705582391</c:v>
                </c:pt>
                <c:pt idx="1242">
                  <c:v>-18.902189705582391</c:v>
                </c:pt>
                <c:pt idx="1243">
                  <c:v>-18.902189705582391</c:v>
                </c:pt>
                <c:pt idx="1244">
                  <c:v>-18.902189705582391</c:v>
                </c:pt>
                <c:pt idx="1245">
                  <c:v>-18.902189705582391</c:v>
                </c:pt>
                <c:pt idx="1246">
                  <c:v>-18.902189705582391</c:v>
                </c:pt>
                <c:pt idx="1247">
                  <c:v>-18.902189705582391</c:v>
                </c:pt>
                <c:pt idx="1248">
                  <c:v>-18.902189705582391</c:v>
                </c:pt>
                <c:pt idx="1249">
                  <c:v>-18.902189705582391</c:v>
                </c:pt>
                <c:pt idx="1250">
                  <c:v>-18.902189705582391</c:v>
                </c:pt>
                <c:pt idx="1251">
                  <c:v>-18.902189705582391</c:v>
                </c:pt>
                <c:pt idx="1252">
                  <c:v>-18.902189705582391</c:v>
                </c:pt>
                <c:pt idx="1253">
                  <c:v>-18.902189705582391</c:v>
                </c:pt>
                <c:pt idx="1254">
                  <c:v>-18.902189705582391</c:v>
                </c:pt>
                <c:pt idx="1255">
                  <c:v>-18.902189705582391</c:v>
                </c:pt>
                <c:pt idx="1256">
                  <c:v>-18.902189705582391</c:v>
                </c:pt>
                <c:pt idx="1257">
                  <c:v>-18.902189705582391</c:v>
                </c:pt>
                <c:pt idx="1258">
                  <c:v>-18.902189705582391</c:v>
                </c:pt>
                <c:pt idx="1259">
                  <c:v>-18.902189705582391</c:v>
                </c:pt>
                <c:pt idx="1260">
                  <c:v>-18.902189705582391</c:v>
                </c:pt>
                <c:pt idx="1261">
                  <c:v>-18.902189705582391</c:v>
                </c:pt>
                <c:pt idx="1262">
                  <c:v>-18.902189705582391</c:v>
                </c:pt>
                <c:pt idx="1263">
                  <c:v>-18.902189705582391</c:v>
                </c:pt>
                <c:pt idx="1264">
                  <c:v>-18.902189705582391</c:v>
                </c:pt>
                <c:pt idx="1265">
                  <c:v>-18.902189705582391</c:v>
                </c:pt>
                <c:pt idx="1266">
                  <c:v>-18.902189705582391</c:v>
                </c:pt>
                <c:pt idx="1267">
                  <c:v>-18.902189705582391</c:v>
                </c:pt>
                <c:pt idx="1268">
                  <c:v>-18.902189705582391</c:v>
                </c:pt>
                <c:pt idx="1269">
                  <c:v>-18.902189705582391</c:v>
                </c:pt>
                <c:pt idx="1270">
                  <c:v>-18.902189705582391</c:v>
                </c:pt>
                <c:pt idx="1271">
                  <c:v>-18.902189705582391</c:v>
                </c:pt>
                <c:pt idx="1272">
                  <c:v>-18.902189705582391</c:v>
                </c:pt>
                <c:pt idx="1273">
                  <c:v>-18.902189705582391</c:v>
                </c:pt>
                <c:pt idx="1274">
                  <c:v>-18.902189705582391</c:v>
                </c:pt>
                <c:pt idx="1275">
                  <c:v>-18.902189705582391</c:v>
                </c:pt>
                <c:pt idx="1276">
                  <c:v>-18.902189705582391</c:v>
                </c:pt>
                <c:pt idx="1277">
                  <c:v>-18.902189705582391</c:v>
                </c:pt>
                <c:pt idx="1278">
                  <c:v>-18.902189705582391</c:v>
                </c:pt>
                <c:pt idx="1279">
                  <c:v>-18.902189705582391</c:v>
                </c:pt>
                <c:pt idx="1280">
                  <c:v>-18.902189705582391</c:v>
                </c:pt>
                <c:pt idx="1281">
                  <c:v>-18.902189705582391</c:v>
                </c:pt>
                <c:pt idx="1282">
                  <c:v>-18.902189705582391</c:v>
                </c:pt>
                <c:pt idx="1283">
                  <c:v>-18.902189705582391</c:v>
                </c:pt>
                <c:pt idx="1284">
                  <c:v>-18.902189705582391</c:v>
                </c:pt>
                <c:pt idx="1285">
                  <c:v>-18.902189705582391</c:v>
                </c:pt>
                <c:pt idx="1286">
                  <c:v>-18.902189705582391</c:v>
                </c:pt>
                <c:pt idx="1287">
                  <c:v>-18.902189705582391</c:v>
                </c:pt>
                <c:pt idx="1288">
                  <c:v>-18.902189705582391</c:v>
                </c:pt>
                <c:pt idx="1289">
                  <c:v>-18.902189705582391</c:v>
                </c:pt>
                <c:pt idx="1290">
                  <c:v>-18.902189705582391</c:v>
                </c:pt>
                <c:pt idx="1291">
                  <c:v>-18.902189705582391</c:v>
                </c:pt>
                <c:pt idx="1292">
                  <c:v>-18.902189705582391</c:v>
                </c:pt>
                <c:pt idx="1293">
                  <c:v>-18.902189705582391</c:v>
                </c:pt>
                <c:pt idx="1294">
                  <c:v>-18.902189705582391</c:v>
                </c:pt>
                <c:pt idx="1295">
                  <c:v>-18.902189705582391</c:v>
                </c:pt>
                <c:pt idx="1296">
                  <c:v>-18.902189705582391</c:v>
                </c:pt>
                <c:pt idx="1297">
                  <c:v>-18.902189705582391</c:v>
                </c:pt>
                <c:pt idx="1298">
                  <c:v>-18.902189705582391</c:v>
                </c:pt>
                <c:pt idx="1299">
                  <c:v>-18.902189705582391</c:v>
                </c:pt>
                <c:pt idx="1300">
                  <c:v>-18.902189705582391</c:v>
                </c:pt>
                <c:pt idx="1301">
                  <c:v>-18.902189705582391</c:v>
                </c:pt>
                <c:pt idx="1302">
                  <c:v>-18.902189705582391</c:v>
                </c:pt>
                <c:pt idx="1303">
                  <c:v>-18.902189705582391</c:v>
                </c:pt>
                <c:pt idx="1304">
                  <c:v>-18.902189705582391</c:v>
                </c:pt>
                <c:pt idx="1305">
                  <c:v>-18.902189705582391</c:v>
                </c:pt>
                <c:pt idx="1306">
                  <c:v>-18.902189705582391</c:v>
                </c:pt>
                <c:pt idx="1307">
                  <c:v>-18.902189705582391</c:v>
                </c:pt>
                <c:pt idx="1308">
                  <c:v>-18.902189705582391</c:v>
                </c:pt>
                <c:pt idx="1309">
                  <c:v>-18.902189705582391</c:v>
                </c:pt>
                <c:pt idx="1310">
                  <c:v>-18.902189705582391</c:v>
                </c:pt>
                <c:pt idx="1311">
                  <c:v>-18.902189705582391</c:v>
                </c:pt>
                <c:pt idx="1312">
                  <c:v>-18.902189705582391</c:v>
                </c:pt>
                <c:pt idx="1313">
                  <c:v>-18.902189705582391</c:v>
                </c:pt>
                <c:pt idx="1314">
                  <c:v>-18.902189705582391</c:v>
                </c:pt>
                <c:pt idx="1315">
                  <c:v>-18.902189705582391</c:v>
                </c:pt>
                <c:pt idx="1316">
                  <c:v>-18.902189705582391</c:v>
                </c:pt>
                <c:pt idx="1317">
                  <c:v>-18.902189705582391</c:v>
                </c:pt>
                <c:pt idx="1318">
                  <c:v>-18.902189705582391</c:v>
                </c:pt>
                <c:pt idx="1319">
                  <c:v>-18.902189705582391</c:v>
                </c:pt>
                <c:pt idx="1320">
                  <c:v>-18.902189705582391</c:v>
                </c:pt>
                <c:pt idx="1321">
                  <c:v>-18.902189705582391</c:v>
                </c:pt>
                <c:pt idx="1322">
                  <c:v>-18.902189705582391</c:v>
                </c:pt>
                <c:pt idx="1323">
                  <c:v>-18.902189705582391</c:v>
                </c:pt>
                <c:pt idx="1324">
                  <c:v>-18.902189705582391</c:v>
                </c:pt>
                <c:pt idx="1325">
                  <c:v>-18.902189705582391</c:v>
                </c:pt>
                <c:pt idx="1326">
                  <c:v>-18.902189705582391</c:v>
                </c:pt>
                <c:pt idx="1327">
                  <c:v>-18.902189705582391</c:v>
                </c:pt>
                <c:pt idx="1328">
                  <c:v>-18.902189705582391</c:v>
                </c:pt>
                <c:pt idx="1329">
                  <c:v>-18.902189705582391</c:v>
                </c:pt>
                <c:pt idx="1330">
                  <c:v>-18.902189705582391</c:v>
                </c:pt>
                <c:pt idx="1331">
                  <c:v>-18.902189705582391</c:v>
                </c:pt>
                <c:pt idx="1332">
                  <c:v>-18.902189705582391</c:v>
                </c:pt>
                <c:pt idx="1333">
                  <c:v>-18.902189705582391</c:v>
                </c:pt>
                <c:pt idx="1334">
                  <c:v>-18.902189705582391</c:v>
                </c:pt>
                <c:pt idx="1335">
                  <c:v>-18.902189705582391</c:v>
                </c:pt>
                <c:pt idx="1336">
                  <c:v>-18.902189705582391</c:v>
                </c:pt>
                <c:pt idx="1337">
                  <c:v>-18.902189705582391</c:v>
                </c:pt>
                <c:pt idx="1338">
                  <c:v>-18.902189705582391</c:v>
                </c:pt>
                <c:pt idx="1339">
                  <c:v>-18.902189705582391</c:v>
                </c:pt>
                <c:pt idx="1340">
                  <c:v>-18.902189705582391</c:v>
                </c:pt>
                <c:pt idx="1341">
                  <c:v>-18.902189705582391</c:v>
                </c:pt>
                <c:pt idx="1342">
                  <c:v>-18.902189705582391</c:v>
                </c:pt>
                <c:pt idx="1343">
                  <c:v>-18.902189705582391</c:v>
                </c:pt>
                <c:pt idx="1344">
                  <c:v>-18.902189705582391</c:v>
                </c:pt>
                <c:pt idx="1345">
                  <c:v>-18.902189705582391</c:v>
                </c:pt>
                <c:pt idx="1346">
                  <c:v>-18.902189705582391</c:v>
                </c:pt>
                <c:pt idx="1347">
                  <c:v>-18.902189705582391</c:v>
                </c:pt>
                <c:pt idx="1348">
                  <c:v>-18.902189705582391</c:v>
                </c:pt>
                <c:pt idx="1349">
                  <c:v>-18.902189705582391</c:v>
                </c:pt>
                <c:pt idx="1350">
                  <c:v>-18.902189705582391</c:v>
                </c:pt>
                <c:pt idx="1351">
                  <c:v>-18.902189705582391</c:v>
                </c:pt>
                <c:pt idx="1352">
                  <c:v>-18.902189705582391</c:v>
                </c:pt>
                <c:pt idx="1353">
                  <c:v>-18.902189705582391</c:v>
                </c:pt>
                <c:pt idx="1354">
                  <c:v>-18.902189705582391</c:v>
                </c:pt>
                <c:pt idx="1355">
                  <c:v>-18.902189705582391</c:v>
                </c:pt>
                <c:pt idx="1356">
                  <c:v>-18.902189705582391</c:v>
                </c:pt>
                <c:pt idx="1357">
                  <c:v>-18.902189705582391</c:v>
                </c:pt>
                <c:pt idx="1358">
                  <c:v>-18.902189705582391</c:v>
                </c:pt>
                <c:pt idx="1359">
                  <c:v>-18.902189705582391</c:v>
                </c:pt>
                <c:pt idx="1360">
                  <c:v>-18.902189705582391</c:v>
                </c:pt>
                <c:pt idx="1361">
                  <c:v>-18.902189705582391</c:v>
                </c:pt>
                <c:pt idx="1362">
                  <c:v>-18.902189705582391</c:v>
                </c:pt>
                <c:pt idx="1363">
                  <c:v>-18.902189705582391</c:v>
                </c:pt>
                <c:pt idx="1364">
                  <c:v>-18.902189705582391</c:v>
                </c:pt>
                <c:pt idx="1365">
                  <c:v>-18.902189705582391</c:v>
                </c:pt>
                <c:pt idx="1366">
                  <c:v>-18.902189705582391</c:v>
                </c:pt>
                <c:pt idx="1367">
                  <c:v>-18.902189705582391</c:v>
                </c:pt>
                <c:pt idx="1368">
                  <c:v>-18.902189705582391</c:v>
                </c:pt>
                <c:pt idx="1369">
                  <c:v>-18.902189705582391</c:v>
                </c:pt>
                <c:pt idx="1370">
                  <c:v>-18.902189705582391</c:v>
                </c:pt>
                <c:pt idx="1371">
                  <c:v>-18.902189705582391</c:v>
                </c:pt>
                <c:pt idx="1372">
                  <c:v>-18.902189705582391</c:v>
                </c:pt>
                <c:pt idx="1373">
                  <c:v>-18.902189705582391</c:v>
                </c:pt>
                <c:pt idx="1374">
                  <c:v>-18.902189705582391</c:v>
                </c:pt>
                <c:pt idx="1375">
                  <c:v>-18.902189705582391</c:v>
                </c:pt>
                <c:pt idx="1376">
                  <c:v>-18.902189705582391</c:v>
                </c:pt>
                <c:pt idx="1377">
                  <c:v>-18.902189705582391</c:v>
                </c:pt>
                <c:pt idx="1378">
                  <c:v>-18.902189705582391</c:v>
                </c:pt>
                <c:pt idx="1379">
                  <c:v>-18.902189705582391</c:v>
                </c:pt>
                <c:pt idx="1380">
                  <c:v>-18.902189705582391</c:v>
                </c:pt>
                <c:pt idx="1381">
                  <c:v>-18.902189705582391</c:v>
                </c:pt>
                <c:pt idx="1382">
                  <c:v>-18.902189705582391</c:v>
                </c:pt>
                <c:pt idx="1383">
                  <c:v>-18.902189705582391</c:v>
                </c:pt>
                <c:pt idx="1384">
                  <c:v>-18.902189705582391</c:v>
                </c:pt>
                <c:pt idx="1385">
                  <c:v>-18.902189705582391</c:v>
                </c:pt>
                <c:pt idx="1386">
                  <c:v>-18.902189705582391</c:v>
                </c:pt>
                <c:pt idx="1387">
                  <c:v>-18.902189705582391</c:v>
                </c:pt>
                <c:pt idx="1388">
                  <c:v>-18.902189705582391</c:v>
                </c:pt>
                <c:pt idx="1389">
                  <c:v>-18.902189705582391</c:v>
                </c:pt>
                <c:pt idx="1390">
                  <c:v>-18.902189705582391</c:v>
                </c:pt>
                <c:pt idx="1391">
                  <c:v>-18.902189705582391</c:v>
                </c:pt>
                <c:pt idx="1392">
                  <c:v>-18.902189705582391</c:v>
                </c:pt>
                <c:pt idx="1393">
                  <c:v>-18.902189705582391</c:v>
                </c:pt>
                <c:pt idx="1394">
                  <c:v>-18.902189705582391</c:v>
                </c:pt>
                <c:pt idx="1395">
                  <c:v>-18.902189705582391</c:v>
                </c:pt>
                <c:pt idx="1396">
                  <c:v>-18.902189705582391</c:v>
                </c:pt>
                <c:pt idx="1397">
                  <c:v>-18.902189705582391</c:v>
                </c:pt>
                <c:pt idx="1398">
                  <c:v>-18.902189705582391</c:v>
                </c:pt>
                <c:pt idx="1399">
                  <c:v>-18.902189705582391</c:v>
                </c:pt>
                <c:pt idx="1400">
                  <c:v>-18.902189705582391</c:v>
                </c:pt>
                <c:pt idx="1401">
                  <c:v>-18.902189705582391</c:v>
                </c:pt>
                <c:pt idx="1402">
                  <c:v>-18.902189705582391</c:v>
                </c:pt>
                <c:pt idx="1403">
                  <c:v>-18.902189705582391</c:v>
                </c:pt>
                <c:pt idx="1404">
                  <c:v>-18.902189705582391</c:v>
                </c:pt>
                <c:pt idx="1405">
                  <c:v>-18.902189705582391</c:v>
                </c:pt>
                <c:pt idx="1406">
                  <c:v>-18.902189705582391</c:v>
                </c:pt>
                <c:pt idx="1407">
                  <c:v>-18.902189705582391</c:v>
                </c:pt>
                <c:pt idx="1408">
                  <c:v>-18.902189705582391</c:v>
                </c:pt>
                <c:pt idx="1409">
                  <c:v>-18.902189705582391</c:v>
                </c:pt>
                <c:pt idx="1410">
                  <c:v>-18.902189705582391</c:v>
                </c:pt>
                <c:pt idx="1411">
                  <c:v>-18.902189705582391</c:v>
                </c:pt>
                <c:pt idx="1412">
                  <c:v>-18.902189705582391</c:v>
                </c:pt>
                <c:pt idx="1413">
                  <c:v>-18.902189705582391</c:v>
                </c:pt>
                <c:pt idx="1414">
                  <c:v>-18.902189705582391</c:v>
                </c:pt>
                <c:pt idx="1415">
                  <c:v>-18.902189705582391</c:v>
                </c:pt>
                <c:pt idx="1416">
                  <c:v>-18.902189705582391</c:v>
                </c:pt>
                <c:pt idx="1417">
                  <c:v>-18.902189705582391</c:v>
                </c:pt>
                <c:pt idx="1418">
                  <c:v>-18.902189705582391</c:v>
                </c:pt>
                <c:pt idx="1419">
                  <c:v>-18.902189705582391</c:v>
                </c:pt>
                <c:pt idx="1420">
                  <c:v>-18.902189705582391</c:v>
                </c:pt>
                <c:pt idx="1421">
                  <c:v>-18.902189705582391</c:v>
                </c:pt>
                <c:pt idx="1422">
                  <c:v>-18.902189705582391</c:v>
                </c:pt>
                <c:pt idx="1423">
                  <c:v>-18.902189705582391</c:v>
                </c:pt>
                <c:pt idx="1424">
                  <c:v>-18.902189705582391</c:v>
                </c:pt>
                <c:pt idx="1425">
                  <c:v>-18.902189705582391</c:v>
                </c:pt>
                <c:pt idx="1426">
                  <c:v>-18.902189705582391</c:v>
                </c:pt>
                <c:pt idx="1427">
                  <c:v>-18.902189705582391</c:v>
                </c:pt>
                <c:pt idx="1428">
                  <c:v>-18.902189705582391</c:v>
                </c:pt>
                <c:pt idx="1429">
                  <c:v>-18.902189705582391</c:v>
                </c:pt>
                <c:pt idx="1430">
                  <c:v>-18.902189705582391</c:v>
                </c:pt>
                <c:pt idx="1431">
                  <c:v>-18.902189705582391</c:v>
                </c:pt>
                <c:pt idx="1432">
                  <c:v>-18.902189705582391</c:v>
                </c:pt>
                <c:pt idx="1433">
                  <c:v>-18.902189705582391</c:v>
                </c:pt>
                <c:pt idx="1434">
                  <c:v>-18.902189705582391</c:v>
                </c:pt>
                <c:pt idx="1435">
                  <c:v>-18.902189705582391</c:v>
                </c:pt>
                <c:pt idx="1436">
                  <c:v>-18.902189705582391</c:v>
                </c:pt>
                <c:pt idx="1437">
                  <c:v>-18.902189705582391</c:v>
                </c:pt>
                <c:pt idx="1438">
                  <c:v>-18.902189705582391</c:v>
                </c:pt>
                <c:pt idx="1439">
                  <c:v>-18.902189705582391</c:v>
                </c:pt>
                <c:pt idx="1440">
                  <c:v>-18.902189705582391</c:v>
                </c:pt>
                <c:pt idx="1441">
                  <c:v>-18.902189705582391</c:v>
                </c:pt>
                <c:pt idx="1442">
                  <c:v>-18.902189705582391</c:v>
                </c:pt>
                <c:pt idx="1443">
                  <c:v>-18.902189705582391</c:v>
                </c:pt>
                <c:pt idx="1444">
                  <c:v>-18.902189705582391</c:v>
                </c:pt>
                <c:pt idx="1445">
                  <c:v>-18.902189705582391</c:v>
                </c:pt>
                <c:pt idx="1446">
                  <c:v>-18.902189705582391</c:v>
                </c:pt>
                <c:pt idx="1447">
                  <c:v>-18.902189705582391</c:v>
                </c:pt>
                <c:pt idx="1448">
                  <c:v>-18.902189705582391</c:v>
                </c:pt>
                <c:pt idx="1449">
                  <c:v>-18.902189705582391</c:v>
                </c:pt>
                <c:pt idx="1450">
                  <c:v>-18.902189705582391</c:v>
                </c:pt>
                <c:pt idx="1451">
                  <c:v>-18.902189705582391</c:v>
                </c:pt>
                <c:pt idx="1452">
                  <c:v>-18.902189705582391</c:v>
                </c:pt>
                <c:pt idx="1453">
                  <c:v>-18.902189705582391</c:v>
                </c:pt>
                <c:pt idx="1454">
                  <c:v>-18.902189705582391</c:v>
                </c:pt>
                <c:pt idx="1455">
                  <c:v>-18.902189705582391</c:v>
                </c:pt>
                <c:pt idx="1456">
                  <c:v>-18.902189705582391</c:v>
                </c:pt>
                <c:pt idx="1457">
                  <c:v>-18.902189705582391</c:v>
                </c:pt>
                <c:pt idx="1458">
                  <c:v>-18.902189705582391</c:v>
                </c:pt>
                <c:pt idx="1459">
                  <c:v>-18.902189705582391</c:v>
                </c:pt>
                <c:pt idx="1460">
                  <c:v>-18.902189705582391</c:v>
                </c:pt>
                <c:pt idx="1461">
                  <c:v>-18.902189705582391</c:v>
                </c:pt>
                <c:pt idx="1462">
                  <c:v>-18.902189705582391</c:v>
                </c:pt>
                <c:pt idx="1463">
                  <c:v>-18.902189705582391</c:v>
                </c:pt>
                <c:pt idx="1464">
                  <c:v>-18.902189705582391</c:v>
                </c:pt>
                <c:pt idx="1465">
                  <c:v>-18.902189705582391</c:v>
                </c:pt>
                <c:pt idx="1466">
                  <c:v>-18.902189705582391</c:v>
                </c:pt>
                <c:pt idx="1467">
                  <c:v>-18.902189705582391</c:v>
                </c:pt>
                <c:pt idx="1468">
                  <c:v>-18.902189705582391</c:v>
                </c:pt>
                <c:pt idx="1469">
                  <c:v>-18.902189705582391</c:v>
                </c:pt>
                <c:pt idx="1470">
                  <c:v>-18.902189705582391</c:v>
                </c:pt>
                <c:pt idx="1471">
                  <c:v>-18.902189705582391</c:v>
                </c:pt>
                <c:pt idx="1472">
                  <c:v>-18.902189705582391</c:v>
                </c:pt>
                <c:pt idx="1473">
                  <c:v>-18.902189705582391</c:v>
                </c:pt>
                <c:pt idx="1474">
                  <c:v>-18.902189705582391</c:v>
                </c:pt>
                <c:pt idx="1475">
                  <c:v>-18.902189705582391</c:v>
                </c:pt>
                <c:pt idx="1476">
                  <c:v>-18.902189705582391</c:v>
                </c:pt>
                <c:pt idx="1477">
                  <c:v>-18.902189705582391</c:v>
                </c:pt>
                <c:pt idx="1478">
                  <c:v>-18.902189705582391</c:v>
                </c:pt>
                <c:pt idx="1479">
                  <c:v>-18.902189705582391</c:v>
                </c:pt>
                <c:pt idx="1480">
                  <c:v>-18.902189705582391</c:v>
                </c:pt>
                <c:pt idx="1481">
                  <c:v>-18.902189705582391</c:v>
                </c:pt>
                <c:pt idx="1482">
                  <c:v>-18.902189705582391</c:v>
                </c:pt>
                <c:pt idx="1483">
                  <c:v>-18.902189705582391</c:v>
                </c:pt>
                <c:pt idx="1484">
                  <c:v>-18.902189705582391</c:v>
                </c:pt>
                <c:pt idx="1485">
                  <c:v>-18.902189705582391</c:v>
                </c:pt>
                <c:pt idx="1486">
                  <c:v>-18.902189705582391</c:v>
                </c:pt>
                <c:pt idx="1487">
                  <c:v>-18.902189705582391</c:v>
                </c:pt>
                <c:pt idx="1488">
                  <c:v>-18.902189705582391</c:v>
                </c:pt>
                <c:pt idx="1489">
                  <c:v>-18.902189705582391</c:v>
                </c:pt>
                <c:pt idx="1490">
                  <c:v>-18.902189705582391</c:v>
                </c:pt>
                <c:pt idx="1491">
                  <c:v>-18.902189705582391</c:v>
                </c:pt>
                <c:pt idx="1492">
                  <c:v>-18.902189705582391</c:v>
                </c:pt>
                <c:pt idx="1493">
                  <c:v>-18.902189705582391</c:v>
                </c:pt>
                <c:pt idx="1494">
                  <c:v>-18.902189705582391</c:v>
                </c:pt>
                <c:pt idx="1495">
                  <c:v>-18.902189705582391</c:v>
                </c:pt>
                <c:pt idx="1496">
                  <c:v>-18.902189705582391</c:v>
                </c:pt>
                <c:pt idx="1497">
                  <c:v>-18.902189705582391</c:v>
                </c:pt>
                <c:pt idx="1498">
                  <c:v>-18.902189705582391</c:v>
                </c:pt>
                <c:pt idx="1499">
                  <c:v>-18.902189705582391</c:v>
                </c:pt>
                <c:pt idx="1500">
                  <c:v>-18.902189705582391</c:v>
                </c:pt>
                <c:pt idx="1501">
                  <c:v>-18.902189705582391</c:v>
                </c:pt>
                <c:pt idx="1502">
                  <c:v>-18.902189705582391</c:v>
                </c:pt>
                <c:pt idx="1503">
                  <c:v>-18.902189705582391</c:v>
                </c:pt>
                <c:pt idx="1504">
                  <c:v>-18.902189705582391</c:v>
                </c:pt>
                <c:pt idx="1505">
                  <c:v>-18.902189705582391</c:v>
                </c:pt>
                <c:pt idx="1506">
                  <c:v>-18.902189705582391</c:v>
                </c:pt>
                <c:pt idx="1507">
                  <c:v>-18.902189705582391</c:v>
                </c:pt>
                <c:pt idx="1508">
                  <c:v>-18.902189705582391</c:v>
                </c:pt>
                <c:pt idx="1509">
                  <c:v>-18.902189705582391</c:v>
                </c:pt>
                <c:pt idx="1510">
                  <c:v>-18.902189705582391</c:v>
                </c:pt>
                <c:pt idx="1511">
                  <c:v>-18.902189705582391</c:v>
                </c:pt>
                <c:pt idx="1512">
                  <c:v>-18.902189705582391</c:v>
                </c:pt>
                <c:pt idx="1513">
                  <c:v>-18.902189705582391</c:v>
                </c:pt>
                <c:pt idx="1514">
                  <c:v>-18.902189705582391</c:v>
                </c:pt>
                <c:pt idx="1515">
                  <c:v>-18.902189705582391</c:v>
                </c:pt>
                <c:pt idx="1516">
                  <c:v>-18.902189705582391</c:v>
                </c:pt>
                <c:pt idx="1517">
                  <c:v>-18.902189705582391</c:v>
                </c:pt>
                <c:pt idx="1518">
                  <c:v>-18.902189705582391</c:v>
                </c:pt>
                <c:pt idx="1519">
                  <c:v>-18.902189705582391</c:v>
                </c:pt>
                <c:pt idx="1520">
                  <c:v>-18.902189705582391</c:v>
                </c:pt>
                <c:pt idx="1521">
                  <c:v>-18.902189705582391</c:v>
                </c:pt>
                <c:pt idx="1522">
                  <c:v>-18.902189705582391</c:v>
                </c:pt>
                <c:pt idx="1523">
                  <c:v>-18.902189705582391</c:v>
                </c:pt>
                <c:pt idx="1524">
                  <c:v>-18.902189705582391</c:v>
                </c:pt>
                <c:pt idx="1525">
                  <c:v>-18.902189705582391</c:v>
                </c:pt>
                <c:pt idx="1526">
                  <c:v>-18.902189705582391</c:v>
                </c:pt>
                <c:pt idx="1527">
                  <c:v>-18.902189705582391</c:v>
                </c:pt>
                <c:pt idx="1528">
                  <c:v>-18.902189705582391</c:v>
                </c:pt>
                <c:pt idx="1529">
                  <c:v>-18.902189705582391</c:v>
                </c:pt>
                <c:pt idx="1530">
                  <c:v>-18.902189705582391</c:v>
                </c:pt>
                <c:pt idx="1531">
                  <c:v>-18.902189705582391</c:v>
                </c:pt>
                <c:pt idx="1532">
                  <c:v>-18.902189705582391</c:v>
                </c:pt>
                <c:pt idx="1533">
                  <c:v>-18.902189705582391</c:v>
                </c:pt>
                <c:pt idx="1534">
                  <c:v>-18.902189705582391</c:v>
                </c:pt>
                <c:pt idx="1535">
                  <c:v>-18.902189705582391</c:v>
                </c:pt>
                <c:pt idx="1536">
                  <c:v>-18.902189705582391</c:v>
                </c:pt>
                <c:pt idx="1537">
                  <c:v>-18.902189705582391</c:v>
                </c:pt>
                <c:pt idx="1538">
                  <c:v>-18.902189705582391</c:v>
                </c:pt>
                <c:pt idx="1539">
                  <c:v>-18.902189705582391</c:v>
                </c:pt>
                <c:pt idx="1540">
                  <c:v>-18.902189705582391</c:v>
                </c:pt>
                <c:pt idx="1541">
                  <c:v>-18.902189705582391</c:v>
                </c:pt>
                <c:pt idx="1542">
                  <c:v>-18.902189705582391</c:v>
                </c:pt>
                <c:pt idx="1543">
                  <c:v>-18.902189705582391</c:v>
                </c:pt>
                <c:pt idx="1544">
                  <c:v>-18.902189705582391</c:v>
                </c:pt>
                <c:pt idx="1545">
                  <c:v>-18.902189705582391</c:v>
                </c:pt>
                <c:pt idx="1546">
                  <c:v>-18.902189705582391</c:v>
                </c:pt>
                <c:pt idx="1547">
                  <c:v>-18.902189705582391</c:v>
                </c:pt>
                <c:pt idx="1548">
                  <c:v>-18.902189705582391</c:v>
                </c:pt>
                <c:pt idx="1549">
                  <c:v>-18.902189705582391</c:v>
                </c:pt>
                <c:pt idx="1550">
                  <c:v>-18.902189705582391</c:v>
                </c:pt>
                <c:pt idx="1551">
                  <c:v>-18.902189705582391</c:v>
                </c:pt>
                <c:pt idx="1552">
                  <c:v>-18.902189705582391</c:v>
                </c:pt>
                <c:pt idx="1553">
                  <c:v>-18.902189705582391</c:v>
                </c:pt>
                <c:pt idx="1554">
                  <c:v>-18.902189705582391</c:v>
                </c:pt>
                <c:pt idx="1555">
                  <c:v>-18.902189705582391</c:v>
                </c:pt>
                <c:pt idx="1556">
                  <c:v>-18.902189705582391</c:v>
                </c:pt>
                <c:pt idx="1557">
                  <c:v>-18.902189705582391</c:v>
                </c:pt>
                <c:pt idx="1558">
                  <c:v>-18.902189705582391</c:v>
                </c:pt>
                <c:pt idx="1559">
                  <c:v>-18.902189705582391</c:v>
                </c:pt>
                <c:pt idx="1560">
                  <c:v>-18.902189705582391</c:v>
                </c:pt>
                <c:pt idx="1561">
                  <c:v>-18.902189705582391</c:v>
                </c:pt>
                <c:pt idx="1562">
                  <c:v>-18.902189705582391</c:v>
                </c:pt>
                <c:pt idx="1563">
                  <c:v>-18.902189705582391</c:v>
                </c:pt>
                <c:pt idx="1564">
                  <c:v>-18.902189705582391</c:v>
                </c:pt>
                <c:pt idx="1565">
                  <c:v>-18.902189705582391</c:v>
                </c:pt>
                <c:pt idx="1566">
                  <c:v>-18.902189705582391</c:v>
                </c:pt>
                <c:pt idx="1567">
                  <c:v>-18.902189705582391</c:v>
                </c:pt>
                <c:pt idx="1568">
                  <c:v>-18.902189705582391</c:v>
                </c:pt>
                <c:pt idx="1569">
                  <c:v>-18.902189705582391</c:v>
                </c:pt>
                <c:pt idx="1570">
                  <c:v>-18.902189705582391</c:v>
                </c:pt>
                <c:pt idx="1571">
                  <c:v>-18.902189705582391</c:v>
                </c:pt>
                <c:pt idx="1572">
                  <c:v>-18.902189705582391</c:v>
                </c:pt>
                <c:pt idx="1573">
                  <c:v>-18.902189705582391</c:v>
                </c:pt>
                <c:pt idx="1574">
                  <c:v>-18.902189705582391</c:v>
                </c:pt>
                <c:pt idx="1575">
                  <c:v>-18.902189705582391</c:v>
                </c:pt>
                <c:pt idx="1576">
                  <c:v>-18.902189705582391</c:v>
                </c:pt>
                <c:pt idx="1577">
                  <c:v>-18.902189705582391</c:v>
                </c:pt>
                <c:pt idx="1578">
                  <c:v>-18.902189705582391</c:v>
                </c:pt>
                <c:pt idx="1579">
                  <c:v>-18.902189705582391</c:v>
                </c:pt>
                <c:pt idx="1580">
                  <c:v>-18.902189705582391</c:v>
                </c:pt>
                <c:pt idx="1581">
                  <c:v>-18.902189705582391</c:v>
                </c:pt>
                <c:pt idx="1582">
                  <c:v>-18.902189705582391</c:v>
                </c:pt>
                <c:pt idx="1583">
                  <c:v>-18.902189705582391</c:v>
                </c:pt>
                <c:pt idx="1584">
                  <c:v>-18.902189705582391</c:v>
                </c:pt>
                <c:pt idx="1585">
                  <c:v>-18.902189705582391</c:v>
                </c:pt>
                <c:pt idx="1586">
                  <c:v>-18.902189705582391</c:v>
                </c:pt>
                <c:pt idx="1587">
                  <c:v>-18.902189705582391</c:v>
                </c:pt>
                <c:pt idx="1588">
                  <c:v>-18.902189705582391</c:v>
                </c:pt>
                <c:pt idx="1589">
                  <c:v>-18.902189705582391</c:v>
                </c:pt>
                <c:pt idx="1590">
                  <c:v>-18.902189705582391</c:v>
                </c:pt>
                <c:pt idx="1591">
                  <c:v>-18.902189705582391</c:v>
                </c:pt>
                <c:pt idx="1592">
                  <c:v>-18.902189705582391</c:v>
                </c:pt>
                <c:pt idx="1593">
                  <c:v>-18.902189705582391</c:v>
                </c:pt>
                <c:pt idx="1594">
                  <c:v>-18.902189705582391</c:v>
                </c:pt>
                <c:pt idx="1595">
                  <c:v>-18.902189705582391</c:v>
                </c:pt>
                <c:pt idx="1596">
                  <c:v>-18.902189705582391</c:v>
                </c:pt>
                <c:pt idx="1597">
                  <c:v>-18.902189705582391</c:v>
                </c:pt>
                <c:pt idx="1598">
                  <c:v>-18.902189705582391</c:v>
                </c:pt>
                <c:pt idx="1599">
                  <c:v>-18.902189705582391</c:v>
                </c:pt>
                <c:pt idx="1600">
                  <c:v>-18.902189705582391</c:v>
                </c:pt>
                <c:pt idx="1601">
                  <c:v>-18.902189705582391</c:v>
                </c:pt>
                <c:pt idx="1602">
                  <c:v>-18.902189705582391</c:v>
                </c:pt>
                <c:pt idx="1603">
                  <c:v>-18.902189705582391</c:v>
                </c:pt>
                <c:pt idx="1604">
                  <c:v>-18.902189705582391</c:v>
                </c:pt>
                <c:pt idx="1605">
                  <c:v>-18.902189705582391</c:v>
                </c:pt>
                <c:pt idx="1606">
                  <c:v>-18.902189705582391</c:v>
                </c:pt>
                <c:pt idx="1607">
                  <c:v>-18.902189705582391</c:v>
                </c:pt>
                <c:pt idx="1608">
                  <c:v>-18.902189705582391</c:v>
                </c:pt>
                <c:pt idx="1609">
                  <c:v>-18.902189705582391</c:v>
                </c:pt>
                <c:pt idx="1610">
                  <c:v>-18.902189705582391</c:v>
                </c:pt>
                <c:pt idx="1611">
                  <c:v>-18.902189705582391</c:v>
                </c:pt>
                <c:pt idx="1612">
                  <c:v>-18.902189705582391</c:v>
                </c:pt>
                <c:pt idx="1613">
                  <c:v>-18.902189705582391</c:v>
                </c:pt>
                <c:pt idx="1614">
                  <c:v>-18.902189705582391</c:v>
                </c:pt>
                <c:pt idx="1615">
                  <c:v>-18.902189705582391</c:v>
                </c:pt>
                <c:pt idx="1616">
                  <c:v>-18.902189705582391</c:v>
                </c:pt>
                <c:pt idx="1617">
                  <c:v>-18.902189705582391</c:v>
                </c:pt>
                <c:pt idx="1618">
                  <c:v>-18.902189705582391</c:v>
                </c:pt>
                <c:pt idx="1619">
                  <c:v>-18.902189705582391</c:v>
                </c:pt>
                <c:pt idx="1620">
                  <c:v>-18.902189705582391</c:v>
                </c:pt>
                <c:pt idx="1621">
                  <c:v>-18.902189705582391</c:v>
                </c:pt>
                <c:pt idx="1622">
                  <c:v>-18.902189705582391</c:v>
                </c:pt>
                <c:pt idx="1623">
                  <c:v>-18.902189705582391</c:v>
                </c:pt>
                <c:pt idx="1624">
                  <c:v>-18.902189705582391</c:v>
                </c:pt>
                <c:pt idx="1625">
                  <c:v>-18.902189705582391</c:v>
                </c:pt>
                <c:pt idx="1626">
                  <c:v>-18.902189705582391</c:v>
                </c:pt>
                <c:pt idx="1627">
                  <c:v>-18.902189705582391</c:v>
                </c:pt>
                <c:pt idx="1628">
                  <c:v>-18.902189705582391</c:v>
                </c:pt>
                <c:pt idx="1629">
                  <c:v>-18.902189705582391</c:v>
                </c:pt>
                <c:pt idx="1630">
                  <c:v>-18.902189705582391</c:v>
                </c:pt>
                <c:pt idx="1631">
                  <c:v>-18.902189705582391</c:v>
                </c:pt>
                <c:pt idx="1632">
                  <c:v>-18.902189705582391</c:v>
                </c:pt>
                <c:pt idx="1633">
                  <c:v>-18.902189705582391</c:v>
                </c:pt>
                <c:pt idx="1634">
                  <c:v>-18.902189705582391</c:v>
                </c:pt>
                <c:pt idx="1635">
                  <c:v>-18.902189705582391</c:v>
                </c:pt>
                <c:pt idx="1636">
                  <c:v>-18.902189705582391</c:v>
                </c:pt>
                <c:pt idx="1637">
                  <c:v>-18.902189705582391</c:v>
                </c:pt>
                <c:pt idx="1638">
                  <c:v>-18.902189705582391</c:v>
                </c:pt>
                <c:pt idx="1639">
                  <c:v>-18.902189705582391</c:v>
                </c:pt>
                <c:pt idx="1640">
                  <c:v>-18.902189705582391</c:v>
                </c:pt>
                <c:pt idx="1641">
                  <c:v>-18.902189705582391</c:v>
                </c:pt>
                <c:pt idx="1642">
                  <c:v>-18.902189705582391</c:v>
                </c:pt>
                <c:pt idx="1643">
                  <c:v>-18.902189705582391</c:v>
                </c:pt>
                <c:pt idx="1644">
                  <c:v>-18.902189705582391</c:v>
                </c:pt>
                <c:pt idx="1645">
                  <c:v>-18.902189705582391</c:v>
                </c:pt>
                <c:pt idx="1646">
                  <c:v>-18.902189705582391</c:v>
                </c:pt>
                <c:pt idx="1647">
                  <c:v>-18.902189705582391</c:v>
                </c:pt>
                <c:pt idx="1648">
                  <c:v>-18.902189705582391</c:v>
                </c:pt>
              </c:numCache>
            </c:numRef>
          </c:val>
          <c:extLst>
            <c:ext xmlns:c16="http://schemas.microsoft.com/office/drawing/2014/chart" uri="{C3380CC4-5D6E-409C-BE32-E72D297353CC}">
              <c16:uniqueId val="{00000001-C486-454A-93E6-EE194F63B1F4}"/>
            </c:ext>
          </c:extLst>
        </c:ser>
        <c:ser>
          <c:idx val="2"/>
          <c:order val="2"/>
          <c:tx>
            <c:strRef>
              <c:f>Regression!$AJ$2</c:f>
              <c:strCache>
                <c:ptCount val="1"/>
                <c:pt idx="0">
                  <c:v>Yellow</c:v>
                </c:pt>
              </c:strCache>
            </c:strRef>
          </c:tx>
          <c:spPr>
            <a:solidFill>
              <a:srgbClr val="FFFF99"/>
            </a:solidFill>
          </c:spPr>
          <c:val>
            <c:numRef>
              <c:f>Regression!$AJ$3:$AJ$1651</c:f>
              <c:numCache>
                <c:formatCode>General</c:formatCode>
                <c:ptCount val="1649"/>
                <c:pt idx="0">
                  <c:v>-10.787464088230255</c:v>
                </c:pt>
                <c:pt idx="1">
                  <c:v>-10.787464088230255</c:v>
                </c:pt>
                <c:pt idx="2">
                  <c:v>-10.787464088230255</c:v>
                </c:pt>
                <c:pt idx="3">
                  <c:v>-10.787464088230255</c:v>
                </c:pt>
                <c:pt idx="4">
                  <c:v>-10.787464088230255</c:v>
                </c:pt>
                <c:pt idx="5">
                  <c:v>-10.787464088230255</c:v>
                </c:pt>
                <c:pt idx="6">
                  <c:v>-10.787464088230255</c:v>
                </c:pt>
                <c:pt idx="7">
                  <c:v>-10.787464088230255</c:v>
                </c:pt>
                <c:pt idx="8">
                  <c:v>-10.787464088230255</c:v>
                </c:pt>
                <c:pt idx="9">
                  <c:v>-10.787464088230255</c:v>
                </c:pt>
                <c:pt idx="10">
                  <c:v>-10.787464088230255</c:v>
                </c:pt>
                <c:pt idx="11">
                  <c:v>-10.787464088230255</c:v>
                </c:pt>
                <c:pt idx="12">
                  <c:v>-10.787464088230255</c:v>
                </c:pt>
                <c:pt idx="13">
                  <c:v>-10.787464088230255</c:v>
                </c:pt>
                <c:pt idx="14">
                  <c:v>-10.787464088230255</c:v>
                </c:pt>
                <c:pt idx="15">
                  <c:v>-10.787464088230255</c:v>
                </c:pt>
                <c:pt idx="16">
                  <c:v>-10.787464088230255</c:v>
                </c:pt>
                <c:pt idx="17">
                  <c:v>-10.787464088230255</c:v>
                </c:pt>
                <c:pt idx="18">
                  <c:v>-10.787464088230255</c:v>
                </c:pt>
                <c:pt idx="19">
                  <c:v>-10.787464088230255</c:v>
                </c:pt>
                <c:pt idx="20">
                  <c:v>-10.787464088230255</c:v>
                </c:pt>
                <c:pt idx="21">
                  <c:v>-10.787464088230255</c:v>
                </c:pt>
                <c:pt idx="22">
                  <c:v>-10.787464088230255</c:v>
                </c:pt>
                <c:pt idx="23">
                  <c:v>-10.787464088230255</c:v>
                </c:pt>
                <c:pt idx="24">
                  <c:v>-10.787464088230255</c:v>
                </c:pt>
                <c:pt idx="25">
                  <c:v>-10.787464088230255</c:v>
                </c:pt>
                <c:pt idx="26">
                  <c:v>-10.787464088230255</c:v>
                </c:pt>
                <c:pt idx="27">
                  <c:v>-10.787464088230255</c:v>
                </c:pt>
                <c:pt idx="28">
                  <c:v>-10.787464088230255</c:v>
                </c:pt>
                <c:pt idx="29">
                  <c:v>-10.787464088230255</c:v>
                </c:pt>
                <c:pt idx="30">
                  <c:v>-10.787464088230255</c:v>
                </c:pt>
                <c:pt idx="31">
                  <c:v>-10.787464088230255</c:v>
                </c:pt>
                <c:pt idx="32">
                  <c:v>-10.787464088230255</c:v>
                </c:pt>
                <c:pt idx="33">
                  <c:v>-10.787464088230255</c:v>
                </c:pt>
                <c:pt idx="34">
                  <c:v>-10.787464088230255</c:v>
                </c:pt>
                <c:pt idx="35">
                  <c:v>-10.787464088230255</c:v>
                </c:pt>
                <c:pt idx="36">
                  <c:v>-10.787464088230255</c:v>
                </c:pt>
                <c:pt idx="37">
                  <c:v>-10.787464088230255</c:v>
                </c:pt>
                <c:pt idx="38">
                  <c:v>-10.787464088230255</c:v>
                </c:pt>
                <c:pt idx="39">
                  <c:v>-10.787464088230255</c:v>
                </c:pt>
                <c:pt idx="40">
                  <c:v>-10.787464088230255</c:v>
                </c:pt>
                <c:pt idx="41">
                  <c:v>-10.787464088230255</c:v>
                </c:pt>
                <c:pt idx="42">
                  <c:v>-10.787464088230255</c:v>
                </c:pt>
                <c:pt idx="43">
                  <c:v>-10.787464088230255</c:v>
                </c:pt>
                <c:pt idx="44">
                  <c:v>-10.787464088230255</c:v>
                </c:pt>
                <c:pt idx="45">
                  <c:v>-10.787464088230255</c:v>
                </c:pt>
                <c:pt idx="46">
                  <c:v>-10.787464088230255</c:v>
                </c:pt>
                <c:pt idx="47">
                  <c:v>-10.787464088230255</c:v>
                </c:pt>
                <c:pt idx="48">
                  <c:v>-10.787464088230255</c:v>
                </c:pt>
                <c:pt idx="49">
                  <c:v>-10.787464088230255</c:v>
                </c:pt>
                <c:pt idx="50">
                  <c:v>-10.787464088230255</c:v>
                </c:pt>
                <c:pt idx="51">
                  <c:v>-10.787464088230255</c:v>
                </c:pt>
                <c:pt idx="52">
                  <c:v>-10.787464088230255</c:v>
                </c:pt>
                <c:pt idx="53">
                  <c:v>-10.787464088230255</c:v>
                </c:pt>
                <c:pt idx="54">
                  <c:v>-10.787464088230255</c:v>
                </c:pt>
                <c:pt idx="55">
                  <c:v>-10.787464088230255</c:v>
                </c:pt>
                <c:pt idx="56">
                  <c:v>-10.787464088230255</c:v>
                </c:pt>
                <c:pt idx="57">
                  <c:v>-10.787464088230255</c:v>
                </c:pt>
                <c:pt idx="58">
                  <c:v>-10.787464088230255</c:v>
                </c:pt>
                <c:pt idx="59">
                  <c:v>-10.787464088230255</c:v>
                </c:pt>
                <c:pt idx="60">
                  <c:v>-10.787464088230255</c:v>
                </c:pt>
                <c:pt idx="61">
                  <c:v>-10.787464088230255</c:v>
                </c:pt>
                <c:pt idx="62">
                  <c:v>-10.787464088230255</c:v>
                </c:pt>
                <c:pt idx="63">
                  <c:v>-10.787464088230255</c:v>
                </c:pt>
                <c:pt idx="64">
                  <c:v>-10.787464088230255</c:v>
                </c:pt>
                <c:pt idx="65">
                  <c:v>-10.787464088230255</c:v>
                </c:pt>
                <c:pt idx="66">
                  <c:v>-10.787464088230255</c:v>
                </c:pt>
                <c:pt idx="67">
                  <c:v>-10.787464088230255</c:v>
                </c:pt>
                <c:pt idx="68">
                  <c:v>-10.787464088230255</c:v>
                </c:pt>
                <c:pt idx="69">
                  <c:v>-10.787464088230255</c:v>
                </c:pt>
                <c:pt idx="70">
                  <c:v>-10.787464088230255</c:v>
                </c:pt>
                <c:pt idx="71">
                  <c:v>-10.787464088230255</c:v>
                </c:pt>
                <c:pt idx="72">
                  <c:v>-10.787464088230255</c:v>
                </c:pt>
                <c:pt idx="73">
                  <c:v>-10.787464088230255</c:v>
                </c:pt>
                <c:pt idx="74">
                  <c:v>-10.787464088230255</c:v>
                </c:pt>
                <c:pt idx="75">
                  <c:v>-10.787464088230255</c:v>
                </c:pt>
                <c:pt idx="76">
                  <c:v>-10.787464088230255</c:v>
                </c:pt>
                <c:pt idx="77">
                  <c:v>-10.787464088230255</c:v>
                </c:pt>
                <c:pt idx="78">
                  <c:v>-10.787464088230255</c:v>
                </c:pt>
                <c:pt idx="79">
                  <c:v>-10.787464088230255</c:v>
                </c:pt>
                <c:pt idx="80">
                  <c:v>-10.787464088230255</c:v>
                </c:pt>
                <c:pt idx="81">
                  <c:v>-10.787464088230255</c:v>
                </c:pt>
                <c:pt idx="82">
                  <c:v>-10.787464088230255</c:v>
                </c:pt>
                <c:pt idx="83">
                  <c:v>-10.787464088230255</c:v>
                </c:pt>
                <c:pt idx="84">
                  <c:v>-10.787464088230255</c:v>
                </c:pt>
                <c:pt idx="85">
                  <c:v>-10.787464088230255</c:v>
                </c:pt>
                <c:pt idx="86">
                  <c:v>-10.787464088230255</c:v>
                </c:pt>
                <c:pt idx="87">
                  <c:v>-10.787464088230255</c:v>
                </c:pt>
                <c:pt idx="88">
                  <c:v>-10.787464088230255</c:v>
                </c:pt>
                <c:pt idx="89">
                  <c:v>-10.787464088230255</c:v>
                </c:pt>
                <c:pt idx="90">
                  <c:v>-10.787464088230255</c:v>
                </c:pt>
                <c:pt idx="91">
                  <c:v>-10.787464088230255</c:v>
                </c:pt>
                <c:pt idx="92">
                  <c:v>-10.787464088230255</c:v>
                </c:pt>
                <c:pt idx="93">
                  <c:v>-10.787464088230255</c:v>
                </c:pt>
                <c:pt idx="94">
                  <c:v>-10.787464088230255</c:v>
                </c:pt>
                <c:pt idx="95">
                  <c:v>-10.787464088230255</c:v>
                </c:pt>
                <c:pt idx="96">
                  <c:v>-10.787464088230255</c:v>
                </c:pt>
                <c:pt idx="97">
                  <c:v>-10.787464088230255</c:v>
                </c:pt>
                <c:pt idx="98">
                  <c:v>-10.787464088230255</c:v>
                </c:pt>
                <c:pt idx="99">
                  <c:v>-10.787464088230255</c:v>
                </c:pt>
                <c:pt idx="100">
                  <c:v>-10.787464088230255</c:v>
                </c:pt>
                <c:pt idx="101">
                  <c:v>-10.787464088230255</c:v>
                </c:pt>
                <c:pt idx="102">
                  <c:v>-10.787464088230255</c:v>
                </c:pt>
                <c:pt idx="103">
                  <c:v>-10.787464088230255</c:v>
                </c:pt>
                <c:pt idx="104">
                  <c:v>-10.787464088230255</c:v>
                </c:pt>
                <c:pt idx="105">
                  <c:v>-10.787464088230255</c:v>
                </c:pt>
                <c:pt idx="106">
                  <c:v>-10.787464088230255</c:v>
                </c:pt>
                <c:pt idx="107">
                  <c:v>-10.787464088230255</c:v>
                </c:pt>
                <c:pt idx="108">
                  <c:v>-10.787464088230255</c:v>
                </c:pt>
                <c:pt idx="109">
                  <c:v>-10.787464088230255</c:v>
                </c:pt>
                <c:pt idx="110">
                  <c:v>-10.787464088230255</c:v>
                </c:pt>
                <c:pt idx="111">
                  <c:v>-10.787464088230255</c:v>
                </c:pt>
                <c:pt idx="112">
                  <c:v>-10.787464088230255</c:v>
                </c:pt>
                <c:pt idx="113">
                  <c:v>-10.787464088230255</c:v>
                </c:pt>
                <c:pt idx="114">
                  <c:v>-10.787464088230255</c:v>
                </c:pt>
                <c:pt idx="115">
                  <c:v>-10.787464088230255</c:v>
                </c:pt>
                <c:pt idx="116">
                  <c:v>-10.787464088230255</c:v>
                </c:pt>
                <c:pt idx="117">
                  <c:v>-10.787464088230255</c:v>
                </c:pt>
                <c:pt idx="118">
                  <c:v>-10.787464088230255</c:v>
                </c:pt>
                <c:pt idx="119">
                  <c:v>-10.787464088230255</c:v>
                </c:pt>
                <c:pt idx="120">
                  <c:v>-10.787464088230255</c:v>
                </c:pt>
                <c:pt idx="121">
                  <c:v>-10.787464088230255</c:v>
                </c:pt>
                <c:pt idx="122">
                  <c:v>-10.787464088230255</c:v>
                </c:pt>
                <c:pt idx="123">
                  <c:v>-10.787464088230255</c:v>
                </c:pt>
                <c:pt idx="124">
                  <c:v>-10.787464088230255</c:v>
                </c:pt>
                <c:pt idx="125">
                  <c:v>-10.787464088230255</c:v>
                </c:pt>
                <c:pt idx="126">
                  <c:v>-10.787464088230255</c:v>
                </c:pt>
                <c:pt idx="127">
                  <c:v>-10.787464088230255</c:v>
                </c:pt>
                <c:pt idx="128">
                  <c:v>-10.787464088230255</c:v>
                </c:pt>
                <c:pt idx="129">
                  <c:v>-10.787464088230255</c:v>
                </c:pt>
                <c:pt idx="130">
                  <c:v>-10.787464088230255</c:v>
                </c:pt>
                <c:pt idx="131">
                  <c:v>-10.787464088230255</c:v>
                </c:pt>
                <c:pt idx="132">
                  <c:v>-10.787464088230255</c:v>
                </c:pt>
                <c:pt idx="133">
                  <c:v>-10.787464088230255</c:v>
                </c:pt>
                <c:pt idx="134">
                  <c:v>-10.787464088230255</c:v>
                </c:pt>
                <c:pt idx="135">
                  <c:v>-10.787464088230255</c:v>
                </c:pt>
                <c:pt idx="136">
                  <c:v>-10.787464088230255</c:v>
                </c:pt>
                <c:pt idx="137">
                  <c:v>-10.787464088230255</c:v>
                </c:pt>
                <c:pt idx="138">
                  <c:v>-10.787464088230255</c:v>
                </c:pt>
                <c:pt idx="139">
                  <c:v>-10.787464088230255</c:v>
                </c:pt>
                <c:pt idx="140">
                  <c:v>-10.787464088230255</c:v>
                </c:pt>
                <c:pt idx="141">
                  <c:v>-10.787464088230255</c:v>
                </c:pt>
                <c:pt idx="142">
                  <c:v>-10.787464088230255</c:v>
                </c:pt>
                <c:pt idx="143">
                  <c:v>-10.787464088230255</c:v>
                </c:pt>
                <c:pt idx="144">
                  <c:v>-10.787464088230255</c:v>
                </c:pt>
                <c:pt idx="145">
                  <c:v>-10.787464088230255</c:v>
                </c:pt>
                <c:pt idx="146">
                  <c:v>-10.787464088230255</c:v>
                </c:pt>
                <c:pt idx="147">
                  <c:v>-10.787464088230255</c:v>
                </c:pt>
                <c:pt idx="148">
                  <c:v>-10.787464088230255</c:v>
                </c:pt>
                <c:pt idx="149">
                  <c:v>-10.787464088230255</c:v>
                </c:pt>
                <c:pt idx="150">
                  <c:v>-10.787464088230255</c:v>
                </c:pt>
                <c:pt idx="151">
                  <c:v>-10.787464088230255</c:v>
                </c:pt>
                <c:pt idx="152">
                  <c:v>-10.787464088230255</c:v>
                </c:pt>
                <c:pt idx="153">
                  <c:v>-10.787464088230255</c:v>
                </c:pt>
                <c:pt idx="154">
                  <c:v>-10.787464088230255</c:v>
                </c:pt>
                <c:pt idx="155">
                  <c:v>-10.787464088230255</c:v>
                </c:pt>
                <c:pt idx="156">
                  <c:v>-10.787464088230255</c:v>
                </c:pt>
                <c:pt idx="157">
                  <c:v>-10.787464088230255</c:v>
                </c:pt>
                <c:pt idx="158">
                  <c:v>-10.787464088230255</c:v>
                </c:pt>
                <c:pt idx="159">
                  <c:v>-10.787464088230255</c:v>
                </c:pt>
                <c:pt idx="160">
                  <c:v>-10.787464088230255</c:v>
                </c:pt>
                <c:pt idx="161">
                  <c:v>-10.787464088230255</c:v>
                </c:pt>
                <c:pt idx="162">
                  <c:v>-10.787464088230255</c:v>
                </c:pt>
                <c:pt idx="163">
                  <c:v>-10.787464088230255</c:v>
                </c:pt>
                <c:pt idx="164">
                  <c:v>-10.787464088230255</c:v>
                </c:pt>
                <c:pt idx="165">
                  <c:v>-10.787464088230255</c:v>
                </c:pt>
                <c:pt idx="166">
                  <c:v>-10.787464088230255</c:v>
                </c:pt>
                <c:pt idx="167">
                  <c:v>-10.787464088230255</c:v>
                </c:pt>
                <c:pt idx="168">
                  <c:v>-10.787464088230255</c:v>
                </c:pt>
                <c:pt idx="169">
                  <c:v>-10.787464088230255</c:v>
                </c:pt>
                <c:pt idx="170">
                  <c:v>-10.787464088230255</c:v>
                </c:pt>
                <c:pt idx="171">
                  <c:v>-10.787464088230255</c:v>
                </c:pt>
                <c:pt idx="172">
                  <c:v>-10.787464088230255</c:v>
                </c:pt>
                <c:pt idx="173">
                  <c:v>-10.787464088230255</c:v>
                </c:pt>
                <c:pt idx="174">
                  <c:v>-10.787464088230255</c:v>
                </c:pt>
                <c:pt idx="175">
                  <c:v>-10.787464088230255</c:v>
                </c:pt>
                <c:pt idx="176">
                  <c:v>-10.787464088230255</c:v>
                </c:pt>
                <c:pt idx="177">
                  <c:v>-10.787464088230255</c:v>
                </c:pt>
                <c:pt idx="178">
                  <c:v>-10.787464088230255</c:v>
                </c:pt>
                <c:pt idx="179">
                  <c:v>-10.787464088230255</c:v>
                </c:pt>
                <c:pt idx="180">
                  <c:v>-10.787464088230255</c:v>
                </c:pt>
                <c:pt idx="181">
                  <c:v>-10.787464088230255</c:v>
                </c:pt>
                <c:pt idx="182">
                  <c:v>-10.787464088230255</c:v>
                </c:pt>
                <c:pt idx="183">
                  <c:v>-10.787464088230255</c:v>
                </c:pt>
                <c:pt idx="184">
                  <c:v>-10.787464088230255</c:v>
                </c:pt>
                <c:pt idx="185">
                  <c:v>-10.787464088230255</c:v>
                </c:pt>
                <c:pt idx="186">
                  <c:v>-10.787464088230255</c:v>
                </c:pt>
                <c:pt idx="187">
                  <c:v>-10.787464088230255</c:v>
                </c:pt>
                <c:pt idx="188">
                  <c:v>-10.787464088230255</c:v>
                </c:pt>
                <c:pt idx="189">
                  <c:v>-10.787464088230255</c:v>
                </c:pt>
                <c:pt idx="190">
                  <c:v>-10.787464088230255</c:v>
                </c:pt>
                <c:pt idx="191">
                  <c:v>-10.787464088230255</c:v>
                </c:pt>
                <c:pt idx="192">
                  <c:v>-10.787464088230255</c:v>
                </c:pt>
                <c:pt idx="193">
                  <c:v>-10.787464088230255</c:v>
                </c:pt>
                <c:pt idx="194">
                  <c:v>-10.787464088230255</c:v>
                </c:pt>
                <c:pt idx="195">
                  <c:v>-10.787464088230255</c:v>
                </c:pt>
                <c:pt idx="196">
                  <c:v>-10.787464088230255</c:v>
                </c:pt>
                <c:pt idx="197">
                  <c:v>-10.787464088230255</c:v>
                </c:pt>
                <c:pt idx="198">
                  <c:v>-10.787464088230255</c:v>
                </c:pt>
                <c:pt idx="199">
                  <c:v>-10.787464088230255</c:v>
                </c:pt>
                <c:pt idx="200">
                  <c:v>-10.787464088230255</c:v>
                </c:pt>
                <c:pt idx="201">
                  <c:v>-10.787464088230255</c:v>
                </c:pt>
                <c:pt idx="202">
                  <c:v>-10.787464088230255</c:v>
                </c:pt>
                <c:pt idx="203">
                  <c:v>-10.787464088230255</c:v>
                </c:pt>
                <c:pt idx="204">
                  <c:v>-10.787464088230255</c:v>
                </c:pt>
                <c:pt idx="205">
                  <c:v>-10.787464088230255</c:v>
                </c:pt>
                <c:pt idx="206">
                  <c:v>-10.787464088230255</c:v>
                </c:pt>
                <c:pt idx="207">
                  <c:v>-10.787464088230255</c:v>
                </c:pt>
                <c:pt idx="208">
                  <c:v>-10.787464088230255</c:v>
                </c:pt>
                <c:pt idx="209">
                  <c:v>-10.787464088230255</c:v>
                </c:pt>
                <c:pt idx="210">
                  <c:v>-10.787464088230255</c:v>
                </c:pt>
                <c:pt idx="211">
                  <c:v>-10.787464088230255</c:v>
                </c:pt>
                <c:pt idx="212">
                  <c:v>-10.787464088230255</c:v>
                </c:pt>
                <c:pt idx="213">
                  <c:v>-10.787464088230255</c:v>
                </c:pt>
                <c:pt idx="214">
                  <c:v>-10.787464088230255</c:v>
                </c:pt>
                <c:pt idx="215">
                  <c:v>-10.787464088230255</c:v>
                </c:pt>
                <c:pt idx="216">
                  <c:v>-10.787464088230255</c:v>
                </c:pt>
                <c:pt idx="217">
                  <c:v>-10.787464088230255</c:v>
                </c:pt>
                <c:pt idx="218">
                  <c:v>-10.787464088230255</c:v>
                </c:pt>
                <c:pt idx="219">
                  <c:v>-10.787464088230255</c:v>
                </c:pt>
                <c:pt idx="220">
                  <c:v>-10.787464088230255</c:v>
                </c:pt>
                <c:pt idx="221">
                  <c:v>-10.787464088230255</c:v>
                </c:pt>
                <c:pt idx="222">
                  <c:v>-10.787464088230255</c:v>
                </c:pt>
                <c:pt idx="223">
                  <c:v>-10.787464088230255</c:v>
                </c:pt>
                <c:pt idx="224">
                  <c:v>-10.787464088230255</c:v>
                </c:pt>
                <c:pt idx="225">
                  <c:v>-10.787464088230255</c:v>
                </c:pt>
                <c:pt idx="226">
                  <c:v>-10.787464088230255</c:v>
                </c:pt>
                <c:pt idx="227">
                  <c:v>-10.787464088230255</c:v>
                </c:pt>
                <c:pt idx="228">
                  <c:v>-10.787464088230255</c:v>
                </c:pt>
                <c:pt idx="229">
                  <c:v>-10.787464088230255</c:v>
                </c:pt>
                <c:pt idx="230">
                  <c:v>-10.787464088230255</c:v>
                </c:pt>
                <c:pt idx="231">
                  <c:v>-10.787464088230255</c:v>
                </c:pt>
                <c:pt idx="232">
                  <c:v>-10.787464088230255</c:v>
                </c:pt>
                <c:pt idx="233">
                  <c:v>-10.787464088230255</c:v>
                </c:pt>
                <c:pt idx="234">
                  <c:v>-10.787464088230255</c:v>
                </c:pt>
                <c:pt idx="235">
                  <c:v>-10.787464088230255</c:v>
                </c:pt>
                <c:pt idx="236">
                  <c:v>-10.787464088230255</c:v>
                </c:pt>
                <c:pt idx="237">
                  <c:v>-10.787464088230255</c:v>
                </c:pt>
                <c:pt idx="238">
                  <c:v>-10.787464088230255</c:v>
                </c:pt>
                <c:pt idx="239">
                  <c:v>-10.787464088230255</c:v>
                </c:pt>
                <c:pt idx="240">
                  <c:v>-10.787464088230255</c:v>
                </c:pt>
                <c:pt idx="241">
                  <c:v>-10.787464088230255</c:v>
                </c:pt>
                <c:pt idx="242">
                  <c:v>-10.787464088230255</c:v>
                </c:pt>
                <c:pt idx="243">
                  <c:v>-10.787464088230255</c:v>
                </c:pt>
                <c:pt idx="244">
                  <c:v>-10.787464088230255</c:v>
                </c:pt>
                <c:pt idx="245">
                  <c:v>-10.787464088230255</c:v>
                </c:pt>
                <c:pt idx="246">
                  <c:v>-10.787464088230255</c:v>
                </c:pt>
                <c:pt idx="247">
                  <c:v>-10.787464088230255</c:v>
                </c:pt>
                <c:pt idx="248">
                  <c:v>-10.787464088230255</c:v>
                </c:pt>
                <c:pt idx="249">
                  <c:v>-10.787464088230255</c:v>
                </c:pt>
                <c:pt idx="250">
                  <c:v>-10.787464088230255</c:v>
                </c:pt>
                <c:pt idx="251">
                  <c:v>-10.787464088230255</c:v>
                </c:pt>
                <c:pt idx="252">
                  <c:v>-10.787464088230255</c:v>
                </c:pt>
                <c:pt idx="253">
                  <c:v>-10.787464088230255</c:v>
                </c:pt>
                <c:pt idx="254">
                  <c:v>-10.787464088230255</c:v>
                </c:pt>
                <c:pt idx="255">
                  <c:v>-10.787464088230255</c:v>
                </c:pt>
                <c:pt idx="256">
                  <c:v>-10.787464088230255</c:v>
                </c:pt>
                <c:pt idx="257">
                  <c:v>-10.787464088230255</c:v>
                </c:pt>
                <c:pt idx="258">
                  <c:v>-10.787464088230255</c:v>
                </c:pt>
                <c:pt idx="259">
                  <c:v>-10.787464088230255</c:v>
                </c:pt>
                <c:pt idx="260">
                  <c:v>-10.787464088230255</c:v>
                </c:pt>
                <c:pt idx="261">
                  <c:v>-10.787464088230255</c:v>
                </c:pt>
                <c:pt idx="262">
                  <c:v>-10.787464088230255</c:v>
                </c:pt>
                <c:pt idx="263">
                  <c:v>-10.787464088230255</c:v>
                </c:pt>
                <c:pt idx="264">
                  <c:v>-10.787464088230255</c:v>
                </c:pt>
                <c:pt idx="265">
                  <c:v>-10.787464088230255</c:v>
                </c:pt>
                <c:pt idx="266">
                  <c:v>-10.787464088230255</c:v>
                </c:pt>
                <c:pt idx="267">
                  <c:v>-10.787464088230255</c:v>
                </c:pt>
                <c:pt idx="268">
                  <c:v>-10.787464088230255</c:v>
                </c:pt>
                <c:pt idx="269">
                  <c:v>-10.787464088230255</c:v>
                </c:pt>
                <c:pt idx="270">
                  <c:v>-10.787464088230255</c:v>
                </c:pt>
                <c:pt idx="271">
                  <c:v>-10.787464088230255</c:v>
                </c:pt>
                <c:pt idx="272">
                  <c:v>-10.787464088230255</c:v>
                </c:pt>
                <c:pt idx="273">
                  <c:v>-10.787464088230255</c:v>
                </c:pt>
                <c:pt idx="274">
                  <c:v>-10.787464088230255</c:v>
                </c:pt>
                <c:pt idx="275">
                  <c:v>-10.787464088230255</c:v>
                </c:pt>
                <c:pt idx="276">
                  <c:v>-10.787464088230255</c:v>
                </c:pt>
                <c:pt idx="277">
                  <c:v>-10.787464088230255</c:v>
                </c:pt>
                <c:pt idx="278">
                  <c:v>-10.787464088230255</c:v>
                </c:pt>
                <c:pt idx="279">
                  <c:v>-10.787464088230255</c:v>
                </c:pt>
                <c:pt idx="280">
                  <c:v>-10.787464088230255</c:v>
                </c:pt>
                <c:pt idx="281">
                  <c:v>-10.787464088230255</c:v>
                </c:pt>
                <c:pt idx="282">
                  <c:v>-10.787464088230255</c:v>
                </c:pt>
                <c:pt idx="283">
                  <c:v>-10.787464088230255</c:v>
                </c:pt>
                <c:pt idx="284">
                  <c:v>-10.787464088230255</c:v>
                </c:pt>
                <c:pt idx="285">
                  <c:v>-10.787464088230255</c:v>
                </c:pt>
                <c:pt idx="286">
                  <c:v>-10.787464088230255</c:v>
                </c:pt>
                <c:pt idx="287">
                  <c:v>-10.787464088230255</c:v>
                </c:pt>
                <c:pt idx="288">
                  <c:v>-10.787464088230255</c:v>
                </c:pt>
                <c:pt idx="289">
                  <c:v>-10.787464088230255</c:v>
                </c:pt>
                <c:pt idx="290">
                  <c:v>-10.787464088230255</c:v>
                </c:pt>
                <c:pt idx="291">
                  <c:v>-10.787464088230255</c:v>
                </c:pt>
                <c:pt idx="292">
                  <c:v>-10.787464088230255</c:v>
                </c:pt>
                <c:pt idx="293">
                  <c:v>-10.787464088230255</c:v>
                </c:pt>
                <c:pt idx="294">
                  <c:v>-10.787464088230255</c:v>
                </c:pt>
                <c:pt idx="295">
                  <c:v>-10.787464088230255</c:v>
                </c:pt>
                <c:pt idx="296">
                  <c:v>-10.787464088230255</c:v>
                </c:pt>
                <c:pt idx="297">
                  <c:v>-10.787464088230255</c:v>
                </c:pt>
                <c:pt idx="298">
                  <c:v>-10.787464088230255</c:v>
                </c:pt>
                <c:pt idx="299">
                  <c:v>-10.787464088230255</c:v>
                </c:pt>
                <c:pt idx="300">
                  <c:v>-10.787464088230255</c:v>
                </c:pt>
                <c:pt idx="301">
                  <c:v>-10.787464088230255</c:v>
                </c:pt>
                <c:pt idx="302">
                  <c:v>-10.787464088230255</c:v>
                </c:pt>
                <c:pt idx="303">
                  <c:v>-10.787464088230255</c:v>
                </c:pt>
                <c:pt idx="304">
                  <c:v>-10.787464088230255</c:v>
                </c:pt>
                <c:pt idx="305">
                  <c:v>-10.787464088230255</c:v>
                </c:pt>
                <c:pt idx="306">
                  <c:v>-10.787464088230255</c:v>
                </c:pt>
                <c:pt idx="307">
                  <c:v>-10.787464088230255</c:v>
                </c:pt>
                <c:pt idx="308">
                  <c:v>-10.787464088230255</c:v>
                </c:pt>
                <c:pt idx="309">
                  <c:v>-10.787464088230255</c:v>
                </c:pt>
                <c:pt idx="310">
                  <c:v>-10.787464088230255</c:v>
                </c:pt>
                <c:pt idx="311">
                  <c:v>-10.787464088230255</c:v>
                </c:pt>
                <c:pt idx="312">
                  <c:v>-10.787464088230255</c:v>
                </c:pt>
                <c:pt idx="313">
                  <c:v>-10.787464088230255</c:v>
                </c:pt>
                <c:pt idx="314">
                  <c:v>-10.787464088230255</c:v>
                </c:pt>
                <c:pt idx="315">
                  <c:v>-10.787464088230255</c:v>
                </c:pt>
                <c:pt idx="316">
                  <c:v>-10.787464088230255</c:v>
                </c:pt>
                <c:pt idx="317">
                  <c:v>-10.787464088230255</c:v>
                </c:pt>
                <c:pt idx="318">
                  <c:v>-10.787464088230255</c:v>
                </c:pt>
                <c:pt idx="319">
                  <c:v>-10.787464088230255</c:v>
                </c:pt>
                <c:pt idx="320">
                  <c:v>-10.787464088230255</c:v>
                </c:pt>
                <c:pt idx="321">
                  <c:v>-10.787464088230255</c:v>
                </c:pt>
                <c:pt idx="322">
                  <c:v>-10.787464088230255</c:v>
                </c:pt>
                <c:pt idx="323">
                  <c:v>-10.787464088230255</c:v>
                </c:pt>
                <c:pt idx="324">
                  <c:v>-10.787464088230255</c:v>
                </c:pt>
                <c:pt idx="325">
                  <c:v>-10.787464088230255</c:v>
                </c:pt>
                <c:pt idx="326">
                  <c:v>-10.787464088230255</c:v>
                </c:pt>
                <c:pt idx="327">
                  <c:v>-10.787464088230255</c:v>
                </c:pt>
                <c:pt idx="328">
                  <c:v>-10.787464088230255</c:v>
                </c:pt>
                <c:pt idx="329">
                  <c:v>-10.787464088230255</c:v>
                </c:pt>
                <c:pt idx="330">
                  <c:v>-10.787464088230255</c:v>
                </c:pt>
                <c:pt idx="331">
                  <c:v>-10.787464088230255</c:v>
                </c:pt>
                <c:pt idx="332">
                  <c:v>-10.787464088230255</c:v>
                </c:pt>
                <c:pt idx="333">
                  <c:v>-10.787464088230255</c:v>
                </c:pt>
                <c:pt idx="334">
                  <c:v>-10.787464088230255</c:v>
                </c:pt>
                <c:pt idx="335">
                  <c:v>-10.787464088230255</c:v>
                </c:pt>
                <c:pt idx="336">
                  <c:v>-10.787464088230255</c:v>
                </c:pt>
                <c:pt idx="337">
                  <c:v>-10.787464088230255</c:v>
                </c:pt>
                <c:pt idx="338">
                  <c:v>-10.787464088230255</c:v>
                </c:pt>
                <c:pt idx="339">
                  <c:v>-10.787464088230255</c:v>
                </c:pt>
                <c:pt idx="340">
                  <c:v>-10.787464088230255</c:v>
                </c:pt>
                <c:pt idx="341">
                  <c:v>-10.787464088230255</c:v>
                </c:pt>
                <c:pt idx="342">
                  <c:v>-10.787464088230255</c:v>
                </c:pt>
                <c:pt idx="343">
                  <c:v>-10.787464088230255</c:v>
                </c:pt>
                <c:pt idx="344">
                  <c:v>-10.787464088230255</c:v>
                </c:pt>
                <c:pt idx="345">
                  <c:v>-10.787464088230255</c:v>
                </c:pt>
                <c:pt idx="346">
                  <c:v>-10.787464088230255</c:v>
                </c:pt>
                <c:pt idx="347">
                  <c:v>-10.787464088230255</c:v>
                </c:pt>
                <c:pt idx="348">
                  <c:v>-10.787464088230255</c:v>
                </c:pt>
                <c:pt idx="349">
                  <c:v>-10.787464088230255</c:v>
                </c:pt>
                <c:pt idx="350">
                  <c:v>-10.787464088230255</c:v>
                </c:pt>
                <c:pt idx="351">
                  <c:v>-10.787464088230255</c:v>
                </c:pt>
                <c:pt idx="352">
                  <c:v>-10.787464088230255</c:v>
                </c:pt>
                <c:pt idx="353">
                  <c:v>-10.787464088230255</c:v>
                </c:pt>
                <c:pt idx="354">
                  <c:v>-10.787464088230255</c:v>
                </c:pt>
                <c:pt idx="355">
                  <c:v>-10.787464088230255</c:v>
                </c:pt>
                <c:pt idx="356">
                  <c:v>-10.787464088230255</c:v>
                </c:pt>
                <c:pt idx="357">
                  <c:v>-10.787464088230255</c:v>
                </c:pt>
                <c:pt idx="358">
                  <c:v>-10.787464088230255</c:v>
                </c:pt>
                <c:pt idx="359">
                  <c:v>-10.787464088230255</c:v>
                </c:pt>
                <c:pt idx="360">
                  <c:v>-10.787464088230255</c:v>
                </c:pt>
                <c:pt idx="361">
                  <c:v>-10.787464088230255</c:v>
                </c:pt>
                <c:pt idx="362">
                  <c:v>-10.787464088230255</c:v>
                </c:pt>
                <c:pt idx="363">
                  <c:v>-10.787464088230255</c:v>
                </c:pt>
                <c:pt idx="364">
                  <c:v>-10.787464088230255</c:v>
                </c:pt>
                <c:pt idx="365">
                  <c:v>-10.787464088230255</c:v>
                </c:pt>
                <c:pt idx="366">
                  <c:v>-10.787464088230255</c:v>
                </c:pt>
                <c:pt idx="367">
                  <c:v>-10.787464088230255</c:v>
                </c:pt>
                <c:pt idx="368">
                  <c:v>-10.787464088230255</c:v>
                </c:pt>
                <c:pt idx="369">
                  <c:v>-10.787464088230255</c:v>
                </c:pt>
                <c:pt idx="370">
                  <c:v>-10.787464088230255</c:v>
                </c:pt>
                <c:pt idx="371">
                  <c:v>-10.787464088230255</c:v>
                </c:pt>
                <c:pt idx="372">
                  <c:v>-10.787464088230255</c:v>
                </c:pt>
                <c:pt idx="373">
                  <c:v>-10.787464088230255</c:v>
                </c:pt>
                <c:pt idx="374">
                  <c:v>-10.787464088230255</c:v>
                </c:pt>
                <c:pt idx="375">
                  <c:v>-10.787464088230255</c:v>
                </c:pt>
                <c:pt idx="376">
                  <c:v>-10.787464088230255</c:v>
                </c:pt>
                <c:pt idx="377">
                  <c:v>-10.787464088230255</c:v>
                </c:pt>
                <c:pt idx="378">
                  <c:v>-10.787464088230255</c:v>
                </c:pt>
                <c:pt idx="379">
                  <c:v>-10.787464088230255</c:v>
                </c:pt>
                <c:pt idx="380">
                  <c:v>-10.787464088230255</c:v>
                </c:pt>
                <c:pt idx="381">
                  <c:v>-10.787464088230255</c:v>
                </c:pt>
                <c:pt idx="382">
                  <c:v>-10.787464088230255</c:v>
                </c:pt>
                <c:pt idx="383">
                  <c:v>-10.787464088230255</c:v>
                </c:pt>
                <c:pt idx="384">
                  <c:v>-10.787464088230255</c:v>
                </c:pt>
                <c:pt idx="385">
                  <c:v>-10.787464088230255</c:v>
                </c:pt>
                <c:pt idx="386">
                  <c:v>-10.787464088230255</c:v>
                </c:pt>
                <c:pt idx="387">
                  <c:v>-10.787464088230255</c:v>
                </c:pt>
                <c:pt idx="388">
                  <c:v>-10.787464088230255</c:v>
                </c:pt>
                <c:pt idx="389">
                  <c:v>-10.787464088230255</c:v>
                </c:pt>
                <c:pt idx="390">
                  <c:v>-10.787464088230255</c:v>
                </c:pt>
                <c:pt idx="391">
                  <c:v>-10.787464088230255</c:v>
                </c:pt>
                <c:pt idx="392">
                  <c:v>-10.787464088230255</c:v>
                </c:pt>
                <c:pt idx="393">
                  <c:v>-10.787464088230255</c:v>
                </c:pt>
                <c:pt idx="394">
                  <c:v>-10.787464088230255</c:v>
                </c:pt>
                <c:pt idx="395">
                  <c:v>-10.787464088230255</c:v>
                </c:pt>
                <c:pt idx="396">
                  <c:v>-10.787464088230255</c:v>
                </c:pt>
                <c:pt idx="397">
                  <c:v>-10.787464088230255</c:v>
                </c:pt>
                <c:pt idx="398">
                  <c:v>-10.787464088230255</c:v>
                </c:pt>
                <c:pt idx="399">
                  <c:v>-10.787464088230255</c:v>
                </c:pt>
                <c:pt idx="400">
                  <c:v>-10.787464088230255</c:v>
                </c:pt>
                <c:pt idx="401">
                  <c:v>-10.787464088230255</c:v>
                </c:pt>
                <c:pt idx="402">
                  <c:v>-10.787464088230255</c:v>
                </c:pt>
                <c:pt idx="403">
                  <c:v>-10.787464088230255</c:v>
                </c:pt>
                <c:pt idx="404">
                  <c:v>-10.787464088230255</c:v>
                </c:pt>
                <c:pt idx="405">
                  <c:v>-10.787464088230255</c:v>
                </c:pt>
                <c:pt idx="406">
                  <c:v>-10.787464088230255</c:v>
                </c:pt>
                <c:pt idx="407">
                  <c:v>-10.787464088230255</c:v>
                </c:pt>
                <c:pt idx="408">
                  <c:v>-10.787464088230255</c:v>
                </c:pt>
                <c:pt idx="409">
                  <c:v>-10.787464088230255</c:v>
                </c:pt>
                <c:pt idx="410">
                  <c:v>-10.787464088230255</c:v>
                </c:pt>
                <c:pt idx="411">
                  <c:v>-10.787464088230255</c:v>
                </c:pt>
                <c:pt idx="412">
                  <c:v>-10.787464088230255</c:v>
                </c:pt>
                <c:pt idx="413">
                  <c:v>-10.787464088230255</c:v>
                </c:pt>
                <c:pt idx="414">
                  <c:v>-10.787464088230255</c:v>
                </c:pt>
                <c:pt idx="415">
                  <c:v>-10.787464088230255</c:v>
                </c:pt>
                <c:pt idx="416">
                  <c:v>-10.787464088230255</c:v>
                </c:pt>
                <c:pt idx="417">
                  <c:v>-10.787464088230255</c:v>
                </c:pt>
                <c:pt idx="418">
                  <c:v>-10.787464088230255</c:v>
                </c:pt>
                <c:pt idx="419">
                  <c:v>-10.787464088230255</c:v>
                </c:pt>
                <c:pt idx="420">
                  <c:v>-10.787464088230255</c:v>
                </c:pt>
                <c:pt idx="421">
                  <c:v>-10.787464088230255</c:v>
                </c:pt>
                <c:pt idx="422">
                  <c:v>-10.787464088230255</c:v>
                </c:pt>
                <c:pt idx="423">
                  <c:v>-10.787464088230255</c:v>
                </c:pt>
                <c:pt idx="424">
                  <c:v>-10.787464088230255</c:v>
                </c:pt>
                <c:pt idx="425">
                  <c:v>-10.787464088230255</c:v>
                </c:pt>
                <c:pt idx="426">
                  <c:v>-10.787464088230255</c:v>
                </c:pt>
                <c:pt idx="427">
                  <c:v>-10.787464088230255</c:v>
                </c:pt>
                <c:pt idx="428">
                  <c:v>-10.787464088230255</c:v>
                </c:pt>
                <c:pt idx="429">
                  <c:v>-10.787464088230255</c:v>
                </c:pt>
                <c:pt idx="430">
                  <c:v>-10.787464088230255</c:v>
                </c:pt>
                <c:pt idx="431">
                  <c:v>-10.787464088230255</c:v>
                </c:pt>
                <c:pt idx="432">
                  <c:v>-10.787464088230255</c:v>
                </c:pt>
                <c:pt idx="433">
                  <c:v>-10.787464088230255</c:v>
                </c:pt>
                <c:pt idx="434">
                  <c:v>-10.787464088230255</c:v>
                </c:pt>
                <c:pt idx="435">
                  <c:v>-10.787464088230255</c:v>
                </c:pt>
                <c:pt idx="436">
                  <c:v>-10.787464088230255</c:v>
                </c:pt>
                <c:pt idx="437">
                  <c:v>-10.787464088230255</c:v>
                </c:pt>
                <c:pt idx="438">
                  <c:v>-10.787464088230255</c:v>
                </c:pt>
                <c:pt idx="439">
                  <c:v>-10.787464088230255</c:v>
                </c:pt>
                <c:pt idx="440">
                  <c:v>-10.787464088230255</c:v>
                </c:pt>
                <c:pt idx="441">
                  <c:v>-10.787464088230255</c:v>
                </c:pt>
                <c:pt idx="442">
                  <c:v>-10.787464088230255</c:v>
                </c:pt>
                <c:pt idx="443">
                  <c:v>-10.787464088230255</c:v>
                </c:pt>
                <c:pt idx="444">
                  <c:v>-10.787464088230255</c:v>
                </c:pt>
                <c:pt idx="445">
                  <c:v>-10.787464088230255</c:v>
                </c:pt>
                <c:pt idx="446">
                  <c:v>-10.787464088230255</c:v>
                </c:pt>
                <c:pt idx="447">
                  <c:v>-10.787464088230255</c:v>
                </c:pt>
                <c:pt idx="448">
                  <c:v>-10.787464088230255</c:v>
                </c:pt>
                <c:pt idx="449">
                  <c:v>-10.787464088230255</c:v>
                </c:pt>
                <c:pt idx="450">
                  <c:v>-10.787464088230255</c:v>
                </c:pt>
                <c:pt idx="451">
                  <c:v>-10.787464088230255</c:v>
                </c:pt>
                <c:pt idx="452">
                  <c:v>-10.787464088230255</c:v>
                </c:pt>
                <c:pt idx="453">
                  <c:v>-10.787464088230255</c:v>
                </c:pt>
                <c:pt idx="454">
                  <c:v>-10.787464088230255</c:v>
                </c:pt>
                <c:pt idx="455">
                  <c:v>-10.787464088230255</c:v>
                </c:pt>
                <c:pt idx="456">
                  <c:v>-10.787464088230255</c:v>
                </c:pt>
                <c:pt idx="457">
                  <c:v>-10.787464088230255</c:v>
                </c:pt>
                <c:pt idx="458">
                  <c:v>-10.787464088230255</c:v>
                </c:pt>
                <c:pt idx="459">
                  <c:v>-10.787464088230255</c:v>
                </c:pt>
                <c:pt idx="460">
                  <c:v>-10.787464088230255</c:v>
                </c:pt>
                <c:pt idx="461">
                  <c:v>-10.787464088230255</c:v>
                </c:pt>
                <c:pt idx="462">
                  <c:v>-10.787464088230255</c:v>
                </c:pt>
                <c:pt idx="463">
                  <c:v>-10.787464088230255</c:v>
                </c:pt>
                <c:pt idx="464">
                  <c:v>-10.787464088230255</c:v>
                </c:pt>
                <c:pt idx="465">
                  <c:v>-10.787464088230255</c:v>
                </c:pt>
                <c:pt idx="466">
                  <c:v>-10.787464088230255</c:v>
                </c:pt>
                <c:pt idx="467">
                  <c:v>-10.787464088230255</c:v>
                </c:pt>
                <c:pt idx="468">
                  <c:v>-10.787464088230255</c:v>
                </c:pt>
                <c:pt idx="469">
                  <c:v>-10.787464088230255</c:v>
                </c:pt>
                <c:pt idx="470">
                  <c:v>-10.787464088230255</c:v>
                </c:pt>
                <c:pt idx="471">
                  <c:v>-10.787464088230255</c:v>
                </c:pt>
                <c:pt idx="472">
                  <c:v>-10.787464088230255</c:v>
                </c:pt>
                <c:pt idx="473">
                  <c:v>-10.787464088230255</c:v>
                </c:pt>
                <c:pt idx="474">
                  <c:v>-10.787464088230255</c:v>
                </c:pt>
                <c:pt idx="475">
                  <c:v>-10.787464088230255</c:v>
                </c:pt>
                <c:pt idx="476">
                  <c:v>-10.787464088230255</c:v>
                </c:pt>
                <c:pt idx="477">
                  <c:v>-10.787464088230255</c:v>
                </c:pt>
                <c:pt idx="478">
                  <c:v>-10.787464088230255</c:v>
                </c:pt>
                <c:pt idx="479">
                  <c:v>-10.787464088230255</c:v>
                </c:pt>
                <c:pt idx="480">
                  <c:v>-10.787464088230255</c:v>
                </c:pt>
                <c:pt idx="481">
                  <c:v>-10.787464088230255</c:v>
                </c:pt>
                <c:pt idx="482">
                  <c:v>-10.787464088230255</c:v>
                </c:pt>
                <c:pt idx="483">
                  <c:v>-10.787464088230255</c:v>
                </c:pt>
                <c:pt idx="484">
                  <c:v>-10.787464088230255</c:v>
                </c:pt>
                <c:pt idx="485">
                  <c:v>-10.787464088230255</c:v>
                </c:pt>
                <c:pt idx="486">
                  <c:v>-10.787464088230255</c:v>
                </c:pt>
                <c:pt idx="487">
                  <c:v>-10.787464088230255</c:v>
                </c:pt>
                <c:pt idx="488">
                  <c:v>-10.787464088230255</c:v>
                </c:pt>
                <c:pt idx="489">
                  <c:v>-10.787464088230255</c:v>
                </c:pt>
                <c:pt idx="490">
                  <c:v>-10.787464088230255</c:v>
                </c:pt>
                <c:pt idx="491">
                  <c:v>-10.787464088230255</c:v>
                </c:pt>
                <c:pt idx="492">
                  <c:v>-10.787464088230255</c:v>
                </c:pt>
                <c:pt idx="493">
                  <c:v>-10.787464088230255</c:v>
                </c:pt>
                <c:pt idx="494">
                  <c:v>-10.787464088230255</c:v>
                </c:pt>
                <c:pt idx="495">
                  <c:v>-10.787464088230255</c:v>
                </c:pt>
                <c:pt idx="496">
                  <c:v>-10.787464088230255</c:v>
                </c:pt>
                <c:pt idx="497">
                  <c:v>-10.787464088230255</c:v>
                </c:pt>
                <c:pt idx="498">
                  <c:v>-10.787464088230255</c:v>
                </c:pt>
                <c:pt idx="499">
                  <c:v>-10.787464088230255</c:v>
                </c:pt>
                <c:pt idx="500">
                  <c:v>-10.787464088230255</c:v>
                </c:pt>
                <c:pt idx="501">
                  <c:v>-10.787464088230255</c:v>
                </c:pt>
                <c:pt idx="502">
                  <c:v>-10.787464088230255</c:v>
                </c:pt>
                <c:pt idx="503">
                  <c:v>-10.787464088230255</c:v>
                </c:pt>
                <c:pt idx="504">
                  <c:v>-10.787464088230255</c:v>
                </c:pt>
                <c:pt idx="505">
                  <c:v>-10.787464088230255</c:v>
                </c:pt>
                <c:pt idx="506">
                  <c:v>-10.787464088230255</c:v>
                </c:pt>
                <c:pt idx="507">
                  <c:v>-10.787464088230255</c:v>
                </c:pt>
                <c:pt idx="508">
                  <c:v>-10.787464088230255</c:v>
                </c:pt>
                <c:pt idx="509">
                  <c:v>-10.787464088230255</c:v>
                </c:pt>
                <c:pt idx="510">
                  <c:v>-10.787464088230255</c:v>
                </c:pt>
                <c:pt idx="511">
                  <c:v>-10.787464088230255</c:v>
                </c:pt>
                <c:pt idx="512">
                  <c:v>-10.787464088230255</c:v>
                </c:pt>
                <c:pt idx="513">
                  <c:v>-10.787464088230255</c:v>
                </c:pt>
                <c:pt idx="514">
                  <c:v>-10.787464088230255</c:v>
                </c:pt>
                <c:pt idx="515">
                  <c:v>-10.787464088230255</c:v>
                </c:pt>
                <c:pt idx="516">
                  <c:v>-10.787464088230255</c:v>
                </c:pt>
                <c:pt idx="517">
                  <c:v>-10.787464088230255</c:v>
                </c:pt>
                <c:pt idx="518">
                  <c:v>-10.787464088230255</c:v>
                </c:pt>
                <c:pt idx="519">
                  <c:v>-10.787464088230255</c:v>
                </c:pt>
                <c:pt idx="520">
                  <c:v>-10.787464088230255</c:v>
                </c:pt>
                <c:pt idx="521">
                  <c:v>-10.787464088230255</c:v>
                </c:pt>
                <c:pt idx="522">
                  <c:v>-10.787464088230255</c:v>
                </c:pt>
                <c:pt idx="523">
                  <c:v>-10.787464088230255</c:v>
                </c:pt>
                <c:pt idx="524">
                  <c:v>-10.787464088230255</c:v>
                </c:pt>
                <c:pt idx="525">
                  <c:v>-10.787464088230255</c:v>
                </c:pt>
                <c:pt idx="526">
                  <c:v>-10.787464088230255</c:v>
                </c:pt>
                <c:pt idx="527">
                  <c:v>-10.787464088230255</c:v>
                </c:pt>
                <c:pt idx="528">
                  <c:v>-10.787464088230255</c:v>
                </c:pt>
                <c:pt idx="529">
                  <c:v>-10.787464088230255</c:v>
                </c:pt>
                <c:pt idx="530">
                  <c:v>-10.787464088230255</c:v>
                </c:pt>
                <c:pt idx="531">
                  <c:v>-10.787464088230255</c:v>
                </c:pt>
                <c:pt idx="532">
                  <c:v>-10.787464088230255</c:v>
                </c:pt>
                <c:pt idx="533">
                  <c:v>-10.787464088230255</c:v>
                </c:pt>
                <c:pt idx="534">
                  <c:v>-10.787464088230255</c:v>
                </c:pt>
                <c:pt idx="535">
                  <c:v>-10.787464088230255</c:v>
                </c:pt>
                <c:pt idx="536">
                  <c:v>-10.787464088230255</c:v>
                </c:pt>
                <c:pt idx="537">
                  <c:v>-10.787464088230255</c:v>
                </c:pt>
                <c:pt idx="538">
                  <c:v>-10.787464088230255</c:v>
                </c:pt>
                <c:pt idx="539">
                  <c:v>-10.787464088230255</c:v>
                </c:pt>
                <c:pt idx="540">
                  <c:v>-10.787464088230255</c:v>
                </c:pt>
                <c:pt idx="541">
                  <c:v>-10.787464088230255</c:v>
                </c:pt>
                <c:pt idx="542">
                  <c:v>-10.787464088230255</c:v>
                </c:pt>
                <c:pt idx="543">
                  <c:v>-10.787464088230255</c:v>
                </c:pt>
                <c:pt idx="544">
                  <c:v>-10.787464088230255</c:v>
                </c:pt>
                <c:pt idx="545">
                  <c:v>-10.787464088230255</c:v>
                </c:pt>
                <c:pt idx="546">
                  <c:v>-10.787464088230255</c:v>
                </c:pt>
                <c:pt idx="547">
                  <c:v>-10.787464088230255</c:v>
                </c:pt>
                <c:pt idx="548">
                  <c:v>-10.787464088230255</c:v>
                </c:pt>
                <c:pt idx="549">
                  <c:v>-10.787464088230255</c:v>
                </c:pt>
                <c:pt idx="550">
                  <c:v>-10.787464088230255</c:v>
                </c:pt>
                <c:pt idx="551">
                  <c:v>-10.787464088230255</c:v>
                </c:pt>
                <c:pt idx="552">
                  <c:v>-10.787464088230255</c:v>
                </c:pt>
                <c:pt idx="553">
                  <c:v>-10.787464088230255</c:v>
                </c:pt>
                <c:pt idx="554">
                  <c:v>-10.787464088230255</c:v>
                </c:pt>
                <c:pt idx="555">
                  <c:v>-10.787464088230255</c:v>
                </c:pt>
                <c:pt idx="556">
                  <c:v>-10.787464088230255</c:v>
                </c:pt>
                <c:pt idx="557">
                  <c:v>-10.787464088230255</c:v>
                </c:pt>
                <c:pt idx="558">
                  <c:v>-10.787464088230255</c:v>
                </c:pt>
                <c:pt idx="559">
                  <c:v>-10.787464088230255</c:v>
                </c:pt>
                <c:pt idx="560">
                  <c:v>-10.787464088230255</c:v>
                </c:pt>
                <c:pt idx="561">
                  <c:v>-10.787464088230255</c:v>
                </c:pt>
                <c:pt idx="562">
                  <c:v>-10.787464088230255</c:v>
                </c:pt>
                <c:pt idx="563">
                  <c:v>-10.787464088230255</c:v>
                </c:pt>
                <c:pt idx="564">
                  <c:v>-10.787464088230255</c:v>
                </c:pt>
                <c:pt idx="565">
                  <c:v>-10.787464088230255</c:v>
                </c:pt>
                <c:pt idx="566">
                  <c:v>-10.787464088230255</c:v>
                </c:pt>
                <c:pt idx="567">
                  <c:v>-10.787464088230255</c:v>
                </c:pt>
                <c:pt idx="568">
                  <c:v>-10.787464088230255</c:v>
                </c:pt>
                <c:pt idx="569">
                  <c:v>-10.787464088230255</c:v>
                </c:pt>
                <c:pt idx="570">
                  <c:v>-10.787464088230255</c:v>
                </c:pt>
                <c:pt idx="571">
                  <c:v>-10.787464088230255</c:v>
                </c:pt>
                <c:pt idx="572">
                  <c:v>-10.787464088230255</c:v>
                </c:pt>
                <c:pt idx="573">
                  <c:v>-10.787464088230255</c:v>
                </c:pt>
                <c:pt idx="574">
                  <c:v>-10.787464088230255</c:v>
                </c:pt>
                <c:pt idx="575">
                  <c:v>-10.787464088230255</c:v>
                </c:pt>
                <c:pt idx="576">
                  <c:v>-10.787464088230255</c:v>
                </c:pt>
                <c:pt idx="577">
                  <c:v>-10.787464088230255</c:v>
                </c:pt>
                <c:pt idx="578">
                  <c:v>-10.787464088230255</c:v>
                </c:pt>
                <c:pt idx="579">
                  <c:v>-10.787464088230255</c:v>
                </c:pt>
                <c:pt idx="580">
                  <c:v>-10.787464088230255</c:v>
                </c:pt>
                <c:pt idx="581">
                  <c:v>-10.787464088230255</c:v>
                </c:pt>
                <c:pt idx="582">
                  <c:v>-10.787464088230255</c:v>
                </c:pt>
                <c:pt idx="583">
                  <c:v>-10.787464088230255</c:v>
                </c:pt>
                <c:pt idx="584">
                  <c:v>-10.787464088230255</c:v>
                </c:pt>
                <c:pt idx="585">
                  <c:v>-10.787464088230255</c:v>
                </c:pt>
                <c:pt idx="586">
                  <c:v>-10.787464088230255</c:v>
                </c:pt>
                <c:pt idx="587">
                  <c:v>-10.787464088230255</c:v>
                </c:pt>
                <c:pt idx="588">
                  <c:v>-10.787464088230255</c:v>
                </c:pt>
                <c:pt idx="589">
                  <c:v>-10.787464088230255</c:v>
                </c:pt>
                <c:pt idx="590">
                  <c:v>-10.787464088230255</c:v>
                </c:pt>
                <c:pt idx="591">
                  <c:v>-10.787464088230255</c:v>
                </c:pt>
                <c:pt idx="592">
                  <c:v>-10.787464088230255</c:v>
                </c:pt>
                <c:pt idx="593">
                  <c:v>-10.787464088230255</c:v>
                </c:pt>
                <c:pt idx="594">
                  <c:v>-10.787464088230255</c:v>
                </c:pt>
                <c:pt idx="595">
                  <c:v>-10.787464088230255</c:v>
                </c:pt>
                <c:pt idx="596">
                  <c:v>-10.787464088230255</c:v>
                </c:pt>
                <c:pt idx="597">
                  <c:v>-10.787464088230255</c:v>
                </c:pt>
                <c:pt idx="598">
                  <c:v>-10.787464088230255</c:v>
                </c:pt>
                <c:pt idx="599">
                  <c:v>-10.787464088230255</c:v>
                </c:pt>
                <c:pt idx="600">
                  <c:v>-10.787464088230255</c:v>
                </c:pt>
                <c:pt idx="601">
                  <c:v>-10.787464088230255</c:v>
                </c:pt>
                <c:pt idx="602">
                  <c:v>-10.787464088230255</c:v>
                </c:pt>
                <c:pt idx="603">
                  <c:v>-10.787464088230255</c:v>
                </c:pt>
                <c:pt idx="604">
                  <c:v>-10.787464088230255</c:v>
                </c:pt>
                <c:pt idx="605">
                  <c:v>-10.787464088230255</c:v>
                </c:pt>
                <c:pt idx="606">
                  <c:v>-10.787464088230255</c:v>
                </c:pt>
                <c:pt idx="607">
                  <c:v>-10.787464088230255</c:v>
                </c:pt>
                <c:pt idx="608">
                  <c:v>-10.787464088230255</c:v>
                </c:pt>
                <c:pt idx="609">
                  <c:v>-10.787464088230255</c:v>
                </c:pt>
                <c:pt idx="610">
                  <c:v>-10.787464088230255</c:v>
                </c:pt>
                <c:pt idx="611">
                  <c:v>-10.787464088230255</c:v>
                </c:pt>
                <c:pt idx="612">
                  <c:v>-10.787464088230255</c:v>
                </c:pt>
                <c:pt idx="613">
                  <c:v>-10.787464088230255</c:v>
                </c:pt>
                <c:pt idx="614">
                  <c:v>-10.787464088230255</c:v>
                </c:pt>
                <c:pt idx="615">
                  <c:v>-10.787464088230255</c:v>
                </c:pt>
                <c:pt idx="616">
                  <c:v>-10.787464088230255</c:v>
                </c:pt>
                <c:pt idx="617">
                  <c:v>-10.787464088230255</c:v>
                </c:pt>
                <c:pt idx="618">
                  <c:v>-10.787464088230255</c:v>
                </c:pt>
                <c:pt idx="619">
                  <c:v>-10.787464088230255</c:v>
                </c:pt>
                <c:pt idx="620">
                  <c:v>-10.787464088230255</c:v>
                </c:pt>
                <c:pt idx="621">
                  <c:v>-10.787464088230255</c:v>
                </c:pt>
                <c:pt idx="622">
                  <c:v>-10.787464088230255</c:v>
                </c:pt>
                <c:pt idx="623">
                  <c:v>-10.787464088230255</c:v>
                </c:pt>
                <c:pt idx="624">
                  <c:v>-10.787464088230255</c:v>
                </c:pt>
                <c:pt idx="625">
                  <c:v>-10.787464088230255</c:v>
                </c:pt>
                <c:pt idx="626">
                  <c:v>-10.787464088230255</c:v>
                </c:pt>
                <c:pt idx="627">
                  <c:v>-10.787464088230255</c:v>
                </c:pt>
                <c:pt idx="628">
                  <c:v>-10.787464088230255</c:v>
                </c:pt>
                <c:pt idx="629">
                  <c:v>-10.787464088230255</c:v>
                </c:pt>
                <c:pt idx="630">
                  <c:v>-10.787464088230255</c:v>
                </c:pt>
                <c:pt idx="631">
                  <c:v>-10.787464088230255</c:v>
                </c:pt>
                <c:pt idx="632">
                  <c:v>-10.787464088230255</c:v>
                </c:pt>
                <c:pt idx="633">
                  <c:v>-10.787464088230255</c:v>
                </c:pt>
                <c:pt idx="634">
                  <c:v>-10.787464088230255</c:v>
                </c:pt>
                <c:pt idx="635">
                  <c:v>-10.787464088230255</c:v>
                </c:pt>
                <c:pt idx="636">
                  <c:v>-10.787464088230255</c:v>
                </c:pt>
                <c:pt idx="637">
                  <c:v>-10.787464088230255</c:v>
                </c:pt>
                <c:pt idx="638">
                  <c:v>-10.787464088230255</c:v>
                </c:pt>
                <c:pt idx="639">
                  <c:v>-10.787464088230255</c:v>
                </c:pt>
                <c:pt idx="640">
                  <c:v>-10.787464088230255</c:v>
                </c:pt>
                <c:pt idx="641">
                  <c:v>-10.787464088230255</c:v>
                </c:pt>
                <c:pt idx="642">
                  <c:v>-10.787464088230255</c:v>
                </c:pt>
                <c:pt idx="643">
                  <c:v>-10.787464088230255</c:v>
                </c:pt>
                <c:pt idx="644">
                  <c:v>-10.787464088230255</c:v>
                </c:pt>
                <c:pt idx="645">
                  <c:v>-10.787464088230255</c:v>
                </c:pt>
                <c:pt idx="646">
                  <c:v>-10.787464088230255</c:v>
                </c:pt>
                <c:pt idx="647">
                  <c:v>-10.787464088230255</c:v>
                </c:pt>
                <c:pt idx="648">
                  <c:v>-10.787464088230255</c:v>
                </c:pt>
                <c:pt idx="649">
                  <c:v>-10.787464088230255</c:v>
                </c:pt>
                <c:pt idx="650">
                  <c:v>-10.787464088230255</c:v>
                </c:pt>
                <c:pt idx="651">
                  <c:v>-10.787464088230255</c:v>
                </c:pt>
                <c:pt idx="652">
                  <c:v>-10.787464088230255</c:v>
                </c:pt>
                <c:pt idx="653">
                  <c:v>-10.787464088230255</c:v>
                </c:pt>
                <c:pt idx="654">
                  <c:v>-10.787464088230255</c:v>
                </c:pt>
                <c:pt idx="655">
                  <c:v>-10.787464088230255</c:v>
                </c:pt>
                <c:pt idx="656">
                  <c:v>-10.787464088230255</c:v>
                </c:pt>
                <c:pt idx="657">
                  <c:v>-10.787464088230255</c:v>
                </c:pt>
                <c:pt idx="658">
                  <c:v>-10.787464088230255</c:v>
                </c:pt>
                <c:pt idx="659">
                  <c:v>-10.787464088230255</c:v>
                </c:pt>
                <c:pt idx="660">
                  <c:v>-10.787464088230255</c:v>
                </c:pt>
                <c:pt idx="661">
                  <c:v>-10.787464088230255</c:v>
                </c:pt>
                <c:pt idx="662">
                  <c:v>-10.787464088230255</c:v>
                </c:pt>
                <c:pt idx="663">
                  <c:v>-10.787464088230255</c:v>
                </c:pt>
                <c:pt idx="664">
                  <c:v>-10.787464088230255</c:v>
                </c:pt>
                <c:pt idx="665">
                  <c:v>-10.787464088230255</c:v>
                </c:pt>
                <c:pt idx="666">
                  <c:v>-10.787464088230255</c:v>
                </c:pt>
                <c:pt idx="667">
                  <c:v>-10.787464088230255</c:v>
                </c:pt>
                <c:pt idx="668">
                  <c:v>-10.787464088230255</c:v>
                </c:pt>
                <c:pt idx="669">
                  <c:v>-10.787464088230255</c:v>
                </c:pt>
                <c:pt idx="670">
                  <c:v>-10.787464088230255</c:v>
                </c:pt>
                <c:pt idx="671">
                  <c:v>-10.787464088230255</c:v>
                </c:pt>
                <c:pt idx="672">
                  <c:v>-10.787464088230255</c:v>
                </c:pt>
                <c:pt idx="673">
                  <c:v>-10.787464088230255</c:v>
                </c:pt>
                <c:pt idx="674">
                  <c:v>-10.787464088230255</c:v>
                </c:pt>
                <c:pt idx="675">
                  <c:v>-10.787464088230255</c:v>
                </c:pt>
                <c:pt idx="676">
                  <c:v>-10.787464088230255</c:v>
                </c:pt>
                <c:pt idx="677">
                  <c:v>-10.787464088230255</c:v>
                </c:pt>
                <c:pt idx="678">
                  <c:v>-10.787464088230255</c:v>
                </c:pt>
                <c:pt idx="679">
                  <c:v>-10.787464088230255</c:v>
                </c:pt>
                <c:pt idx="680">
                  <c:v>-10.787464088230255</c:v>
                </c:pt>
                <c:pt idx="681">
                  <c:v>-10.787464088230255</c:v>
                </c:pt>
                <c:pt idx="682">
                  <c:v>-10.787464088230255</c:v>
                </c:pt>
                <c:pt idx="683">
                  <c:v>-10.787464088230255</c:v>
                </c:pt>
                <c:pt idx="684">
                  <c:v>-10.787464088230255</c:v>
                </c:pt>
                <c:pt idx="685">
                  <c:v>-10.787464088230255</c:v>
                </c:pt>
                <c:pt idx="686">
                  <c:v>-10.787464088230255</c:v>
                </c:pt>
                <c:pt idx="687">
                  <c:v>-10.787464088230255</c:v>
                </c:pt>
                <c:pt idx="688">
                  <c:v>-10.787464088230255</c:v>
                </c:pt>
                <c:pt idx="689">
                  <c:v>-10.787464088230255</c:v>
                </c:pt>
                <c:pt idx="690">
                  <c:v>-10.787464088230255</c:v>
                </c:pt>
                <c:pt idx="691">
                  <c:v>-10.787464088230255</c:v>
                </c:pt>
                <c:pt idx="692">
                  <c:v>-10.787464088230255</c:v>
                </c:pt>
                <c:pt idx="693">
                  <c:v>-10.787464088230255</c:v>
                </c:pt>
                <c:pt idx="694">
                  <c:v>-10.787464088230255</c:v>
                </c:pt>
                <c:pt idx="695">
                  <c:v>-10.787464088230255</c:v>
                </c:pt>
                <c:pt idx="696">
                  <c:v>-10.787464088230255</c:v>
                </c:pt>
                <c:pt idx="697">
                  <c:v>-10.787464088230255</c:v>
                </c:pt>
                <c:pt idx="698">
                  <c:v>-10.787464088230255</c:v>
                </c:pt>
                <c:pt idx="699">
                  <c:v>-10.787464088230255</c:v>
                </c:pt>
                <c:pt idx="700">
                  <c:v>-10.787464088230255</c:v>
                </c:pt>
                <c:pt idx="701">
                  <c:v>-10.787464088230255</c:v>
                </c:pt>
                <c:pt idx="702">
                  <c:v>-10.787464088230255</c:v>
                </c:pt>
                <c:pt idx="703">
                  <c:v>-10.787464088230255</c:v>
                </c:pt>
                <c:pt idx="704">
                  <c:v>-10.787464088230255</c:v>
                </c:pt>
                <c:pt idx="705">
                  <c:v>-10.787464088230255</c:v>
                </c:pt>
                <c:pt idx="706">
                  <c:v>-10.787464088230255</c:v>
                </c:pt>
                <c:pt idx="707">
                  <c:v>-10.787464088230255</c:v>
                </c:pt>
                <c:pt idx="708">
                  <c:v>-10.787464088230255</c:v>
                </c:pt>
                <c:pt idx="709">
                  <c:v>-10.787464088230255</c:v>
                </c:pt>
                <c:pt idx="710">
                  <c:v>-10.787464088230255</c:v>
                </c:pt>
                <c:pt idx="711">
                  <c:v>-10.787464088230255</c:v>
                </c:pt>
                <c:pt idx="712">
                  <c:v>-10.787464088230255</c:v>
                </c:pt>
                <c:pt idx="713">
                  <c:v>-10.787464088230255</c:v>
                </c:pt>
                <c:pt idx="714">
                  <c:v>-10.787464088230255</c:v>
                </c:pt>
                <c:pt idx="715">
                  <c:v>-10.787464088230255</c:v>
                </c:pt>
                <c:pt idx="716">
                  <c:v>-10.787464088230255</c:v>
                </c:pt>
                <c:pt idx="717">
                  <c:v>-10.787464088230255</c:v>
                </c:pt>
                <c:pt idx="718">
                  <c:v>-10.787464088230255</c:v>
                </c:pt>
                <c:pt idx="719">
                  <c:v>-10.787464088230255</c:v>
                </c:pt>
                <c:pt idx="720">
                  <c:v>-10.787464088230255</c:v>
                </c:pt>
                <c:pt idx="721">
                  <c:v>-10.787464088230255</c:v>
                </c:pt>
                <c:pt idx="722">
                  <c:v>-10.787464088230255</c:v>
                </c:pt>
                <c:pt idx="723">
                  <c:v>-10.787464088230255</c:v>
                </c:pt>
                <c:pt idx="724">
                  <c:v>-10.787464088230255</c:v>
                </c:pt>
                <c:pt idx="725">
                  <c:v>-10.787464088230255</c:v>
                </c:pt>
                <c:pt idx="726">
                  <c:v>-10.787464088230255</c:v>
                </c:pt>
                <c:pt idx="727">
                  <c:v>-10.787464088230255</c:v>
                </c:pt>
                <c:pt idx="728">
                  <c:v>-10.787464088230255</c:v>
                </c:pt>
                <c:pt idx="729">
                  <c:v>-10.787464088230255</c:v>
                </c:pt>
                <c:pt idx="730">
                  <c:v>-10.787464088230255</c:v>
                </c:pt>
                <c:pt idx="731">
                  <c:v>-10.787464088230255</c:v>
                </c:pt>
                <c:pt idx="732">
                  <c:v>-10.787464088230255</c:v>
                </c:pt>
                <c:pt idx="733">
                  <c:v>-10.787464088230255</c:v>
                </c:pt>
                <c:pt idx="734">
                  <c:v>-10.787464088230255</c:v>
                </c:pt>
                <c:pt idx="735">
                  <c:v>-10.787464088230255</c:v>
                </c:pt>
                <c:pt idx="736">
                  <c:v>-10.787464088230255</c:v>
                </c:pt>
                <c:pt idx="737">
                  <c:v>-10.787464088230255</c:v>
                </c:pt>
                <c:pt idx="738">
                  <c:v>-10.787464088230255</c:v>
                </c:pt>
                <c:pt idx="739">
                  <c:v>-10.787464088230255</c:v>
                </c:pt>
                <c:pt idx="740">
                  <c:v>-10.787464088230255</c:v>
                </c:pt>
                <c:pt idx="741">
                  <c:v>-10.787464088230255</c:v>
                </c:pt>
                <c:pt idx="742">
                  <c:v>-10.787464088230255</c:v>
                </c:pt>
                <c:pt idx="743">
                  <c:v>-10.787464088230255</c:v>
                </c:pt>
                <c:pt idx="744">
                  <c:v>-10.787464088230255</c:v>
                </c:pt>
                <c:pt idx="745">
                  <c:v>-10.787464088230255</c:v>
                </c:pt>
                <c:pt idx="746">
                  <c:v>-10.787464088230255</c:v>
                </c:pt>
                <c:pt idx="747">
                  <c:v>-10.787464088230255</c:v>
                </c:pt>
                <c:pt idx="748">
                  <c:v>-10.787464088230255</c:v>
                </c:pt>
                <c:pt idx="749">
                  <c:v>-10.787464088230255</c:v>
                </c:pt>
                <c:pt idx="750">
                  <c:v>-10.787464088230255</c:v>
                </c:pt>
                <c:pt idx="751">
                  <c:v>-10.787464088230255</c:v>
                </c:pt>
                <c:pt idx="752">
                  <c:v>-10.787464088230255</c:v>
                </c:pt>
                <c:pt idx="753">
                  <c:v>-10.787464088230255</c:v>
                </c:pt>
                <c:pt idx="754">
                  <c:v>-10.787464088230255</c:v>
                </c:pt>
                <c:pt idx="755">
                  <c:v>-10.787464088230255</c:v>
                </c:pt>
                <c:pt idx="756">
                  <c:v>-10.787464088230255</c:v>
                </c:pt>
                <c:pt idx="757">
                  <c:v>-10.787464088230255</c:v>
                </c:pt>
                <c:pt idx="758">
                  <c:v>-10.787464088230255</c:v>
                </c:pt>
                <c:pt idx="759">
                  <c:v>-10.787464088230255</c:v>
                </c:pt>
                <c:pt idx="760">
                  <c:v>-10.787464088230255</c:v>
                </c:pt>
                <c:pt idx="761">
                  <c:v>-10.787464088230255</c:v>
                </c:pt>
                <c:pt idx="762">
                  <c:v>-10.787464088230255</c:v>
                </c:pt>
                <c:pt idx="763">
                  <c:v>-10.787464088230255</c:v>
                </c:pt>
                <c:pt idx="764">
                  <c:v>-10.787464088230255</c:v>
                </c:pt>
                <c:pt idx="765">
                  <c:v>-10.787464088230255</c:v>
                </c:pt>
                <c:pt idx="766">
                  <c:v>-10.787464088230255</c:v>
                </c:pt>
                <c:pt idx="767">
                  <c:v>-10.787464088230255</c:v>
                </c:pt>
                <c:pt idx="768">
                  <c:v>-10.787464088230255</c:v>
                </c:pt>
                <c:pt idx="769">
                  <c:v>-10.787464088230255</c:v>
                </c:pt>
                <c:pt idx="770">
                  <c:v>-10.787464088230255</c:v>
                </c:pt>
                <c:pt idx="771">
                  <c:v>-10.787464088230255</c:v>
                </c:pt>
                <c:pt idx="772">
                  <c:v>-10.787464088230255</c:v>
                </c:pt>
                <c:pt idx="773">
                  <c:v>-10.787464088230255</c:v>
                </c:pt>
                <c:pt idx="774">
                  <c:v>-10.787464088230255</c:v>
                </c:pt>
                <c:pt idx="775">
                  <c:v>-10.787464088230255</c:v>
                </c:pt>
                <c:pt idx="776">
                  <c:v>-10.787464088230255</c:v>
                </c:pt>
                <c:pt idx="777">
                  <c:v>-10.787464088230255</c:v>
                </c:pt>
                <c:pt idx="778">
                  <c:v>-10.787464088230255</c:v>
                </c:pt>
                <c:pt idx="779">
                  <c:v>-10.787464088230255</c:v>
                </c:pt>
                <c:pt idx="780">
                  <c:v>-10.787464088230255</c:v>
                </c:pt>
                <c:pt idx="781">
                  <c:v>-10.787464088230255</c:v>
                </c:pt>
                <c:pt idx="782">
                  <c:v>-10.787464088230255</c:v>
                </c:pt>
                <c:pt idx="783">
                  <c:v>-10.787464088230255</c:v>
                </c:pt>
                <c:pt idx="784">
                  <c:v>-10.787464088230255</c:v>
                </c:pt>
                <c:pt idx="785">
                  <c:v>-10.787464088230255</c:v>
                </c:pt>
                <c:pt idx="786">
                  <c:v>-10.787464088230255</c:v>
                </c:pt>
                <c:pt idx="787">
                  <c:v>-10.787464088230255</c:v>
                </c:pt>
                <c:pt idx="788">
                  <c:v>-10.787464088230255</c:v>
                </c:pt>
                <c:pt idx="789">
                  <c:v>-10.787464088230255</c:v>
                </c:pt>
                <c:pt idx="790">
                  <c:v>-10.787464088230255</c:v>
                </c:pt>
                <c:pt idx="791">
                  <c:v>-10.787464088230255</c:v>
                </c:pt>
                <c:pt idx="792">
                  <c:v>-10.787464088230255</c:v>
                </c:pt>
                <c:pt idx="793">
                  <c:v>-10.787464088230255</c:v>
                </c:pt>
                <c:pt idx="794">
                  <c:v>-10.787464088230255</c:v>
                </c:pt>
                <c:pt idx="795">
                  <c:v>-10.787464088230255</c:v>
                </c:pt>
                <c:pt idx="796">
                  <c:v>-10.787464088230255</c:v>
                </c:pt>
                <c:pt idx="797">
                  <c:v>-10.787464088230255</c:v>
                </c:pt>
                <c:pt idx="798">
                  <c:v>-10.787464088230255</c:v>
                </c:pt>
                <c:pt idx="799">
                  <c:v>-10.787464088230255</c:v>
                </c:pt>
                <c:pt idx="800">
                  <c:v>-10.787464088230255</c:v>
                </c:pt>
                <c:pt idx="801">
                  <c:v>-10.787464088230255</c:v>
                </c:pt>
                <c:pt idx="802">
                  <c:v>-10.787464088230255</c:v>
                </c:pt>
                <c:pt idx="803">
                  <c:v>-10.787464088230255</c:v>
                </c:pt>
                <c:pt idx="804">
                  <c:v>-10.787464088230255</c:v>
                </c:pt>
                <c:pt idx="805">
                  <c:v>-10.787464088230255</c:v>
                </c:pt>
                <c:pt idx="806">
                  <c:v>-10.787464088230255</c:v>
                </c:pt>
                <c:pt idx="807">
                  <c:v>-10.787464088230255</c:v>
                </c:pt>
                <c:pt idx="808">
                  <c:v>-10.787464088230255</c:v>
                </c:pt>
                <c:pt idx="809">
                  <c:v>-10.787464088230255</c:v>
                </c:pt>
                <c:pt idx="810">
                  <c:v>-10.787464088230255</c:v>
                </c:pt>
                <c:pt idx="811">
                  <c:v>-10.787464088230255</c:v>
                </c:pt>
                <c:pt idx="812">
                  <c:v>-10.787464088230255</c:v>
                </c:pt>
                <c:pt idx="813">
                  <c:v>-10.787464088230255</c:v>
                </c:pt>
                <c:pt idx="814">
                  <c:v>-10.787464088230255</c:v>
                </c:pt>
                <c:pt idx="815">
                  <c:v>-10.787464088230255</c:v>
                </c:pt>
                <c:pt idx="816">
                  <c:v>-10.787464088230255</c:v>
                </c:pt>
                <c:pt idx="817">
                  <c:v>-10.787464088230255</c:v>
                </c:pt>
                <c:pt idx="818">
                  <c:v>-10.787464088230255</c:v>
                </c:pt>
                <c:pt idx="819">
                  <c:v>-10.787464088230255</c:v>
                </c:pt>
                <c:pt idx="820">
                  <c:v>-10.787464088230255</c:v>
                </c:pt>
                <c:pt idx="821">
                  <c:v>-10.787464088230255</c:v>
                </c:pt>
                <c:pt idx="822">
                  <c:v>-10.787464088230255</c:v>
                </c:pt>
                <c:pt idx="823">
                  <c:v>-10.787464088230255</c:v>
                </c:pt>
                <c:pt idx="824">
                  <c:v>-10.787464088230255</c:v>
                </c:pt>
                <c:pt idx="825">
                  <c:v>-10.787464088230255</c:v>
                </c:pt>
                <c:pt idx="826">
                  <c:v>-10.787464088230255</c:v>
                </c:pt>
                <c:pt idx="827">
                  <c:v>-10.787464088230255</c:v>
                </c:pt>
                <c:pt idx="828">
                  <c:v>-10.787464088230255</c:v>
                </c:pt>
                <c:pt idx="829">
                  <c:v>-10.787464088230255</c:v>
                </c:pt>
                <c:pt idx="830">
                  <c:v>-10.787464088230255</c:v>
                </c:pt>
                <c:pt idx="831">
                  <c:v>-10.787464088230255</c:v>
                </c:pt>
                <c:pt idx="832">
                  <c:v>-10.787464088230255</c:v>
                </c:pt>
                <c:pt idx="833">
                  <c:v>-10.787464088230255</c:v>
                </c:pt>
                <c:pt idx="834">
                  <c:v>-10.787464088230255</c:v>
                </c:pt>
                <c:pt idx="835">
                  <c:v>-10.787464088230255</c:v>
                </c:pt>
                <c:pt idx="836">
                  <c:v>-10.787464088230255</c:v>
                </c:pt>
                <c:pt idx="837">
                  <c:v>-10.787464088230255</c:v>
                </c:pt>
                <c:pt idx="838">
                  <c:v>-10.787464088230255</c:v>
                </c:pt>
                <c:pt idx="839">
                  <c:v>-10.787464088230255</c:v>
                </c:pt>
                <c:pt idx="840">
                  <c:v>-10.787464088230255</c:v>
                </c:pt>
                <c:pt idx="841">
                  <c:v>-10.787464088230255</c:v>
                </c:pt>
                <c:pt idx="842">
                  <c:v>-10.787464088230255</c:v>
                </c:pt>
                <c:pt idx="843">
                  <c:v>-10.787464088230255</c:v>
                </c:pt>
                <c:pt idx="844">
                  <c:v>-10.787464088230255</c:v>
                </c:pt>
                <c:pt idx="845">
                  <c:v>-10.787464088230255</c:v>
                </c:pt>
                <c:pt idx="846">
                  <c:v>-10.787464088230255</c:v>
                </c:pt>
                <c:pt idx="847">
                  <c:v>-10.787464088230255</c:v>
                </c:pt>
                <c:pt idx="848">
                  <c:v>-10.787464088230255</c:v>
                </c:pt>
                <c:pt idx="849">
                  <c:v>-10.787464088230255</c:v>
                </c:pt>
                <c:pt idx="850">
                  <c:v>-10.787464088230255</c:v>
                </c:pt>
                <c:pt idx="851">
                  <c:v>-10.787464088230255</c:v>
                </c:pt>
                <c:pt idx="852">
                  <c:v>-10.787464088230255</c:v>
                </c:pt>
                <c:pt idx="853">
                  <c:v>-10.787464088230255</c:v>
                </c:pt>
                <c:pt idx="854">
                  <c:v>-10.787464088230255</c:v>
                </c:pt>
                <c:pt idx="855">
                  <c:v>-10.787464088230255</c:v>
                </c:pt>
                <c:pt idx="856">
                  <c:v>-10.787464088230255</c:v>
                </c:pt>
                <c:pt idx="857">
                  <c:v>-10.787464088230255</c:v>
                </c:pt>
                <c:pt idx="858">
                  <c:v>-10.787464088230255</c:v>
                </c:pt>
                <c:pt idx="859">
                  <c:v>-10.787464088230255</c:v>
                </c:pt>
                <c:pt idx="860">
                  <c:v>-10.787464088230255</c:v>
                </c:pt>
                <c:pt idx="861">
                  <c:v>-10.787464088230255</c:v>
                </c:pt>
                <c:pt idx="862">
                  <c:v>-10.787464088230255</c:v>
                </c:pt>
                <c:pt idx="863">
                  <c:v>-10.787464088230255</c:v>
                </c:pt>
                <c:pt idx="864">
                  <c:v>-10.787464088230255</c:v>
                </c:pt>
                <c:pt idx="865">
                  <c:v>-10.787464088230255</c:v>
                </c:pt>
                <c:pt idx="866">
                  <c:v>-10.787464088230255</c:v>
                </c:pt>
                <c:pt idx="867">
                  <c:v>-10.787464088230255</c:v>
                </c:pt>
                <c:pt idx="868">
                  <c:v>-10.787464088230255</c:v>
                </c:pt>
                <c:pt idx="869">
                  <c:v>-10.787464088230255</c:v>
                </c:pt>
                <c:pt idx="870">
                  <c:v>-10.787464088230255</c:v>
                </c:pt>
                <c:pt idx="871">
                  <c:v>-10.787464088230255</c:v>
                </c:pt>
                <c:pt idx="872">
                  <c:v>-10.787464088230255</c:v>
                </c:pt>
                <c:pt idx="873">
                  <c:v>-10.787464088230255</c:v>
                </c:pt>
                <c:pt idx="874">
                  <c:v>-10.787464088230255</c:v>
                </c:pt>
                <c:pt idx="875">
                  <c:v>-10.787464088230255</c:v>
                </c:pt>
                <c:pt idx="876">
                  <c:v>-10.787464088230255</c:v>
                </c:pt>
                <c:pt idx="877">
                  <c:v>-10.787464088230255</c:v>
                </c:pt>
                <c:pt idx="878">
                  <c:v>-10.787464088230255</c:v>
                </c:pt>
                <c:pt idx="879">
                  <c:v>-10.787464088230255</c:v>
                </c:pt>
                <c:pt idx="880">
                  <c:v>-10.787464088230255</c:v>
                </c:pt>
                <c:pt idx="881">
                  <c:v>-10.787464088230255</c:v>
                </c:pt>
                <c:pt idx="882">
                  <c:v>-10.787464088230255</c:v>
                </c:pt>
                <c:pt idx="883">
                  <c:v>-10.787464088230255</c:v>
                </c:pt>
                <c:pt idx="884">
                  <c:v>-10.787464088230255</c:v>
                </c:pt>
                <c:pt idx="885">
                  <c:v>-10.787464088230255</c:v>
                </c:pt>
                <c:pt idx="886">
                  <c:v>-10.787464088230255</c:v>
                </c:pt>
                <c:pt idx="887">
                  <c:v>-10.787464088230255</c:v>
                </c:pt>
                <c:pt idx="888">
                  <c:v>-10.787464088230255</c:v>
                </c:pt>
                <c:pt idx="889">
                  <c:v>-10.787464088230255</c:v>
                </c:pt>
                <c:pt idx="890">
                  <c:v>-10.787464088230255</c:v>
                </c:pt>
                <c:pt idx="891">
                  <c:v>-10.787464088230255</c:v>
                </c:pt>
                <c:pt idx="892">
                  <c:v>-10.787464088230255</c:v>
                </c:pt>
                <c:pt idx="893">
                  <c:v>-10.787464088230255</c:v>
                </c:pt>
                <c:pt idx="894">
                  <c:v>-10.787464088230255</c:v>
                </c:pt>
                <c:pt idx="895">
                  <c:v>-10.787464088230255</c:v>
                </c:pt>
                <c:pt idx="896">
                  <c:v>-10.787464088230255</c:v>
                </c:pt>
                <c:pt idx="897">
                  <c:v>-10.787464088230255</c:v>
                </c:pt>
                <c:pt idx="898">
                  <c:v>-10.787464088230255</c:v>
                </c:pt>
                <c:pt idx="899">
                  <c:v>-10.787464088230255</c:v>
                </c:pt>
                <c:pt idx="900">
                  <c:v>-10.787464088230255</c:v>
                </c:pt>
                <c:pt idx="901">
                  <c:v>-10.787464088230255</c:v>
                </c:pt>
                <c:pt idx="902">
                  <c:v>-10.787464088230255</c:v>
                </c:pt>
                <c:pt idx="903">
                  <c:v>-10.787464088230255</c:v>
                </c:pt>
                <c:pt idx="904">
                  <c:v>-10.787464088230255</c:v>
                </c:pt>
                <c:pt idx="905">
                  <c:v>-10.787464088230255</c:v>
                </c:pt>
                <c:pt idx="906">
                  <c:v>-10.787464088230255</c:v>
                </c:pt>
                <c:pt idx="907">
                  <c:v>-10.787464088230255</c:v>
                </c:pt>
                <c:pt idx="908">
                  <c:v>-10.787464088230255</c:v>
                </c:pt>
                <c:pt idx="909">
                  <c:v>-10.787464088230255</c:v>
                </c:pt>
                <c:pt idx="910">
                  <c:v>-10.787464088230255</c:v>
                </c:pt>
                <c:pt idx="911">
                  <c:v>-10.787464088230255</c:v>
                </c:pt>
                <c:pt idx="912">
                  <c:v>-10.787464088230255</c:v>
                </c:pt>
                <c:pt idx="913">
                  <c:v>-10.787464088230255</c:v>
                </c:pt>
                <c:pt idx="914">
                  <c:v>-10.787464088230255</c:v>
                </c:pt>
                <c:pt idx="915">
                  <c:v>-10.787464088230255</c:v>
                </c:pt>
                <c:pt idx="916">
                  <c:v>-10.787464088230255</c:v>
                </c:pt>
                <c:pt idx="917">
                  <c:v>-10.787464088230255</c:v>
                </c:pt>
                <c:pt idx="918">
                  <c:v>-10.787464088230255</c:v>
                </c:pt>
                <c:pt idx="919">
                  <c:v>-10.787464088230255</c:v>
                </c:pt>
                <c:pt idx="920">
                  <c:v>-10.787464088230255</c:v>
                </c:pt>
                <c:pt idx="921">
                  <c:v>-10.787464088230255</c:v>
                </c:pt>
                <c:pt idx="922">
                  <c:v>-10.787464088230255</c:v>
                </c:pt>
                <c:pt idx="923">
                  <c:v>-10.787464088230255</c:v>
                </c:pt>
                <c:pt idx="924">
                  <c:v>-10.787464088230255</c:v>
                </c:pt>
                <c:pt idx="925">
                  <c:v>-10.787464088230255</c:v>
                </c:pt>
                <c:pt idx="926">
                  <c:v>-10.787464088230255</c:v>
                </c:pt>
                <c:pt idx="927">
                  <c:v>-10.787464088230255</c:v>
                </c:pt>
                <c:pt idx="928">
                  <c:v>-10.787464088230255</c:v>
                </c:pt>
                <c:pt idx="929">
                  <c:v>-10.787464088230255</c:v>
                </c:pt>
                <c:pt idx="930">
                  <c:v>-10.787464088230255</c:v>
                </c:pt>
                <c:pt idx="931">
                  <c:v>-10.787464088230255</c:v>
                </c:pt>
                <c:pt idx="932">
                  <c:v>-10.787464088230255</c:v>
                </c:pt>
                <c:pt idx="933">
                  <c:v>-10.787464088230255</c:v>
                </c:pt>
                <c:pt idx="934">
                  <c:v>-10.787464088230255</c:v>
                </c:pt>
                <c:pt idx="935">
                  <c:v>-10.787464088230255</c:v>
                </c:pt>
                <c:pt idx="936">
                  <c:v>-10.787464088230255</c:v>
                </c:pt>
                <c:pt idx="937">
                  <c:v>-10.787464088230255</c:v>
                </c:pt>
                <c:pt idx="938">
                  <c:v>-10.787464088230255</c:v>
                </c:pt>
                <c:pt idx="939">
                  <c:v>-10.787464088230255</c:v>
                </c:pt>
                <c:pt idx="940">
                  <c:v>-10.787464088230255</c:v>
                </c:pt>
                <c:pt idx="941">
                  <c:v>-10.787464088230255</c:v>
                </c:pt>
                <c:pt idx="942">
                  <c:v>-10.787464088230255</c:v>
                </c:pt>
                <c:pt idx="943">
                  <c:v>-10.787464088230255</c:v>
                </c:pt>
                <c:pt idx="944">
                  <c:v>-10.787464088230255</c:v>
                </c:pt>
                <c:pt idx="945">
                  <c:v>-10.787464088230255</c:v>
                </c:pt>
                <c:pt idx="946">
                  <c:v>-10.787464088230255</c:v>
                </c:pt>
                <c:pt idx="947">
                  <c:v>-10.787464088230255</c:v>
                </c:pt>
                <c:pt idx="948">
                  <c:v>-10.787464088230255</c:v>
                </c:pt>
                <c:pt idx="949">
                  <c:v>-10.787464088230255</c:v>
                </c:pt>
                <c:pt idx="950">
                  <c:v>-10.787464088230255</c:v>
                </c:pt>
                <c:pt idx="951">
                  <c:v>-10.787464088230255</c:v>
                </c:pt>
                <c:pt idx="952">
                  <c:v>-10.787464088230255</c:v>
                </c:pt>
                <c:pt idx="953">
                  <c:v>-10.787464088230255</c:v>
                </c:pt>
                <c:pt idx="954">
                  <c:v>-10.787464088230255</c:v>
                </c:pt>
                <c:pt idx="955">
                  <c:v>-10.787464088230255</c:v>
                </c:pt>
                <c:pt idx="956">
                  <c:v>-10.787464088230255</c:v>
                </c:pt>
                <c:pt idx="957">
                  <c:v>-10.787464088230255</c:v>
                </c:pt>
                <c:pt idx="958">
                  <c:v>-10.787464088230255</c:v>
                </c:pt>
                <c:pt idx="959">
                  <c:v>-10.787464088230255</c:v>
                </c:pt>
                <c:pt idx="960">
                  <c:v>-10.787464088230255</c:v>
                </c:pt>
                <c:pt idx="961">
                  <c:v>-10.787464088230255</c:v>
                </c:pt>
                <c:pt idx="962">
                  <c:v>-10.787464088230255</c:v>
                </c:pt>
                <c:pt idx="963">
                  <c:v>-10.787464088230255</c:v>
                </c:pt>
                <c:pt idx="964">
                  <c:v>-10.787464088230255</c:v>
                </c:pt>
                <c:pt idx="965">
                  <c:v>-10.787464088230255</c:v>
                </c:pt>
                <c:pt idx="966">
                  <c:v>-10.787464088230255</c:v>
                </c:pt>
                <c:pt idx="967">
                  <c:v>-10.787464088230255</c:v>
                </c:pt>
                <c:pt idx="968">
                  <c:v>-10.787464088230255</c:v>
                </c:pt>
                <c:pt idx="969">
                  <c:v>-10.787464088230255</c:v>
                </c:pt>
                <c:pt idx="970">
                  <c:v>-10.787464088230255</c:v>
                </c:pt>
                <c:pt idx="971">
                  <c:v>-10.787464088230255</c:v>
                </c:pt>
                <c:pt idx="972">
                  <c:v>-10.787464088230255</c:v>
                </c:pt>
                <c:pt idx="973">
                  <c:v>-10.787464088230255</c:v>
                </c:pt>
                <c:pt idx="974">
                  <c:v>-10.787464088230255</c:v>
                </c:pt>
                <c:pt idx="975">
                  <c:v>-10.787464088230255</c:v>
                </c:pt>
                <c:pt idx="976">
                  <c:v>-10.787464088230255</c:v>
                </c:pt>
                <c:pt idx="977">
                  <c:v>-10.787464088230255</c:v>
                </c:pt>
                <c:pt idx="978">
                  <c:v>-10.787464088230255</c:v>
                </c:pt>
                <c:pt idx="979">
                  <c:v>-10.787464088230255</c:v>
                </c:pt>
                <c:pt idx="980">
                  <c:v>-10.787464088230255</c:v>
                </c:pt>
                <c:pt idx="981">
                  <c:v>-10.787464088230255</c:v>
                </c:pt>
                <c:pt idx="982">
                  <c:v>-10.787464088230255</c:v>
                </c:pt>
                <c:pt idx="983">
                  <c:v>-10.787464088230255</c:v>
                </c:pt>
                <c:pt idx="984">
                  <c:v>-10.787464088230255</c:v>
                </c:pt>
                <c:pt idx="985">
                  <c:v>-10.787464088230255</c:v>
                </c:pt>
                <c:pt idx="986">
                  <c:v>-10.787464088230255</c:v>
                </c:pt>
                <c:pt idx="987">
                  <c:v>-10.787464088230255</c:v>
                </c:pt>
                <c:pt idx="988">
                  <c:v>-10.787464088230255</c:v>
                </c:pt>
                <c:pt idx="989">
                  <c:v>-10.787464088230255</c:v>
                </c:pt>
                <c:pt idx="990">
                  <c:v>-10.787464088230255</c:v>
                </c:pt>
                <c:pt idx="991">
                  <c:v>-10.787464088230255</c:v>
                </c:pt>
                <c:pt idx="992">
                  <c:v>-10.787464088230255</c:v>
                </c:pt>
                <c:pt idx="993">
                  <c:v>-10.787464088230255</c:v>
                </c:pt>
                <c:pt idx="994">
                  <c:v>-10.787464088230255</c:v>
                </c:pt>
                <c:pt idx="995">
                  <c:v>-10.787464088230255</c:v>
                </c:pt>
                <c:pt idx="996">
                  <c:v>-10.787464088230255</c:v>
                </c:pt>
                <c:pt idx="997">
                  <c:v>-10.787464088230255</c:v>
                </c:pt>
                <c:pt idx="998">
                  <c:v>-10.787464088230255</c:v>
                </c:pt>
                <c:pt idx="999">
                  <c:v>-10.787464088230255</c:v>
                </c:pt>
                <c:pt idx="1000">
                  <c:v>-10.787464088230255</c:v>
                </c:pt>
                <c:pt idx="1001">
                  <c:v>-10.787464088230255</c:v>
                </c:pt>
                <c:pt idx="1002">
                  <c:v>-10.787464088230255</c:v>
                </c:pt>
                <c:pt idx="1003">
                  <c:v>-10.787464088230255</c:v>
                </c:pt>
                <c:pt idx="1004">
                  <c:v>-10.787464088230255</c:v>
                </c:pt>
                <c:pt idx="1005">
                  <c:v>-10.787464088230255</c:v>
                </c:pt>
                <c:pt idx="1006">
                  <c:v>-10.787464088230255</c:v>
                </c:pt>
                <c:pt idx="1007">
                  <c:v>-10.787464088230255</c:v>
                </c:pt>
                <c:pt idx="1008">
                  <c:v>-10.787464088230255</c:v>
                </c:pt>
                <c:pt idx="1009">
                  <c:v>-10.787464088230255</c:v>
                </c:pt>
                <c:pt idx="1010">
                  <c:v>-10.787464088230255</c:v>
                </c:pt>
                <c:pt idx="1011">
                  <c:v>-10.787464088230255</c:v>
                </c:pt>
                <c:pt idx="1012">
                  <c:v>-10.787464088230255</c:v>
                </c:pt>
                <c:pt idx="1013">
                  <c:v>-10.787464088230255</c:v>
                </c:pt>
                <c:pt idx="1014">
                  <c:v>-10.787464088230255</c:v>
                </c:pt>
                <c:pt idx="1015">
                  <c:v>-10.787464088230255</c:v>
                </c:pt>
                <c:pt idx="1016">
                  <c:v>-10.787464088230255</c:v>
                </c:pt>
                <c:pt idx="1017">
                  <c:v>-10.787464088230255</c:v>
                </c:pt>
                <c:pt idx="1018">
                  <c:v>-10.787464088230255</c:v>
                </c:pt>
                <c:pt idx="1019">
                  <c:v>-10.787464088230255</c:v>
                </c:pt>
                <c:pt idx="1020">
                  <c:v>-10.787464088230255</c:v>
                </c:pt>
                <c:pt idx="1021">
                  <c:v>-10.787464088230255</c:v>
                </c:pt>
                <c:pt idx="1022">
                  <c:v>-10.787464088230255</c:v>
                </c:pt>
                <c:pt idx="1023">
                  <c:v>-10.787464088230255</c:v>
                </c:pt>
                <c:pt idx="1024">
                  <c:v>-10.787464088230255</c:v>
                </c:pt>
                <c:pt idx="1025">
                  <c:v>-10.787464088230255</c:v>
                </c:pt>
                <c:pt idx="1026">
                  <c:v>-10.787464088230255</c:v>
                </c:pt>
                <c:pt idx="1027">
                  <c:v>-10.787464088230255</c:v>
                </c:pt>
                <c:pt idx="1028">
                  <c:v>-10.787464088230255</c:v>
                </c:pt>
                <c:pt idx="1029">
                  <c:v>-10.787464088230255</c:v>
                </c:pt>
                <c:pt idx="1030">
                  <c:v>-10.787464088230255</c:v>
                </c:pt>
                <c:pt idx="1031">
                  <c:v>-10.787464088230255</c:v>
                </c:pt>
                <c:pt idx="1032">
                  <c:v>-10.787464088230255</c:v>
                </c:pt>
                <c:pt idx="1033">
                  <c:v>-10.787464088230255</c:v>
                </c:pt>
                <c:pt idx="1034">
                  <c:v>-10.787464088230255</c:v>
                </c:pt>
                <c:pt idx="1035">
                  <c:v>-10.787464088230255</c:v>
                </c:pt>
                <c:pt idx="1036">
                  <c:v>-10.787464088230255</c:v>
                </c:pt>
                <c:pt idx="1037">
                  <c:v>-10.787464088230255</c:v>
                </c:pt>
                <c:pt idx="1038">
                  <c:v>-10.787464088230255</c:v>
                </c:pt>
                <c:pt idx="1039">
                  <c:v>-10.787464088230255</c:v>
                </c:pt>
                <c:pt idx="1040">
                  <c:v>-10.787464088230255</c:v>
                </c:pt>
                <c:pt idx="1041">
                  <c:v>-10.787464088230255</c:v>
                </c:pt>
                <c:pt idx="1042">
                  <c:v>-10.787464088230255</c:v>
                </c:pt>
                <c:pt idx="1043">
                  <c:v>-10.787464088230255</c:v>
                </c:pt>
                <c:pt idx="1044">
                  <c:v>-10.787464088230255</c:v>
                </c:pt>
                <c:pt idx="1045">
                  <c:v>-10.787464088230255</c:v>
                </c:pt>
                <c:pt idx="1046">
                  <c:v>-10.787464088230255</c:v>
                </c:pt>
                <c:pt idx="1047">
                  <c:v>-10.787464088230255</c:v>
                </c:pt>
                <c:pt idx="1048">
                  <c:v>-10.787464088230255</c:v>
                </c:pt>
                <c:pt idx="1049">
                  <c:v>-10.787464088230255</c:v>
                </c:pt>
                <c:pt idx="1050">
                  <c:v>-10.787464088230255</c:v>
                </c:pt>
                <c:pt idx="1051">
                  <c:v>-10.787464088230255</c:v>
                </c:pt>
                <c:pt idx="1052">
                  <c:v>-10.787464088230255</c:v>
                </c:pt>
                <c:pt idx="1053">
                  <c:v>-10.787464088230255</c:v>
                </c:pt>
                <c:pt idx="1054">
                  <c:v>-10.787464088230255</c:v>
                </c:pt>
                <c:pt idx="1055">
                  <c:v>-10.787464088230255</c:v>
                </c:pt>
                <c:pt idx="1056">
                  <c:v>-10.787464088230255</c:v>
                </c:pt>
                <c:pt idx="1057">
                  <c:v>-10.787464088230255</c:v>
                </c:pt>
                <c:pt idx="1058">
                  <c:v>-10.787464088230255</c:v>
                </c:pt>
                <c:pt idx="1059">
                  <c:v>-10.787464088230255</c:v>
                </c:pt>
                <c:pt idx="1060">
                  <c:v>-10.787464088230255</c:v>
                </c:pt>
                <c:pt idx="1061">
                  <c:v>-10.787464088230255</c:v>
                </c:pt>
                <c:pt idx="1062">
                  <c:v>-10.787464088230255</c:v>
                </c:pt>
                <c:pt idx="1063">
                  <c:v>-10.787464088230255</c:v>
                </c:pt>
                <c:pt idx="1064">
                  <c:v>-10.787464088230255</c:v>
                </c:pt>
                <c:pt idx="1065">
                  <c:v>-10.787464088230255</c:v>
                </c:pt>
                <c:pt idx="1066">
                  <c:v>-10.787464088230255</c:v>
                </c:pt>
                <c:pt idx="1067">
                  <c:v>-10.787464088230255</c:v>
                </c:pt>
                <c:pt idx="1068">
                  <c:v>-10.787464088230255</c:v>
                </c:pt>
                <c:pt idx="1069">
                  <c:v>-10.787464088230255</c:v>
                </c:pt>
                <c:pt idx="1070">
                  <c:v>-10.787464088230255</c:v>
                </c:pt>
                <c:pt idx="1071">
                  <c:v>-10.787464088230255</c:v>
                </c:pt>
                <c:pt idx="1072">
                  <c:v>-10.787464088230255</c:v>
                </c:pt>
                <c:pt idx="1073">
                  <c:v>-10.787464088230255</c:v>
                </c:pt>
                <c:pt idx="1074">
                  <c:v>-10.787464088230255</c:v>
                </c:pt>
                <c:pt idx="1075">
                  <c:v>-10.787464088230255</c:v>
                </c:pt>
                <c:pt idx="1076">
                  <c:v>-10.787464088230255</c:v>
                </c:pt>
                <c:pt idx="1077">
                  <c:v>-10.787464088230255</c:v>
                </c:pt>
                <c:pt idx="1078">
                  <c:v>-10.787464088230255</c:v>
                </c:pt>
                <c:pt idx="1079">
                  <c:v>-10.787464088230255</c:v>
                </c:pt>
                <c:pt idx="1080">
                  <c:v>-10.787464088230255</c:v>
                </c:pt>
                <c:pt idx="1081">
                  <c:v>-10.787464088230255</c:v>
                </c:pt>
                <c:pt idx="1082">
                  <c:v>-10.787464088230255</c:v>
                </c:pt>
                <c:pt idx="1083">
                  <c:v>-10.787464088230255</c:v>
                </c:pt>
                <c:pt idx="1084">
                  <c:v>-10.787464088230255</c:v>
                </c:pt>
                <c:pt idx="1085">
                  <c:v>-10.787464088230255</c:v>
                </c:pt>
                <c:pt idx="1086">
                  <c:v>-10.787464088230255</c:v>
                </c:pt>
                <c:pt idx="1087">
                  <c:v>-10.787464088230255</c:v>
                </c:pt>
                <c:pt idx="1088">
                  <c:v>-10.787464088230255</c:v>
                </c:pt>
                <c:pt idx="1089">
                  <c:v>-10.787464088230255</c:v>
                </c:pt>
                <c:pt idx="1090">
                  <c:v>-10.787464088230255</c:v>
                </c:pt>
                <c:pt idx="1091">
                  <c:v>-10.787464088230255</c:v>
                </c:pt>
                <c:pt idx="1092">
                  <c:v>-10.787464088230255</c:v>
                </c:pt>
                <c:pt idx="1093">
                  <c:v>-10.787464088230255</c:v>
                </c:pt>
                <c:pt idx="1094">
                  <c:v>-10.787464088230255</c:v>
                </c:pt>
                <c:pt idx="1095">
                  <c:v>-10.787464088230255</c:v>
                </c:pt>
                <c:pt idx="1096">
                  <c:v>-10.787464088230255</c:v>
                </c:pt>
                <c:pt idx="1097">
                  <c:v>-10.787464088230255</c:v>
                </c:pt>
                <c:pt idx="1098">
                  <c:v>-10.787464088230255</c:v>
                </c:pt>
                <c:pt idx="1099">
                  <c:v>-10.787464088230255</c:v>
                </c:pt>
                <c:pt idx="1100">
                  <c:v>-10.787464088230255</c:v>
                </c:pt>
                <c:pt idx="1101">
                  <c:v>-10.787464088230255</c:v>
                </c:pt>
                <c:pt idx="1102">
                  <c:v>-10.787464088230255</c:v>
                </c:pt>
                <c:pt idx="1103">
                  <c:v>-10.787464088230255</c:v>
                </c:pt>
                <c:pt idx="1104">
                  <c:v>-10.787464088230255</c:v>
                </c:pt>
                <c:pt idx="1105">
                  <c:v>-10.787464088230255</c:v>
                </c:pt>
                <c:pt idx="1106">
                  <c:v>-10.787464088230255</c:v>
                </c:pt>
                <c:pt idx="1107">
                  <c:v>-10.787464088230255</c:v>
                </c:pt>
                <c:pt idx="1108">
                  <c:v>-10.787464088230255</c:v>
                </c:pt>
                <c:pt idx="1109">
                  <c:v>-10.787464088230255</c:v>
                </c:pt>
                <c:pt idx="1110">
                  <c:v>-10.787464088230255</c:v>
                </c:pt>
                <c:pt idx="1111">
                  <c:v>-10.787464088230255</c:v>
                </c:pt>
                <c:pt idx="1112">
                  <c:v>-10.787464088230255</c:v>
                </c:pt>
                <c:pt idx="1113">
                  <c:v>-10.787464088230255</c:v>
                </c:pt>
                <c:pt idx="1114">
                  <c:v>-10.787464088230255</c:v>
                </c:pt>
                <c:pt idx="1115">
                  <c:v>-10.787464088230255</c:v>
                </c:pt>
                <c:pt idx="1116">
                  <c:v>-10.787464088230255</c:v>
                </c:pt>
                <c:pt idx="1117">
                  <c:v>-10.787464088230255</c:v>
                </c:pt>
                <c:pt idx="1118">
                  <c:v>-10.787464088230255</c:v>
                </c:pt>
                <c:pt idx="1119">
                  <c:v>-10.787464088230255</c:v>
                </c:pt>
                <c:pt idx="1120">
                  <c:v>-10.787464088230255</c:v>
                </c:pt>
                <c:pt idx="1121">
                  <c:v>-10.787464088230255</c:v>
                </c:pt>
                <c:pt idx="1122">
                  <c:v>-10.787464088230255</c:v>
                </c:pt>
                <c:pt idx="1123">
                  <c:v>-10.787464088230255</c:v>
                </c:pt>
                <c:pt idx="1124">
                  <c:v>-10.787464088230255</c:v>
                </c:pt>
                <c:pt idx="1125">
                  <c:v>-10.787464088230255</c:v>
                </c:pt>
                <c:pt idx="1126">
                  <c:v>-10.787464088230255</c:v>
                </c:pt>
                <c:pt idx="1127">
                  <c:v>-10.787464088230255</c:v>
                </c:pt>
                <c:pt idx="1128">
                  <c:v>-10.787464088230255</c:v>
                </c:pt>
                <c:pt idx="1129">
                  <c:v>-10.787464088230255</c:v>
                </c:pt>
                <c:pt idx="1130">
                  <c:v>-10.787464088230255</c:v>
                </c:pt>
                <c:pt idx="1131">
                  <c:v>-10.787464088230255</c:v>
                </c:pt>
                <c:pt idx="1132">
                  <c:v>-10.787464088230255</c:v>
                </c:pt>
                <c:pt idx="1133">
                  <c:v>-10.787464088230255</c:v>
                </c:pt>
                <c:pt idx="1134">
                  <c:v>-10.787464088230255</c:v>
                </c:pt>
                <c:pt idx="1135">
                  <c:v>-10.787464088230255</c:v>
                </c:pt>
                <c:pt idx="1136">
                  <c:v>-10.787464088230255</c:v>
                </c:pt>
                <c:pt idx="1137">
                  <c:v>-10.787464088230255</c:v>
                </c:pt>
                <c:pt idx="1138">
                  <c:v>-10.787464088230255</c:v>
                </c:pt>
                <c:pt idx="1139">
                  <c:v>-10.787464088230255</c:v>
                </c:pt>
                <c:pt idx="1140">
                  <c:v>-10.787464088230255</c:v>
                </c:pt>
                <c:pt idx="1141">
                  <c:v>-10.787464088230255</c:v>
                </c:pt>
                <c:pt idx="1142">
                  <c:v>-10.787464088230255</c:v>
                </c:pt>
                <c:pt idx="1143">
                  <c:v>-10.787464088230255</c:v>
                </c:pt>
                <c:pt idx="1144">
                  <c:v>-10.787464088230255</c:v>
                </c:pt>
                <c:pt idx="1145">
                  <c:v>-10.787464088230255</c:v>
                </c:pt>
                <c:pt idx="1146">
                  <c:v>-10.787464088230255</c:v>
                </c:pt>
                <c:pt idx="1147">
                  <c:v>-10.787464088230255</c:v>
                </c:pt>
                <c:pt idx="1148">
                  <c:v>-10.787464088230255</c:v>
                </c:pt>
                <c:pt idx="1149">
                  <c:v>-10.787464088230255</c:v>
                </c:pt>
                <c:pt idx="1150">
                  <c:v>-10.787464088230255</c:v>
                </c:pt>
                <c:pt idx="1151">
                  <c:v>-10.787464088230255</c:v>
                </c:pt>
                <c:pt idx="1152">
                  <c:v>-10.787464088230255</c:v>
                </c:pt>
                <c:pt idx="1153">
                  <c:v>-10.787464088230255</c:v>
                </c:pt>
                <c:pt idx="1154">
                  <c:v>-10.787464088230255</c:v>
                </c:pt>
                <c:pt idx="1155">
                  <c:v>-10.787464088230255</c:v>
                </c:pt>
                <c:pt idx="1156">
                  <c:v>-10.787464088230255</c:v>
                </c:pt>
                <c:pt idx="1157">
                  <c:v>-10.787464088230255</c:v>
                </c:pt>
                <c:pt idx="1158">
                  <c:v>-10.787464088230255</c:v>
                </c:pt>
                <c:pt idx="1159">
                  <c:v>-10.787464088230255</c:v>
                </c:pt>
                <c:pt idx="1160">
                  <c:v>-10.787464088230255</c:v>
                </c:pt>
                <c:pt idx="1161">
                  <c:v>-10.787464088230255</c:v>
                </c:pt>
                <c:pt idx="1162">
                  <c:v>-10.787464088230255</c:v>
                </c:pt>
                <c:pt idx="1163">
                  <c:v>-10.787464088230255</c:v>
                </c:pt>
                <c:pt idx="1164">
                  <c:v>-10.787464088230255</c:v>
                </c:pt>
                <c:pt idx="1165">
                  <c:v>-10.787464088230255</c:v>
                </c:pt>
                <c:pt idx="1166">
                  <c:v>-10.787464088230255</c:v>
                </c:pt>
                <c:pt idx="1167">
                  <c:v>-10.787464088230255</c:v>
                </c:pt>
                <c:pt idx="1168">
                  <c:v>-10.787464088230255</c:v>
                </c:pt>
                <c:pt idx="1169">
                  <c:v>-10.787464088230255</c:v>
                </c:pt>
                <c:pt idx="1170">
                  <c:v>-10.787464088230255</c:v>
                </c:pt>
                <c:pt idx="1171">
                  <c:v>-10.787464088230255</c:v>
                </c:pt>
                <c:pt idx="1172">
                  <c:v>-10.787464088230255</c:v>
                </c:pt>
                <c:pt idx="1173">
                  <c:v>-10.787464088230255</c:v>
                </c:pt>
                <c:pt idx="1174">
                  <c:v>-10.787464088230255</c:v>
                </c:pt>
                <c:pt idx="1175">
                  <c:v>-10.787464088230255</c:v>
                </c:pt>
                <c:pt idx="1176">
                  <c:v>-10.787464088230255</c:v>
                </c:pt>
                <c:pt idx="1177">
                  <c:v>-10.787464088230255</c:v>
                </c:pt>
                <c:pt idx="1178">
                  <c:v>-10.787464088230255</c:v>
                </c:pt>
                <c:pt idx="1179">
                  <c:v>-10.787464088230255</c:v>
                </c:pt>
                <c:pt idx="1180">
                  <c:v>-10.787464088230255</c:v>
                </c:pt>
                <c:pt idx="1181">
                  <c:v>-10.787464088230255</c:v>
                </c:pt>
                <c:pt idx="1182">
                  <c:v>-10.787464088230255</c:v>
                </c:pt>
                <c:pt idx="1183">
                  <c:v>-10.787464088230255</c:v>
                </c:pt>
                <c:pt idx="1184">
                  <c:v>-10.787464088230255</c:v>
                </c:pt>
                <c:pt idx="1185">
                  <c:v>-10.787464088230255</c:v>
                </c:pt>
                <c:pt idx="1186">
                  <c:v>-10.787464088230255</c:v>
                </c:pt>
                <c:pt idx="1187">
                  <c:v>-10.787464088230255</c:v>
                </c:pt>
                <c:pt idx="1188">
                  <c:v>-10.787464088230255</c:v>
                </c:pt>
                <c:pt idx="1189">
                  <c:v>-10.787464088230255</c:v>
                </c:pt>
                <c:pt idx="1190">
                  <c:v>-10.787464088230255</c:v>
                </c:pt>
                <c:pt idx="1191">
                  <c:v>-10.787464088230255</c:v>
                </c:pt>
                <c:pt idx="1192">
                  <c:v>-10.787464088230255</c:v>
                </c:pt>
                <c:pt idx="1193">
                  <c:v>-10.787464088230255</c:v>
                </c:pt>
                <c:pt idx="1194">
                  <c:v>-10.787464088230255</c:v>
                </c:pt>
                <c:pt idx="1195">
                  <c:v>-10.787464088230255</c:v>
                </c:pt>
                <c:pt idx="1196">
                  <c:v>-10.787464088230255</c:v>
                </c:pt>
                <c:pt idx="1197">
                  <c:v>-10.787464088230255</c:v>
                </c:pt>
                <c:pt idx="1198">
                  <c:v>-10.787464088230255</c:v>
                </c:pt>
                <c:pt idx="1199">
                  <c:v>-10.787464088230255</c:v>
                </c:pt>
                <c:pt idx="1200">
                  <c:v>-10.787464088230255</c:v>
                </c:pt>
                <c:pt idx="1201">
                  <c:v>-10.787464088230255</c:v>
                </c:pt>
                <c:pt idx="1202">
                  <c:v>-10.787464088230255</c:v>
                </c:pt>
                <c:pt idx="1203">
                  <c:v>-10.787464088230255</c:v>
                </c:pt>
                <c:pt idx="1204">
                  <c:v>-10.787464088230255</c:v>
                </c:pt>
                <c:pt idx="1205">
                  <c:v>-10.787464088230255</c:v>
                </c:pt>
                <c:pt idx="1206">
                  <c:v>-10.787464088230255</c:v>
                </c:pt>
                <c:pt idx="1207">
                  <c:v>-10.787464088230255</c:v>
                </c:pt>
                <c:pt idx="1208">
                  <c:v>-10.787464088230255</c:v>
                </c:pt>
                <c:pt idx="1209">
                  <c:v>-10.787464088230255</c:v>
                </c:pt>
                <c:pt idx="1210">
                  <c:v>-10.787464088230255</c:v>
                </c:pt>
                <c:pt idx="1211">
                  <c:v>-10.787464088230255</c:v>
                </c:pt>
                <c:pt idx="1212">
                  <c:v>-10.787464088230255</c:v>
                </c:pt>
                <c:pt idx="1213">
                  <c:v>-10.787464088230255</c:v>
                </c:pt>
                <c:pt idx="1214">
                  <c:v>-10.787464088230255</c:v>
                </c:pt>
                <c:pt idx="1215">
                  <c:v>-10.787464088230255</c:v>
                </c:pt>
                <c:pt idx="1216">
                  <c:v>-10.787464088230255</c:v>
                </c:pt>
                <c:pt idx="1217">
                  <c:v>-10.787464088230255</c:v>
                </c:pt>
                <c:pt idx="1218">
                  <c:v>-10.787464088230255</c:v>
                </c:pt>
                <c:pt idx="1219">
                  <c:v>-10.787464088230255</c:v>
                </c:pt>
                <c:pt idx="1220">
                  <c:v>-10.787464088230255</c:v>
                </c:pt>
                <c:pt idx="1221">
                  <c:v>-10.787464088230255</c:v>
                </c:pt>
                <c:pt idx="1222">
                  <c:v>-10.787464088230255</c:v>
                </c:pt>
                <c:pt idx="1223">
                  <c:v>-10.787464088230255</c:v>
                </c:pt>
                <c:pt idx="1224">
                  <c:v>-10.787464088230255</c:v>
                </c:pt>
                <c:pt idx="1225">
                  <c:v>-10.787464088230255</c:v>
                </c:pt>
                <c:pt idx="1226">
                  <c:v>-10.787464088230255</c:v>
                </c:pt>
                <c:pt idx="1227">
                  <c:v>-10.787464088230255</c:v>
                </c:pt>
                <c:pt idx="1228">
                  <c:v>-10.787464088230255</c:v>
                </c:pt>
                <c:pt idx="1229">
                  <c:v>-10.787464088230255</c:v>
                </c:pt>
                <c:pt idx="1230">
                  <c:v>-10.787464088230255</c:v>
                </c:pt>
                <c:pt idx="1231">
                  <c:v>-10.787464088230255</c:v>
                </c:pt>
                <c:pt idx="1232">
                  <c:v>-10.787464088230255</c:v>
                </c:pt>
                <c:pt idx="1233">
                  <c:v>-10.787464088230255</c:v>
                </c:pt>
                <c:pt idx="1234">
                  <c:v>-10.787464088230255</c:v>
                </c:pt>
                <c:pt idx="1235">
                  <c:v>-10.787464088230255</c:v>
                </c:pt>
                <c:pt idx="1236">
                  <c:v>-10.787464088230255</c:v>
                </c:pt>
                <c:pt idx="1237">
                  <c:v>-10.787464088230255</c:v>
                </c:pt>
                <c:pt idx="1238">
                  <c:v>-10.787464088230255</c:v>
                </c:pt>
                <c:pt idx="1239">
                  <c:v>-10.787464088230255</c:v>
                </c:pt>
                <c:pt idx="1240">
                  <c:v>-10.787464088230255</c:v>
                </c:pt>
                <c:pt idx="1241">
                  <c:v>-10.787464088230255</c:v>
                </c:pt>
                <c:pt idx="1242">
                  <c:v>-10.787464088230255</c:v>
                </c:pt>
                <c:pt idx="1243">
                  <c:v>-10.787464088230255</c:v>
                </c:pt>
                <c:pt idx="1244">
                  <c:v>-10.787464088230255</c:v>
                </c:pt>
                <c:pt idx="1245">
                  <c:v>-10.787464088230255</c:v>
                </c:pt>
                <c:pt idx="1246">
                  <c:v>-10.787464088230255</c:v>
                </c:pt>
                <c:pt idx="1247">
                  <c:v>-10.787464088230255</c:v>
                </c:pt>
                <c:pt idx="1248">
                  <c:v>-10.787464088230255</c:v>
                </c:pt>
                <c:pt idx="1249">
                  <c:v>-10.787464088230255</c:v>
                </c:pt>
                <c:pt idx="1250">
                  <c:v>-10.787464088230255</c:v>
                </c:pt>
                <c:pt idx="1251">
                  <c:v>-10.787464088230255</c:v>
                </c:pt>
                <c:pt idx="1252">
                  <c:v>-10.787464088230255</c:v>
                </c:pt>
                <c:pt idx="1253">
                  <c:v>-10.787464088230255</c:v>
                </c:pt>
                <c:pt idx="1254">
                  <c:v>-10.787464088230255</c:v>
                </c:pt>
                <c:pt idx="1255">
                  <c:v>-10.787464088230255</c:v>
                </c:pt>
                <c:pt idx="1256">
                  <c:v>-10.787464088230255</c:v>
                </c:pt>
                <c:pt idx="1257">
                  <c:v>-10.787464088230255</c:v>
                </c:pt>
                <c:pt idx="1258">
                  <c:v>-10.787464088230255</c:v>
                </c:pt>
                <c:pt idx="1259">
                  <c:v>-10.787464088230255</c:v>
                </c:pt>
                <c:pt idx="1260">
                  <c:v>-10.787464088230255</c:v>
                </c:pt>
                <c:pt idx="1261">
                  <c:v>-10.787464088230255</c:v>
                </c:pt>
                <c:pt idx="1262">
                  <c:v>-10.787464088230255</c:v>
                </c:pt>
                <c:pt idx="1263">
                  <c:v>-10.787464088230255</c:v>
                </c:pt>
                <c:pt idx="1264">
                  <c:v>-10.787464088230255</c:v>
                </c:pt>
                <c:pt idx="1265">
                  <c:v>-10.787464088230255</c:v>
                </c:pt>
                <c:pt idx="1266">
                  <c:v>-10.787464088230255</c:v>
                </c:pt>
                <c:pt idx="1267">
                  <c:v>-10.787464088230255</c:v>
                </c:pt>
                <c:pt idx="1268">
                  <c:v>-10.787464088230255</c:v>
                </c:pt>
                <c:pt idx="1269">
                  <c:v>-10.787464088230255</c:v>
                </c:pt>
                <c:pt idx="1270">
                  <c:v>-10.787464088230255</c:v>
                </c:pt>
                <c:pt idx="1271">
                  <c:v>-10.787464088230255</c:v>
                </c:pt>
                <c:pt idx="1272">
                  <c:v>-10.787464088230255</c:v>
                </c:pt>
                <c:pt idx="1273">
                  <c:v>-10.787464088230255</c:v>
                </c:pt>
                <c:pt idx="1274">
                  <c:v>-10.787464088230255</c:v>
                </c:pt>
                <c:pt idx="1275">
                  <c:v>-10.787464088230255</c:v>
                </c:pt>
                <c:pt idx="1276">
                  <c:v>-10.787464088230255</c:v>
                </c:pt>
                <c:pt idx="1277">
                  <c:v>-10.787464088230255</c:v>
                </c:pt>
                <c:pt idx="1278">
                  <c:v>-10.787464088230255</c:v>
                </c:pt>
                <c:pt idx="1279">
                  <c:v>-10.787464088230255</c:v>
                </c:pt>
                <c:pt idx="1280">
                  <c:v>-10.787464088230255</c:v>
                </c:pt>
                <c:pt idx="1281">
                  <c:v>-10.787464088230255</c:v>
                </c:pt>
                <c:pt idx="1282">
                  <c:v>-10.787464088230255</c:v>
                </c:pt>
                <c:pt idx="1283">
                  <c:v>-10.787464088230255</c:v>
                </c:pt>
                <c:pt idx="1284">
                  <c:v>-10.787464088230255</c:v>
                </c:pt>
                <c:pt idx="1285">
                  <c:v>-10.787464088230255</c:v>
                </c:pt>
                <c:pt idx="1286">
                  <c:v>-10.787464088230255</c:v>
                </c:pt>
                <c:pt idx="1287">
                  <c:v>-10.787464088230255</c:v>
                </c:pt>
                <c:pt idx="1288">
                  <c:v>-10.787464088230255</c:v>
                </c:pt>
                <c:pt idx="1289">
                  <c:v>-10.787464088230255</c:v>
                </c:pt>
                <c:pt idx="1290">
                  <c:v>-10.787464088230255</c:v>
                </c:pt>
                <c:pt idx="1291">
                  <c:v>-10.787464088230255</c:v>
                </c:pt>
                <c:pt idx="1292">
                  <c:v>-10.787464088230255</c:v>
                </c:pt>
                <c:pt idx="1293">
                  <c:v>-10.787464088230255</c:v>
                </c:pt>
                <c:pt idx="1294">
                  <c:v>-10.787464088230255</c:v>
                </c:pt>
                <c:pt idx="1295">
                  <c:v>-10.787464088230255</c:v>
                </c:pt>
                <c:pt idx="1296">
                  <c:v>-10.787464088230255</c:v>
                </c:pt>
                <c:pt idx="1297">
                  <c:v>-10.787464088230255</c:v>
                </c:pt>
                <c:pt idx="1298">
                  <c:v>-10.787464088230255</c:v>
                </c:pt>
                <c:pt idx="1299">
                  <c:v>-10.787464088230255</c:v>
                </c:pt>
                <c:pt idx="1300">
                  <c:v>-10.787464088230255</c:v>
                </c:pt>
                <c:pt idx="1301">
                  <c:v>-10.787464088230255</c:v>
                </c:pt>
                <c:pt idx="1302">
                  <c:v>-10.787464088230255</c:v>
                </c:pt>
                <c:pt idx="1303">
                  <c:v>-10.787464088230255</c:v>
                </c:pt>
                <c:pt idx="1304">
                  <c:v>-10.787464088230255</c:v>
                </c:pt>
                <c:pt idx="1305">
                  <c:v>-10.787464088230255</c:v>
                </c:pt>
                <c:pt idx="1306">
                  <c:v>-10.787464088230255</c:v>
                </c:pt>
                <c:pt idx="1307">
                  <c:v>-10.787464088230255</c:v>
                </c:pt>
                <c:pt idx="1308">
                  <c:v>-10.787464088230255</c:v>
                </c:pt>
                <c:pt idx="1309">
                  <c:v>-10.787464088230255</c:v>
                </c:pt>
                <c:pt idx="1310">
                  <c:v>-10.787464088230255</c:v>
                </c:pt>
                <c:pt idx="1311">
                  <c:v>-10.787464088230255</c:v>
                </c:pt>
                <c:pt idx="1312">
                  <c:v>-10.787464088230255</c:v>
                </c:pt>
                <c:pt idx="1313">
                  <c:v>-10.787464088230255</c:v>
                </c:pt>
                <c:pt idx="1314">
                  <c:v>-10.787464088230255</c:v>
                </c:pt>
                <c:pt idx="1315">
                  <c:v>-10.787464088230255</c:v>
                </c:pt>
                <c:pt idx="1316">
                  <c:v>-10.787464088230255</c:v>
                </c:pt>
                <c:pt idx="1317">
                  <c:v>-10.787464088230255</c:v>
                </c:pt>
                <c:pt idx="1318">
                  <c:v>-10.787464088230255</c:v>
                </c:pt>
                <c:pt idx="1319">
                  <c:v>-10.787464088230255</c:v>
                </c:pt>
                <c:pt idx="1320">
                  <c:v>-10.787464088230255</c:v>
                </c:pt>
                <c:pt idx="1321">
                  <c:v>-10.787464088230255</c:v>
                </c:pt>
                <c:pt idx="1322">
                  <c:v>-10.787464088230255</c:v>
                </c:pt>
                <c:pt idx="1323">
                  <c:v>-10.787464088230255</c:v>
                </c:pt>
                <c:pt idx="1324">
                  <c:v>-10.787464088230255</c:v>
                </c:pt>
                <c:pt idx="1325">
                  <c:v>-10.787464088230255</c:v>
                </c:pt>
                <c:pt idx="1326">
                  <c:v>-10.787464088230255</c:v>
                </c:pt>
                <c:pt idx="1327">
                  <c:v>-10.787464088230255</c:v>
                </c:pt>
                <c:pt idx="1328">
                  <c:v>-10.787464088230255</c:v>
                </c:pt>
                <c:pt idx="1329">
                  <c:v>-10.787464088230255</c:v>
                </c:pt>
                <c:pt idx="1330">
                  <c:v>-10.787464088230255</c:v>
                </c:pt>
                <c:pt idx="1331">
                  <c:v>-10.787464088230255</c:v>
                </c:pt>
                <c:pt idx="1332">
                  <c:v>-10.787464088230255</c:v>
                </c:pt>
                <c:pt idx="1333">
                  <c:v>-10.787464088230255</c:v>
                </c:pt>
                <c:pt idx="1334">
                  <c:v>-10.787464088230255</c:v>
                </c:pt>
                <c:pt idx="1335">
                  <c:v>-10.787464088230255</c:v>
                </c:pt>
                <c:pt idx="1336">
                  <c:v>-10.787464088230255</c:v>
                </c:pt>
                <c:pt idx="1337">
                  <c:v>-10.787464088230255</c:v>
                </c:pt>
                <c:pt idx="1338">
                  <c:v>-10.787464088230255</c:v>
                </c:pt>
                <c:pt idx="1339">
                  <c:v>-10.787464088230255</c:v>
                </c:pt>
                <c:pt idx="1340">
                  <c:v>-10.787464088230255</c:v>
                </c:pt>
                <c:pt idx="1341">
                  <c:v>-10.787464088230255</c:v>
                </c:pt>
                <c:pt idx="1342">
                  <c:v>-10.787464088230255</c:v>
                </c:pt>
                <c:pt idx="1343">
                  <c:v>-10.787464088230255</c:v>
                </c:pt>
                <c:pt idx="1344">
                  <c:v>-10.787464088230255</c:v>
                </c:pt>
                <c:pt idx="1345">
                  <c:v>-10.787464088230255</c:v>
                </c:pt>
                <c:pt idx="1346">
                  <c:v>-10.787464088230255</c:v>
                </c:pt>
                <c:pt idx="1347">
                  <c:v>-10.787464088230255</c:v>
                </c:pt>
                <c:pt idx="1348">
                  <c:v>-10.787464088230255</c:v>
                </c:pt>
                <c:pt idx="1349">
                  <c:v>-10.787464088230255</c:v>
                </c:pt>
                <c:pt idx="1350">
                  <c:v>-10.787464088230255</c:v>
                </c:pt>
                <c:pt idx="1351">
                  <c:v>-10.787464088230255</c:v>
                </c:pt>
                <c:pt idx="1352">
                  <c:v>-10.787464088230255</c:v>
                </c:pt>
                <c:pt idx="1353">
                  <c:v>-10.787464088230255</c:v>
                </c:pt>
                <c:pt idx="1354">
                  <c:v>-10.787464088230255</c:v>
                </c:pt>
                <c:pt idx="1355">
                  <c:v>-10.787464088230255</c:v>
                </c:pt>
                <c:pt idx="1356">
                  <c:v>-10.787464088230255</c:v>
                </c:pt>
                <c:pt idx="1357">
                  <c:v>-10.787464088230255</c:v>
                </c:pt>
                <c:pt idx="1358">
                  <c:v>-10.787464088230255</c:v>
                </c:pt>
                <c:pt idx="1359">
                  <c:v>-10.787464088230255</c:v>
                </c:pt>
                <c:pt idx="1360">
                  <c:v>-10.787464088230255</c:v>
                </c:pt>
                <c:pt idx="1361">
                  <c:v>-10.787464088230255</c:v>
                </c:pt>
                <c:pt idx="1362">
                  <c:v>-10.787464088230255</c:v>
                </c:pt>
                <c:pt idx="1363">
                  <c:v>-10.787464088230255</c:v>
                </c:pt>
                <c:pt idx="1364">
                  <c:v>-10.787464088230255</c:v>
                </c:pt>
                <c:pt idx="1365">
                  <c:v>-10.787464088230255</c:v>
                </c:pt>
                <c:pt idx="1366">
                  <c:v>-10.787464088230255</c:v>
                </c:pt>
                <c:pt idx="1367">
                  <c:v>-10.787464088230255</c:v>
                </c:pt>
                <c:pt idx="1368">
                  <c:v>-10.787464088230255</c:v>
                </c:pt>
                <c:pt idx="1369">
                  <c:v>-10.787464088230255</c:v>
                </c:pt>
                <c:pt idx="1370">
                  <c:v>-10.787464088230255</c:v>
                </c:pt>
                <c:pt idx="1371">
                  <c:v>-10.787464088230255</c:v>
                </c:pt>
                <c:pt idx="1372">
                  <c:v>-10.787464088230255</c:v>
                </c:pt>
                <c:pt idx="1373">
                  <c:v>-10.787464088230255</c:v>
                </c:pt>
                <c:pt idx="1374">
                  <c:v>-10.787464088230255</c:v>
                </c:pt>
                <c:pt idx="1375">
                  <c:v>-10.787464088230255</c:v>
                </c:pt>
                <c:pt idx="1376">
                  <c:v>-10.787464088230255</c:v>
                </c:pt>
                <c:pt idx="1377">
                  <c:v>-10.787464088230255</c:v>
                </c:pt>
                <c:pt idx="1378">
                  <c:v>-10.787464088230255</c:v>
                </c:pt>
                <c:pt idx="1379">
                  <c:v>-10.787464088230255</c:v>
                </c:pt>
                <c:pt idx="1380">
                  <c:v>-10.787464088230255</c:v>
                </c:pt>
                <c:pt idx="1381">
                  <c:v>-10.787464088230255</c:v>
                </c:pt>
                <c:pt idx="1382">
                  <c:v>-10.787464088230255</c:v>
                </c:pt>
                <c:pt idx="1383">
                  <c:v>-10.787464088230255</c:v>
                </c:pt>
                <c:pt idx="1384">
                  <c:v>-10.787464088230255</c:v>
                </c:pt>
                <c:pt idx="1385">
                  <c:v>-10.787464088230255</c:v>
                </c:pt>
                <c:pt idx="1386">
                  <c:v>-10.787464088230255</c:v>
                </c:pt>
                <c:pt idx="1387">
                  <c:v>-10.787464088230255</c:v>
                </c:pt>
                <c:pt idx="1388">
                  <c:v>-10.787464088230255</c:v>
                </c:pt>
                <c:pt idx="1389">
                  <c:v>-10.787464088230255</c:v>
                </c:pt>
                <c:pt idx="1390">
                  <c:v>-10.787464088230255</c:v>
                </c:pt>
                <c:pt idx="1391">
                  <c:v>-10.787464088230255</c:v>
                </c:pt>
                <c:pt idx="1392">
                  <c:v>-10.787464088230255</c:v>
                </c:pt>
                <c:pt idx="1393">
                  <c:v>-10.787464088230255</c:v>
                </c:pt>
                <c:pt idx="1394">
                  <c:v>-10.787464088230255</c:v>
                </c:pt>
                <c:pt idx="1395">
                  <c:v>-10.787464088230255</c:v>
                </c:pt>
                <c:pt idx="1396">
                  <c:v>-10.787464088230255</c:v>
                </c:pt>
                <c:pt idx="1397">
                  <c:v>-10.787464088230255</c:v>
                </c:pt>
                <c:pt idx="1398">
                  <c:v>-10.787464088230255</c:v>
                </c:pt>
                <c:pt idx="1399">
                  <c:v>-10.787464088230255</c:v>
                </c:pt>
                <c:pt idx="1400">
                  <c:v>-10.787464088230255</c:v>
                </c:pt>
                <c:pt idx="1401">
                  <c:v>-10.787464088230255</c:v>
                </c:pt>
                <c:pt idx="1402">
                  <c:v>-10.787464088230255</c:v>
                </c:pt>
                <c:pt idx="1403">
                  <c:v>-10.787464088230255</c:v>
                </c:pt>
                <c:pt idx="1404">
                  <c:v>-10.787464088230255</c:v>
                </c:pt>
                <c:pt idx="1405">
                  <c:v>-10.787464088230255</c:v>
                </c:pt>
                <c:pt idx="1406">
                  <c:v>-10.787464088230255</c:v>
                </c:pt>
                <c:pt idx="1407">
                  <c:v>-10.787464088230255</c:v>
                </c:pt>
                <c:pt idx="1408">
                  <c:v>-10.787464088230255</c:v>
                </c:pt>
                <c:pt idx="1409">
                  <c:v>-10.787464088230255</c:v>
                </c:pt>
                <c:pt idx="1410">
                  <c:v>-10.787464088230255</c:v>
                </c:pt>
                <c:pt idx="1411">
                  <c:v>-10.787464088230255</c:v>
                </c:pt>
                <c:pt idx="1412">
                  <c:v>-10.787464088230255</c:v>
                </c:pt>
                <c:pt idx="1413">
                  <c:v>-10.787464088230255</c:v>
                </c:pt>
                <c:pt idx="1414">
                  <c:v>-10.787464088230255</c:v>
                </c:pt>
                <c:pt idx="1415">
                  <c:v>-10.787464088230255</c:v>
                </c:pt>
                <c:pt idx="1416">
                  <c:v>-10.787464088230255</c:v>
                </c:pt>
                <c:pt idx="1417">
                  <c:v>-10.787464088230255</c:v>
                </c:pt>
                <c:pt idx="1418">
                  <c:v>-10.787464088230255</c:v>
                </c:pt>
                <c:pt idx="1419">
                  <c:v>-10.787464088230255</c:v>
                </c:pt>
                <c:pt idx="1420">
                  <c:v>-10.787464088230255</c:v>
                </c:pt>
                <c:pt idx="1421">
                  <c:v>-10.787464088230255</c:v>
                </c:pt>
                <c:pt idx="1422">
                  <c:v>-10.787464088230255</c:v>
                </c:pt>
                <c:pt idx="1423">
                  <c:v>-10.787464088230255</c:v>
                </c:pt>
                <c:pt idx="1424">
                  <c:v>-10.787464088230255</c:v>
                </c:pt>
                <c:pt idx="1425">
                  <c:v>-10.787464088230255</c:v>
                </c:pt>
                <c:pt idx="1426">
                  <c:v>-10.787464088230255</c:v>
                </c:pt>
                <c:pt idx="1427">
                  <c:v>-10.787464088230255</c:v>
                </c:pt>
                <c:pt idx="1428">
                  <c:v>-10.787464088230255</c:v>
                </c:pt>
                <c:pt idx="1429">
                  <c:v>-10.787464088230255</c:v>
                </c:pt>
                <c:pt idx="1430">
                  <c:v>-10.787464088230255</c:v>
                </c:pt>
                <c:pt idx="1431">
                  <c:v>-10.787464088230255</c:v>
                </c:pt>
                <c:pt idx="1432">
                  <c:v>-10.787464088230255</c:v>
                </c:pt>
                <c:pt idx="1433">
                  <c:v>-10.787464088230255</c:v>
                </c:pt>
                <c:pt idx="1434">
                  <c:v>-10.787464088230255</c:v>
                </c:pt>
                <c:pt idx="1435">
                  <c:v>-10.787464088230255</c:v>
                </c:pt>
                <c:pt idx="1436">
                  <c:v>-10.787464088230255</c:v>
                </c:pt>
                <c:pt idx="1437">
                  <c:v>-10.787464088230255</c:v>
                </c:pt>
                <c:pt idx="1438">
                  <c:v>-10.787464088230255</c:v>
                </c:pt>
                <c:pt idx="1439">
                  <c:v>-10.787464088230255</c:v>
                </c:pt>
                <c:pt idx="1440">
                  <c:v>-10.787464088230255</c:v>
                </c:pt>
                <c:pt idx="1441">
                  <c:v>-10.787464088230255</c:v>
                </c:pt>
                <c:pt idx="1442">
                  <c:v>-10.787464088230255</c:v>
                </c:pt>
                <c:pt idx="1443">
                  <c:v>-10.787464088230255</c:v>
                </c:pt>
                <c:pt idx="1444">
                  <c:v>-10.787464088230255</c:v>
                </c:pt>
                <c:pt idx="1445">
                  <c:v>-10.787464088230255</c:v>
                </c:pt>
                <c:pt idx="1446">
                  <c:v>-10.787464088230255</c:v>
                </c:pt>
                <c:pt idx="1447">
                  <c:v>-10.787464088230255</c:v>
                </c:pt>
                <c:pt idx="1448">
                  <c:v>-10.787464088230255</c:v>
                </c:pt>
                <c:pt idx="1449">
                  <c:v>-10.787464088230255</c:v>
                </c:pt>
                <c:pt idx="1450">
                  <c:v>-10.787464088230255</c:v>
                </c:pt>
                <c:pt idx="1451">
                  <c:v>-10.787464088230255</c:v>
                </c:pt>
                <c:pt idx="1452">
                  <c:v>-10.787464088230255</c:v>
                </c:pt>
                <c:pt idx="1453">
                  <c:v>-10.787464088230255</c:v>
                </c:pt>
                <c:pt idx="1454">
                  <c:v>-10.787464088230255</c:v>
                </c:pt>
                <c:pt idx="1455">
                  <c:v>-10.787464088230255</c:v>
                </c:pt>
                <c:pt idx="1456">
                  <c:v>-10.787464088230255</c:v>
                </c:pt>
                <c:pt idx="1457">
                  <c:v>-10.787464088230255</c:v>
                </c:pt>
                <c:pt idx="1458">
                  <c:v>-10.787464088230255</c:v>
                </c:pt>
                <c:pt idx="1459">
                  <c:v>-10.787464088230255</c:v>
                </c:pt>
                <c:pt idx="1460">
                  <c:v>-10.787464088230255</c:v>
                </c:pt>
                <c:pt idx="1461">
                  <c:v>-10.787464088230255</c:v>
                </c:pt>
                <c:pt idx="1462">
                  <c:v>-10.787464088230255</c:v>
                </c:pt>
                <c:pt idx="1463">
                  <c:v>-10.787464088230255</c:v>
                </c:pt>
                <c:pt idx="1464">
                  <c:v>-10.787464088230255</c:v>
                </c:pt>
                <c:pt idx="1465">
                  <c:v>-10.787464088230255</c:v>
                </c:pt>
                <c:pt idx="1466">
                  <c:v>-10.787464088230255</c:v>
                </c:pt>
                <c:pt idx="1467">
                  <c:v>-10.787464088230255</c:v>
                </c:pt>
                <c:pt idx="1468">
                  <c:v>-10.787464088230255</c:v>
                </c:pt>
                <c:pt idx="1469">
                  <c:v>-10.787464088230255</c:v>
                </c:pt>
                <c:pt idx="1470">
                  <c:v>-10.787464088230255</c:v>
                </c:pt>
                <c:pt idx="1471">
                  <c:v>-10.787464088230255</c:v>
                </c:pt>
                <c:pt idx="1472">
                  <c:v>-10.787464088230255</c:v>
                </c:pt>
                <c:pt idx="1473">
                  <c:v>-10.787464088230255</c:v>
                </c:pt>
                <c:pt idx="1474">
                  <c:v>-10.787464088230255</c:v>
                </c:pt>
                <c:pt idx="1475">
                  <c:v>-10.787464088230255</c:v>
                </c:pt>
                <c:pt idx="1476">
                  <c:v>-10.787464088230255</c:v>
                </c:pt>
                <c:pt idx="1477">
                  <c:v>-10.787464088230255</c:v>
                </c:pt>
                <c:pt idx="1478">
                  <c:v>-10.787464088230255</c:v>
                </c:pt>
                <c:pt idx="1479">
                  <c:v>-10.787464088230255</c:v>
                </c:pt>
                <c:pt idx="1480">
                  <c:v>-10.787464088230255</c:v>
                </c:pt>
                <c:pt idx="1481">
                  <c:v>-10.787464088230255</c:v>
                </c:pt>
                <c:pt idx="1482">
                  <c:v>-10.787464088230255</c:v>
                </c:pt>
                <c:pt idx="1483">
                  <c:v>-10.787464088230255</c:v>
                </c:pt>
                <c:pt idx="1484">
                  <c:v>-10.787464088230255</c:v>
                </c:pt>
                <c:pt idx="1485">
                  <c:v>-10.787464088230255</c:v>
                </c:pt>
                <c:pt idx="1486">
                  <c:v>-10.787464088230255</c:v>
                </c:pt>
                <c:pt idx="1487">
                  <c:v>-10.787464088230255</c:v>
                </c:pt>
                <c:pt idx="1488">
                  <c:v>-10.787464088230255</c:v>
                </c:pt>
                <c:pt idx="1489">
                  <c:v>-10.787464088230255</c:v>
                </c:pt>
                <c:pt idx="1490">
                  <c:v>-10.787464088230255</c:v>
                </c:pt>
                <c:pt idx="1491">
                  <c:v>-10.787464088230255</c:v>
                </c:pt>
                <c:pt idx="1492">
                  <c:v>-10.787464088230255</c:v>
                </c:pt>
                <c:pt idx="1493">
                  <c:v>-10.787464088230255</c:v>
                </c:pt>
                <c:pt idx="1494">
                  <c:v>-10.787464088230255</c:v>
                </c:pt>
                <c:pt idx="1495">
                  <c:v>-10.787464088230255</c:v>
                </c:pt>
                <c:pt idx="1496">
                  <c:v>-10.787464088230255</c:v>
                </c:pt>
                <c:pt idx="1497">
                  <c:v>-10.787464088230255</c:v>
                </c:pt>
                <c:pt idx="1498">
                  <c:v>-10.787464088230255</c:v>
                </c:pt>
                <c:pt idx="1499">
                  <c:v>-10.787464088230255</c:v>
                </c:pt>
                <c:pt idx="1500">
                  <c:v>-10.787464088230255</c:v>
                </c:pt>
                <c:pt idx="1501">
                  <c:v>-10.787464088230255</c:v>
                </c:pt>
                <c:pt idx="1502">
                  <c:v>-10.787464088230255</c:v>
                </c:pt>
                <c:pt idx="1503">
                  <c:v>-10.787464088230255</c:v>
                </c:pt>
                <c:pt idx="1504">
                  <c:v>-10.787464088230255</c:v>
                </c:pt>
                <c:pt idx="1505">
                  <c:v>-10.787464088230255</c:v>
                </c:pt>
                <c:pt idx="1506">
                  <c:v>-10.787464088230255</c:v>
                </c:pt>
                <c:pt idx="1507">
                  <c:v>-10.787464088230255</c:v>
                </c:pt>
                <c:pt idx="1508">
                  <c:v>-10.787464088230255</c:v>
                </c:pt>
                <c:pt idx="1509">
                  <c:v>-10.787464088230255</c:v>
                </c:pt>
                <c:pt idx="1510">
                  <c:v>-10.787464088230255</c:v>
                </c:pt>
                <c:pt idx="1511">
                  <c:v>-10.787464088230255</c:v>
                </c:pt>
                <c:pt idx="1512">
                  <c:v>-10.787464088230255</c:v>
                </c:pt>
                <c:pt idx="1513">
                  <c:v>-10.787464088230255</c:v>
                </c:pt>
                <c:pt idx="1514">
                  <c:v>-10.787464088230255</c:v>
                </c:pt>
                <c:pt idx="1515">
                  <c:v>-10.787464088230255</c:v>
                </c:pt>
                <c:pt idx="1516">
                  <c:v>-10.787464088230255</c:v>
                </c:pt>
                <c:pt idx="1517">
                  <c:v>-10.787464088230255</c:v>
                </c:pt>
                <c:pt idx="1518">
                  <c:v>-10.787464088230255</c:v>
                </c:pt>
                <c:pt idx="1519">
                  <c:v>-10.787464088230255</c:v>
                </c:pt>
                <c:pt idx="1520">
                  <c:v>-10.787464088230255</c:v>
                </c:pt>
                <c:pt idx="1521">
                  <c:v>-10.787464088230255</c:v>
                </c:pt>
                <c:pt idx="1522">
                  <c:v>-10.787464088230255</c:v>
                </c:pt>
                <c:pt idx="1523">
                  <c:v>-10.787464088230255</c:v>
                </c:pt>
                <c:pt idx="1524">
                  <c:v>-10.787464088230255</c:v>
                </c:pt>
                <c:pt idx="1525">
                  <c:v>-10.787464088230255</c:v>
                </c:pt>
                <c:pt idx="1526">
                  <c:v>-10.787464088230255</c:v>
                </c:pt>
                <c:pt idx="1527">
                  <c:v>-10.787464088230255</c:v>
                </c:pt>
                <c:pt idx="1528">
                  <c:v>-10.787464088230255</c:v>
                </c:pt>
                <c:pt idx="1529">
                  <c:v>-10.787464088230255</c:v>
                </c:pt>
                <c:pt idx="1530">
                  <c:v>-10.787464088230255</c:v>
                </c:pt>
                <c:pt idx="1531">
                  <c:v>-10.787464088230255</c:v>
                </c:pt>
                <c:pt idx="1532">
                  <c:v>-10.787464088230255</c:v>
                </c:pt>
                <c:pt idx="1533">
                  <c:v>-10.787464088230255</c:v>
                </c:pt>
                <c:pt idx="1534">
                  <c:v>-10.787464088230255</c:v>
                </c:pt>
                <c:pt idx="1535">
                  <c:v>-10.787464088230255</c:v>
                </c:pt>
                <c:pt idx="1536">
                  <c:v>-10.787464088230255</c:v>
                </c:pt>
                <c:pt idx="1537">
                  <c:v>-10.787464088230255</c:v>
                </c:pt>
                <c:pt idx="1538">
                  <c:v>-10.787464088230255</c:v>
                </c:pt>
                <c:pt idx="1539">
                  <c:v>-10.787464088230255</c:v>
                </c:pt>
                <c:pt idx="1540">
                  <c:v>-10.787464088230255</c:v>
                </c:pt>
                <c:pt idx="1541">
                  <c:v>-10.787464088230255</c:v>
                </c:pt>
                <c:pt idx="1542">
                  <c:v>-10.787464088230255</c:v>
                </c:pt>
                <c:pt idx="1543">
                  <c:v>-10.787464088230255</c:v>
                </c:pt>
                <c:pt idx="1544">
                  <c:v>-10.787464088230255</c:v>
                </c:pt>
                <c:pt idx="1545">
                  <c:v>-10.787464088230255</c:v>
                </c:pt>
                <c:pt idx="1546">
                  <c:v>-10.787464088230255</c:v>
                </c:pt>
                <c:pt idx="1547">
                  <c:v>-10.787464088230255</c:v>
                </c:pt>
                <c:pt idx="1548">
                  <c:v>-10.787464088230255</c:v>
                </c:pt>
                <c:pt idx="1549">
                  <c:v>-10.787464088230255</c:v>
                </c:pt>
                <c:pt idx="1550">
                  <c:v>-10.787464088230255</c:v>
                </c:pt>
                <c:pt idx="1551">
                  <c:v>-10.787464088230255</c:v>
                </c:pt>
                <c:pt idx="1552">
                  <c:v>-10.787464088230255</c:v>
                </c:pt>
                <c:pt idx="1553">
                  <c:v>-10.787464088230255</c:v>
                </c:pt>
                <c:pt idx="1554">
                  <c:v>-10.787464088230255</c:v>
                </c:pt>
                <c:pt idx="1555">
                  <c:v>-10.787464088230255</c:v>
                </c:pt>
                <c:pt idx="1556">
                  <c:v>-10.787464088230255</c:v>
                </c:pt>
                <c:pt idx="1557">
                  <c:v>-10.787464088230255</c:v>
                </c:pt>
                <c:pt idx="1558">
                  <c:v>-10.787464088230255</c:v>
                </c:pt>
                <c:pt idx="1559">
                  <c:v>-10.787464088230255</c:v>
                </c:pt>
                <c:pt idx="1560">
                  <c:v>-10.787464088230255</c:v>
                </c:pt>
                <c:pt idx="1561">
                  <c:v>-10.787464088230255</c:v>
                </c:pt>
                <c:pt idx="1562">
                  <c:v>-10.787464088230255</c:v>
                </c:pt>
                <c:pt idx="1563">
                  <c:v>-10.787464088230255</c:v>
                </c:pt>
                <c:pt idx="1564">
                  <c:v>-10.787464088230255</c:v>
                </c:pt>
                <c:pt idx="1565">
                  <c:v>-10.787464088230255</c:v>
                </c:pt>
                <c:pt idx="1566">
                  <c:v>-10.787464088230255</c:v>
                </c:pt>
                <c:pt idx="1567">
                  <c:v>-10.787464088230255</c:v>
                </c:pt>
                <c:pt idx="1568">
                  <c:v>-10.787464088230255</c:v>
                </c:pt>
                <c:pt idx="1569">
                  <c:v>-10.787464088230255</c:v>
                </c:pt>
                <c:pt idx="1570">
                  <c:v>-10.787464088230255</c:v>
                </c:pt>
                <c:pt idx="1571">
                  <c:v>-10.787464088230255</c:v>
                </c:pt>
                <c:pt idx="1572">
                  <c:v>-10.787464088230255</c:v>
                </c:pt>
                <c:pt idx="1573">
                  <c:v>-10.787464088230255</c:v>
                </c:pt>
                <c:pt idx="1574">
                  <c:v>-10.787464088230255</c:v>
                </c:pt>
                <c:pt idx="1575">
                  <c:v>-10.787464088230255</c:v>
                </c:pt>
                <c:pt idx="1576">
                  <c:v>-10.787464088230255</c:v>
                </c:pt>
                <c:pt idx="1577">
                  <c:v>-10.787464088230255</c:v>
                </c:pt>
                <c:pt idx="1578">
                  <c:v>-10.787464088230255</c:v>
                </c:pt>
                <c:pt idx="1579">
                  <c:v>-10.787464088230255</c:v>
                </c:pt>
                <c:pt idx="1580">
                  <c:v>-10.787464088230255</c:v>
                </c:pt>
                <c:pt idx="1581">
                  <c:v>-10.787464088230255</c:v>
                </c:pt>
                <c:pt idx="1582">
                  <c:v>-10.787464088230255</c:v>
                </c:pt>
                <c:pt idx="1583">
                  <c:v>-10.787464088230255</c:v>
                </c:pt>
                <c:pt idx="1584">
                  <c:v>-10.787464088230255</c:v>
                </c:pt>
                <c:pt idx="1585">
                  <c:v>-10.787464088230255</c:v>
                </c:pt>
                <c:pt idx="1586">
                  <c:v>-10.787464088230255</c:v>
                </c:pt>
                <c:pt idx="1587">
                  <c:v>-10.787464088230255</c:v>
                </c:pt>
                <c:pt idx="1588">
                  <c:v>-10.787464088230255</c:v>
                </c:pt>
                <c:pt idx="1589">
                  <c:v>-10.787464088230255</c:v>
                </c:pt>
                <c:pt idx="1590">
                  <c:v>-10.787464088230255</c:v>
                </c:pt>
                <c:pt idx="1591">
                  <c:v>-10.787464088230255</c:v>
                </c:pt>
                <c:pt idx="1592">
                  <c:v>-10.787464088230255</c:v>
                </c:pt>
                <c:pt idx="1593">
                  <c:v>-10.787464088230255</c:v>
                </c:pt>
                <c:pt idx="1594">
                  <c:v>-10.787464088230255</c:v>
                </c:pt>
                <c:pt idx="1595">
                  <c:v>-10.787464088230255</c:v>
                </c:pt>
                <c:pt idx="1596">
                  <c:v>-10.787464088230255</c:v>
                </c:pt>
                <c:pt idx="1597">
                  <c:v>-10.787464088230255</c:v>
                </c:pt>
                <c:pt idx="1598">
                  <c:v>-10.787464088230255</c:v>
                </c:pt>
                <c:pt idx="1599">
                  <c:v>-10.787464088230255</c:v>
                </c:pt>
                <c:pt idx="1600">
                  <c:v>-10.787464088230255</c:v>
                </c:pt>
                <c:pt idx="1601">
                  <c:v>-10.787464088230255</c:v>
                </c:pt>
                <c:pt idx="1602">
                  <c:v>-10.787464088230255</c:v>
                </c:pt>
                <c:pt idx="1603">
                  <c:v>-10.787464088230255</c:v>
                </c:pt>
                <c:pt idx="1604">
                  <c:v>-10.787464088230255</c:v>
                </c:pt>
                <c:pt idx="1605">
                  <c:v>-10.787464088230255</c:v>
                </c:pt>
                <c:pt idx="1606">
                  <c:v>-10.787464088230255</c:v>
                </c:pt>
                <c:pt idx="1607">
                  <c:v>-10.787464088230255</c:v>
                </c:pt>
                <c:pt idx="1608">
                  <c:v>-10.787464088230255</c:v>
                </c:pt>
                <c:pt idx="1609">
                  <c:v>-10.787464088230255</c:v>
                </c:pt>
                <c:pt idx="1610">
                  <c:v>-10.787464088230255</c:v>
                </c:pt>
                <c:pt idx="1611">
                  <c:v>-10.787464088230255</c:v>
                </c:pt>
                <c:pt idx="1612">
                  <c:v>-10.787464088230255</c:v>
                </c:pt>
                <c:pt idx="1613">
                  <c:v>-10.787464088230255</c:v>
                </c:pt>
                <c:pt idx="1614">
                  <c:v>-10.787464088230255</c:v>
                </c:pt>
                <c:pt idx="1615">
                  <c:v>-10.787464088230255</c:v>
                </c:pt>
                <c:pt idx="1616">
                  <c:v>-10.787464088230255</c:v>
                </c:pt>
                <c:pt idx="1617">
                  <c:v>-10.787464088230255</c:v>
                </c:pt>
                <c:pt idx="1618">
                  <c:v>-10.787464088230255</c:v>
                </c:pt>
                <c:pt idx="1619">
                  <c:v>-10.787464088230255</c:v>
                </c:pt>
                <c:pt idx="1620">
                  <c:v>-10.787464088230255</c:v>
                </c:pt>
                <c:pt idx="1621">
                  <c:v>-10.787464088230255</c:v>
                </c:pt>
                <c:pt idx="1622">
                  <c:v>-10.787464088230255</c:v>
                </c:pt>
                <c:pt idx="1623">
                  <c:v>-10.787464088230255</c:v>
                </c:pt>
                <c:pt idx="1624">
                  <c:v>-10.787464088230255</c:v>
                </c:pt>
                <c:pt idx="1625">
                  <c:v>-10.787464088230255</c:v>
                </c:pt>
                <c:pt idx="1626">
                  <c:v>-10.787464088230255</c:v>
                </c:pt>
                <c:pt idx="1627">
                  <c:v>-10.787464088230255</c:v>
                </c:pt>
                <c:pt idx="1628">
                  <c:v>-10.787464088230255</c:v>
                </c:pt>
                <c:pt idx="1629">
                  <c:v>-10.787464088230255</c:v>
                </c:pt>
                <c:pt idx="1630">
                  <c:v>-10.787464088230255</c:v>
                </c:pt>
                <c:pt idx="1631">
                  <c:v>-10.787464088230255</c:v>
                </c:pt>
                <c:pt idx="1632">
                  <c:v>-10.787464088230255</c:v>
                </c:pt>
                <c:pt idx="1633">
                  <c:v>-10.787464088230255</c:v>
                </c:pt>
                <c:pt idx="1634">
                  <c:v>-10.787464088230255</c:v>
                </c:pt>
                <c:pt idx="1635">
                  <c:v>-10.787464088230255</c:v>
                </c:pt>
                <c:pt idx="1636">
                  <c:v>-10.787464088230255</c:v>
                </c:pt>
                <c:pt idx="1637">
                  <c:v>-10.787464088230255</c:v>
                </c:pt>
                <c:pt idx="1638">
                  <c:v>-10.787464088230255</c:v>
                </c:pt>
                <c:pt idx="1639">
                  <c:v>-10.787464088230255</c:v>
                </c:pt>
                <c:pt idx="1640">
                  <c:v>-10.787464088230255</c:v>
                </c:pt>
                <c:pt idx="1641">
                  <c:v>-10.787464088230255</c:v>
                </c:pt>
                <c:pt idx="1642">
                  <c:v>-10.787464088230255</c:v>
                </c:pt>
                <c:pt idx="1643">
                  <c:v>-10.787464088230255</c:v>
                </c:pt>
                <c:pt idx="1644">
                  <c:v>-10.787464088230255</c:v>
                </c:pt>
                <c:pt idx="1645">
                  <c:v>-10.787464088230255</c:v>
                </c:pt>
                <c:pt idx="1646">
                  <c:v>-10.787464088230255</c:v>
                </c:pt>
                <c:pt idx="1647">
                  <c:v>-10.787464088230255</c:v>
                </c:pt>
                <c:pt idx="1648">
                  <c:v>-10.787464088230255</c:v>
                </c:pt>
              </c:numCache>
            </c:numRef>
          </c:val>
          <c:extLst>
            <c:ext xmlns:c16="http://schemas.microsoft.com/office/drawing/2014/chart" uri="{C3380CC4-5D6E-409C-BE32-E72D297353CC}">
              <c16:uniqueId val="{00000002-C486-454A-93E6-EE194F63B1F4}"/>
            </c:ext>
          </c:extLst>
        </c:ser>
        <c:ser>
          <c:idx val="3"/>
          <c:order val="3"/>
          <c:tx>
            <c:strRef>
              <c:f>Regression!$AK$2</c:f>
              <c:strCache>
                <c:ptCount val="1"/>
                <c:pt idx="0">
                  <c:v>Blank</c:v>
                </c:pt>
              </c:strCache>
            </c:strRef>
          </c:tx>
          <c:spPr>
            <a:solidFill>
              <a:schemeClr val="bg1"/>
            </a:solidFill>
          </c:spPr>
          <c:val>
            <c:numRef>
              <c:f>Regression!$AK$3:$AK$1651</c:f>
              <c:numCache>
                <c:formatCode>General</c:formatCode>
                <c:ptCount val="1649"/>
                <c:pt idx="0">
                  <c:v>-7.1916427254868367</c:v>
                </c:pt>
                <c:pt idx="1">
                  <c:v>-7.1916427254868367</c:v>
                </c:pt>
                <c:pt idx="2">
                  <c:v>-7.1916427254868367</c:v>
                </c:pt>
                <c:pt idx="3">
                  <c:v>-7.1916427254868367</c:v>
                </c:pt>
                <c:pt idx="4">
                  <c:v>-7.1916427254868367</c:v>
                </c:pt>
                <c:pt idx="5">
                  <c:v>-7.1916427254868367</c:v>
                </c:pt>
                <c:pt idx="6">
                  <c:v>-7.1916427254868367</c:v>
                </c:pt>
                <c:pt idx="7">
                  <c:v>-7.1916427254868367</c:v>
                </c:pt>
                <c:pt idx="8">
                  <c:v>-7.1916427254868367</c:v>
                </c:pt>
                <c:pt idx="9">
                  <c:v>-7.1916427254868367</c:v>
                </c:pt>
                <c:pt idx="10">
                  <c:v>-7.1916427254868367</c:v>
                </c:pt>
                <c:pt idx="11">
                  <c:v>-7.1916427254868367</c:v>
                </c:pt>
                <c:pt idx="12">
                  <c:v>-7.1916427254868367</c:v>
                </c:pt>
                <c:pt idx="13">
                  <c:v>-7.1916427254868367</c:v>
                </c:pt>
                <c:pt idx="14">
                  <c:v>-7.1916427254868367</c:v>
                </c:pt>
                <c:pt idx="15">
                  <c:v>-7.1916427254868367</c:v>
                </c:pt>
                <c:pt idx="16">
                  <c:v>-7.1916427254868367</c:v>
                </c:pt>
                <c:pt idx="17">
                  <c:v>-7.1916427254868367</c:v>
                </c:pt>
                <c:pt idx="18">
                  <c:v>-7.1916427254868367</c:v>
                </c:pt>
                <c:pt idx="19">
                  <c:v>-7.1916427254868367</c:v>
                </c:pt>
                <c:pt idx="20">
                  <c:v>-7.1916427254868367</c:v>
                </c:pt>
                <c:pt idx="21">
                  <c:v>-7.1916427254868367</c:v>
                </c:pt>
                <c:pt idx="22">
                  <c:v>-7.1916427254868367</c:v>
                </c:pt>
                <c:pt idx="23">
                  <c:v>-7.1916427254868367</c:v>
                </c:pt>
                <c:pt idx="24">
                  <c:v>-7.1916427254868367</c:v>
                </c:pt>
                <c:pt idx="25">
                  <c:v>-7.1916427254868367</c:v>
                </c:pt>
                <c:pt idx="26">
                  <c:v>-7.1916427254868367</c:v>
                </c:pt>
                <c:pt idx="27">
                  <c:v>-7.1916427254868367</c:v>
                </c:pt>
                <c:pt idx="28">
                  <c:v>-7.1916427254868367</c:v>
                </c:pt>
                <c:pt idx="29">
                  <c:v>-7.1916427254868367</c:v>
                </c:pt>
                <c:pt idx="30">
                  <c:v>-7.1916427254868367</c:v>
                </c:pt>
                <c:pt idx="31">
                  <c:v>-7.1916427254868367</c:v>
                </c:pt>
                <c:pt idx="32">
                  <c:v>-7.1916427254868367</c:v>
                </c:pt>
                <c:pt idx="33">
                  <c:v>-7.1916427254868367</c:v>
                </c:pt>
                <c:pt idx="34">
                  <c:v>-7.1916427254868367</c:v>
                </c:pt>
                <c:pt idx="35">
                  <c:v>-7.1916427254868367</c:v>
                </c:pt>
                <c:pt idx="36">
                  <c:v>-7.1916427254868367</c:v>
                </c:pt>
                <c:pt idx="37">
                  <c:v>-7.1916427254868367</c:v>
                </c:pt>
                <c:pt idx="38">
                  <c:v>-7.1916427254868367</c:v>
                </c:pt>
                <c:pt idx="39">
                  <c:v>-7.1916427254868367</c:v>
                </c:pt>
                <c:pt idx="40">
                  <c:v>-7.1916427254868367</c:v>
                </c:pt>
                <c:pt idx="41">
                  <c:v>-7.1916427254868367</c:v>
                </c:pt>
                <c:pt idx="42">
                  <c:v>-7.1916427254868367</c:v>
                </c:pt>
                <c:pt idx="43">
                  <c:v>-7.1916427254868367</c:v>
                </c:pt>
                <c:pt idx="44">
                  <c:v>-7.1916427254868367</c:v>
                </c:pt>
                <c:pt idx="45">
                  <c:v>-7.1916427254868367</c:v>
                </c:pt>
                <c:pt idx="46">
                  <c:v>-7.1916427254868367</c:v>
                </c:pt>
                <c:pt idx="47">
                  <c:v>-7.1916427254868367</c:v>
                </c:pt>
                <c:pt idx="48">
                  <c:v>-7.1916427254868367</c:v>
                </c:pt>
                <c:pt idx="49">
                  <c:v>-7.1916427254868367</c:v>
                </c:pt>
                <c:pt idx="50">
                  <c:v>-7.1916427254868367</c:v>
                </c:pt>
                <c:pt idx="51">
                  <c:v>-7.1916427254868367</c:v>
                </c:pt>
                <c:pt idx="52">
                  <c:v>-7.1916427254868367</c:v>
                </c:pt>
                <c:pt idx="53">
                  <c:v>-7.1916427254868367</c:v>
                </c:pt>
                <c:pt idx="54">
                  <c:v>-7.1916427254868367</c:v>
                </c:pt>
                <c:pt idx="55">
                  <c:v>-7.1916427254868367</c:v>
                </c:pt>
                <c:pt idx="56">
                  <c:v>-7.1916427254868367</c:v>
                </c:pt>
                <c:pt idx="57">
                  <c:v>-7.1916427254868367</c:v>
                </c:pt>
                <c:pt idx="58">
                  <c:v>-7.1916427254868367</c:v>
                </c:pt>
                <c:pt idx="59">
                  <c:v>-7.1916427254868367</c:v>
                </c:pt>
                <c:pt idx="60">
                  <c:v>-7.1916427254868367</c:v>
                </c:pt>
                <c:pt idx="61">
                  <c:v>-7.1916427254868367</c:v>
                </c:pt>
                <c:pt idx="62">
                  <c:v>-7.1916427254868367</c:v>
                </c:pt>
                <c:pt idx="63">
                  <c:v>-7.1916427254868367</c:v>
                </c:pt>
                <c:pt idx="64">
                  <c:v>-7.1916427254868367</c:v>
                </c:pt>
                <c:pt idx="65">
                  <c:v>-7.1916427254868367</c:v>
                </c:pt>
                <c:pt idx="66">
                  <c:v>-7.1916427254868367</c:v>
                </c:pt>
                <c:pt idx="67">
                  <c:v>-7.1916427254868367</c:v>
                </c:pt>
                <c:pt idx="68">
                  <c:v>-7.1916427254868367</c:v>
                </c:pt>
                <c:pt idx="69">
                  <c:v>-7.1916427254868367</c:v>
                </c:pt>
                <c:pt idx="70">
                  <c:v>-7.1916427254868367</c:v>
                </c:pt>
                <c:pt idx="71">
                  <c:v>-7.1916427254868367</c:v>
                </c:pt>
                <c:pt idx="72">
                  <c:v>-7.1916427254868367</c:v>
                </c:pt>
                <c:pt idx="73">
                  <c:v>-7.1916427254868367</c:v>
                </c:pt>
                <c:pt idx="74">
                  <c:v>-7.1916427254868367</c:v>
                </c:pt>
                <c:pt idx="75">
                  <c:v>-7.1916427254868367</c:v>
                </c:pt>
                <c:pt idx="76">
                  <c:v>-7.1916427254868367</c:v>
                </c:pt>
                <c:pt idx="77">
                  <c:v>-7.1916427254868367</c:v>
                </c:pt>
                <c:pt idx="78">
                  <c:v>-7.1916427254868367</c:v>
                </c:pt>
                <c:pt idx="79">
                  <c:v>-7.1916427254868367</c:v>
                </c:pt>
                <c:pt idx="80">
                  <c:v>-7.1916427254868367</c:v>
                </c:pt>
                <c:pt idx="81">
                  <c:v>-7.1916427254868367</c:v>
                </c:pt>
                <c:pt idx="82">
                  <c:v>-7.1916427254868367</c:v>
                </c:pt>
                <c:pt idx="83">
                  <c:v>-7.1916427254868367</c:v>
                </c:pt>
                <c:pt idx="84">
                  <c:v>-7.1916427254868367</c:v>
                </c:pt>
                <c:pt idx="85">
                  <c:v>-7.1916427254868367</c:v>
                </c:pt>
                <c:pt idx="86">
                  <c:v>-7.1916427254868367</c:v>
                </c:pt>
                <c:pt idx="87">
                  <c:v>-7.1916427254868367</c:v>
                </c:pt>
                <c:pt idx="88">
                  <c:v>-7.1916427254868367</c:v>
                </c:pt>
                <c:pt idx="89">
                  <c:v>-7.1916427254868367</c:v>
                </c:pt>
                <c:pt idx="90">
                  <c:v>-7.1916427254868367</c:v>
                </c:pt>
                <c:pt idx="91">
                  <c:v>-7.1916427254868367</c:v>
                </c:pt>
                <c:pt idx="92">
                  <c:v>-7.1916427254868367</c:v>
                </c:pt>
                <c:pt idx="93">
                  <c:v>-7.1916427254868367</c:v>
                </c:pt>
                <c:pt idx="94">
                  <c:v>-7.1916427254868367</c:v>
                </c:pt>
                <c:pt idx="95">
                  <c:v>-7.1916427254868367</c:v>
                </c:pt>
                <c:pt idx="96">
                  <c:v>-7.1916427254868367</c:v>
                </c:pt>
                <c:pt idx="97">
                  <c:v>-7.1916427254868367</c:v>
                </c:pt>
                <c:pt idx="98">
                  <c:v>-7.1916427254868367</c:v>
                </c:pt>
                <c:pt idx="99">
                  <c:v>-7.1916427254868367</c:v>
                </c:pt>
                <c:pt idx="100">
                  <c:v>-7.1916427254868367</c:v>
                </c:pt>
                <c:pt idx="101">
                  <c:v>-7.1916427254868367</c:v>
                </c:pt>
                <c:pt idx="102">
                  <c:v>-7.1916427254868367</c:v>
                </c:pt>
                <c:pt idx="103">
                  <c:v>-7.1916427254868367</c:v>
                </c:pt>
                <c:pt idx="104">
                  <c:v>-7.1916427254868367</c:v>
                </c:pt>
                <c:pt idx="105">
                  <c:v>-7.1916427254868367</c:v>
                </c:pt>
                <c:pt idx="106">
                  <c:v>-7.1916427254868367</c:v>
                </c:pt>
                <c:pt idx="107">
                  <c:v>-7.1916427254868367</c:v>
                </c:pt>
                <c:pt idx="108">
                  <c:v>-7.1916427254868367</c:v>
                </c:pt>
                <c:pt idx="109">
                  <c:v>-7.1916427254868367</c:v>
                </c:pt>
                <c:pt idx="110">
                  <c:v>-7.1916427254868367</c:v>
                </c:pt>
                <c:pt idx="111">
                  <c:v>-7.1916427254868367</c:v>
                </c:pt>
                <c:pt idx="112">
                  <c:v>-7.1916427254868367</c:v>
                </c:pt>
                <c:pt idx="113">
                  <c:v>-7.1916427254868367</c:v>
                </c:pt>
                <c:pt idx="114">
                  <c:v>-7.1916427254868367</c:v>
                </c:pt>
                <c:pt idx="115">
                  <c:v>-7.1916427254868367</c:v>
                </c:pt>
                <c:pt idx="116">
                  <c:v>-7.1916427254868367</c:v>
                </c:pt>
                <c:pt idx="117">
                  <c:v>-7.1916427254868367</c:v>
                </c:pt>
                <c:pt idx="118">
                  <c:v>-7.1916427254868367</c:v>
                </c:pt>
                <c:pt idx="119">
                  <c:v>-7.1916427254868367</c:v>
                </c:pt>
                <c:pt idx="120">
                  <c:v>-7.1916427254868367</c:v>
                </c:pt>
                <c:pt idx="121">
                  <c:v>-7.1916427254868367</c:v>
                </c:pt>
                <c:pt idx="122">
                  <c:v>-7.1916427254868367</c:v>
                </c:pt>
                <c:pt idx="123">
                  <c:v>-7.1916427254868367</c:v>
                </c:pt>
                <c:pt idx="124">
                  <c:v>-7.1916427254868367</c:v>
                </c:pt>
                <c:pt idx="125">
                  <c:v>-7.1916427254868367</c:v>
                </c:pt>
                <c:pt idx="126">
                  <c:v>-7.1916427254868367</c:v>
                </c:pt>
                <c:pt idx="127">
                  <c:v>-7.1916427254868367</c:v>
                </c:pt>
                <c:pt idx="128">
                  <c:v>-7.1916427254868367</c:v>
                </c:pt>
                <c:pt idx="129">
                  <c:v>-7.1916427254868367</c:v>
                </c:pt>
                <c:pt idx="130">
                  <c:v>-7.1916427254868367</c:v>
                </c:pt>
                <c:pt idx="131">
                  <c:v>-7.1916427254868367</c:v>
                </c:pt>
                <c:pt idx="132">
                  <c:v>-7.1916427254868367</c:v>
                </c:pt>
                <c:pt idx="133">
                  <c:v>-7.1916427254868367</c:v>
                </c:pt>
                <c:pt idx="134">
                  <c:v>-7.1916427254868367</c:v>
                </c:pt>
                <c:pt idx="135">
                  <c:v>-7.1916427254868367</c:v>
                </c:pt>
                <c:pt idx="136">
                  <c:v>-7.1916427254868367</c:v>
                </c:pt>
                <c:pt idx="137">
                  <c:v>-7.1916427254868367</c:v>
                </c:pt>
                <c:pt idx="138">
                  <c:v>-7.1916427254868367</c:v>
                </c:pt>
                <c:pt idx="139">
                  <c:v>-7.1916427254868367</c:v>
                </c:pt>
                <c:pt idx="140">
                  <c:v>-7.1916427254868367</c:v>
                </c:pt>
                <c:pt idx="141">
                  <c:v>-7.1916427254868367</c:v>
                </c:pt>
                <c:pt idx="142">
                  <c:v>-7.1916427254868367</c:v>
                </c:pt>
                <c:pt idx="143">
                  <c:v>-7.1916427254868367</c:v>
                </c:pt>
                <c:pt idx="144">
                  <c:v>-7.1916427254868367</c:v>
                </c:pt>
                <c:pt idx="145">
                  <c:v>-7.1916427254868367</c:v>
                </c:pt>
                <c:pt idx="146">
                  <c:v>-7.1916427254868367</c:v>
                </c:pt>
                <c:pt idx="147">
                  <c:v>-7.1916427254868367</c:v>
                </c:pt>
                <c:pt idx="148">
                  <c:v>-7.1916427254868367</c:v>
                </c:pt>
                <c:pt idx="149">
                  <c:v>-7.1916427254868367</c:v>
                </c:pt>
                <c:pt idx="150">
                  <c:v>-7.1916427254868367</c:v>
                </c:pt>
                <c:pt idx="151">
                  <c:v>-7.1916427254868367</c:v>
                </c:pt>
                <c:pt idx="152">
                  <c:v>-7.1916427254868367</c:v>
                </c:pt>
                <c:pt idx="153">
                  <c:v>-7.1916427254868367</c:v>
                </c:pt>
                <c:pt idx="154">
                  <c:v>-7.1916427254868367</c:v>
                </c:pt>
                <c:pt idx="155">
                  <c:v>-7.1916427254868367</c:v>
                </c:pt>
                <c:pt idx="156">
                  <c:v>-7.1916427254868367</c:v>
                </c:pt>
                <c:pt idx="157">
                  <c:v>-7.1916427254868367</c:v>
                </c:pt>
                <c:pt idx="158">
                  <c:v>-7.1916427254868367</c:v>
                </c:pt>
                <c:pt idx="159">
                  <c:v>-7.1916427254868367</c:v>
                </c:pt>
                <c:pt idx="160">
                  <c:v>-7.1916427254868367</c:v>
                </c:pt>
                <c:pt idx="161">
                  <c:v>-7.1916427254868367</c:v>
                </c:pt>
                <c:pt idx="162">
                  <c:v>-7.1916427254868367</c:v>
                </c:pt>
                <c:pt idx="163">
                  <c:v>-7.1916427254868367</c:v>
                </c:pt>
                <c:pt idx="164">
                  <c:v>-7.1916427254868367</c:v>
                </c:pt>
                <c:pt idx="165">
                  <c:v>-7.1916427254868367</c:v>
                </c:pt>
                <c:pt idx="166">
                  <c:v>-7.1916427254868367</c:v>
                </c:pt>
                <c:pt idx="167">
                  <c:v>-7.1916427254868367</c:v>
                </c:pt>
                <c:pt idx="168">
                  <c:v>-7.1916427254868367</c:v>
                </c:pt>
                <c:pt idx="169">
                  <c:v>-7.1916427254868367</c:v>
                </c:pt>
                <c:pt idx="170">
                  <c:v>-7.1916427254868367</c:v>
                </c:pt>
                <c:pt idx="171">
                  <c:v>-7.1916427254868367</c:v>
                </c:pt>
                <c:pt idx="172">
                  <c:v>-7.1916427254868367</c:v>
                </c:pt>
                <c:pt idx="173">
                  <c:v>-7.1916427254868367</c:v>
                </c:pt>
                <c:pt idx="174">
                  <c:v>-7.1916427254868367</c:v>
                </c:pt>
                <c:pt idx="175">
                  <c:v>-7.1916427254868367</c:v>
                </c:pt>
                <c:pt idx="176">
                  <c:v>-7.1916427254868367</c:v>
                </c:pt>
                <c:pt idx="177">
                  <c:v>-7.1916427254868367</c:v>
                </c:pt>
                <c:pt idx="178">
                  <c:v>-7.1916427254868367</c:v>
                </c:pt>
                <c:pt idx="179">
                  <c:v>-7.1916427254868367</c:v>
                </c:pt>
                <c:pt idx="180">
                  <c:v>-7.1916427254868367</c:v>
                </c:pt>
                <c:pt idx="181">
                  <c:v>-7.1916427254868367</c:v>
                </c:pt>
                <c:pt idx="182">
                  <c:v>-7.1916427254868367</c:v>
                </c:pt>
                <c:pt idx="183">
                  <c:v>-7.1916427254868367</c:v>
                </c:pt>
                <c:pt idx="184">
                  <c:v>-7.1916427254868367</c:v>
                </c:pt>
                <c:pt idx="185">
                  <c:v>-7.1916427254868367</c:v>
                </c:pt>
                <c:pt idx="186">
                  <c:v>-7.1916427254868367</c:v>
                </c:pt>
                <c:pt idx="187">
                  <c:v>-7.1916427254868367</c:v>
                </c:pt>
                <c:pt idx="188">
                  <c:v>-7.1916427254868367</c:v>
                </c:pt>
                <c:pt idx="189">
                  <c:v>-7.1916427254868367</c:v>
                </c:pt>
                <c:pt idx="190">
                  <c:v>-7.1916427254868367</c:v>
                </c:pt>
                <c:pt idx="191">
                  <c:v>-7.1916427254868367</c:v>
                </c:pt>
                <c:pt idx="192">
                  <c:v>-7.1916427254868367</c:v>
                </c:pt>
                <c:pt idx="193">
                  <c:v>-7.1916427254868367</c:v>
                </c:pt>
                <c:pt idx="194">
                  <c:v>-7.1916427254868367</c:v>
                </c:pt>
                <c:pt idx="195">
                  <c:v>-7.1916427254868367</c:v>
                </c:pt>
                <c:pt idx="196">
                  <c:v>-7.1916427254868367</c:v>
                </c:pt>
                <c:pt idx="197">
                  <c:v>-7.1916427254868367</c:v>
                </c:pt>
                <c:pt idx="198">
                  <c:v>-7.1916427254868367</c:v>
                </c:pt>
                <c:pt idx="199">
                  <c:v>-7.1916427254868367</c:v>
                </c:pt>
                <c:pt idx="200">
                  <c:v>-7.1916427254868367</c:v>
                </c:pt>
                <c:pt idx="201">
                  <c:v>-7.1916427254868367</c:v>
                </c:pt>
                <c:pt idx="202">
                  <c:v>-7.1916427254868367</c:v>
                </c:pt>
                <c:pt idx="203">
                  <c:v>-7.1916427254868367</c:v>
                </c:pt>
                <c:pt idx="204">
                  <c:v>-7.1916427254868367</c:v>
                </c:pt>
                <c:pt idx="205">
                  <c:v>-7.1916427254868367</c:v>
                </c:pt>
                <c:pt idx="206">
                  <c:v>-7.1916427254868367</c:v>
                </c:pt>
                <c:pt idx="207">
                  <c:v>-7.1916427254868367</c:v>
                </c:pt>
                <c:pt idx="208">
                  <c:v>-7.1916427254868367</c:v>
                </c:pt>
                <c:pt idx="209">
                  <c:v>-7.1916427254868367</c:v>
                </c:pt>
                <c:pt idx="210">
                  <c:v>-7.1916427254868367</c:v>
                </c:pt>
                <c:pt idx="211">
                  <c:v>-7.1916427254868367</c:v>
                </c:pt>
                <c:pt idx="212">
                  <c:v>-7.1916427254868367</c:v>
                </c:pt>
                <c:pt idx="213">
                  <c:v>-7.1916427254868367</c:v>
                </c:pt>
                <c:pt idx="214">
                  <c:v>-7.1916427254868367</c:v>
                </c:pt>
                <c:pt idx="215">
                  <c:v>-7.1916427254868367</c:v>
                </c:pt>
                <c:pt idx="216">
                  <c:v>-7.1916427254868367</c:v>
                </c:pt>
                <c:pt idx="217">
                  <c:v>-7.1916427254868367</c:v>
                </c:pt>
                <c:pt idx="218">
                  <c:v>-7.1916427254868367</c:v>
                </c:pt>
                <c:pt idx="219">
                  <c:v>-7.1916427254868367</c:v>
                </c:pt>
                <c:pt idx="220">
                  <c:v>-7.1916427254868367</c:v>
                </c:pt>
                <c:pt idx="221">
                  <c:v>-7.1916427254868367</c:v>
                </c:pt>
                <c:pt idx="222">
                  <c:v>-7.1916427254868367</c:v>
                </c:pt>
                <c:pt idx="223">
                  <c:v>-7.1916427254868367</c:v>
                </c:pt>
                <c:pt idx="224">
                  <c:v>-7.1916427254868367</c:v>
                </c:pt>
                <c:pt idx="225">
                  <c:v>-7.1916427254868367</c:v>
                </c:pt>
                <c:pt idx="226">
                  <c:v>-7.1916427254868367</c:v>
                </c:pt>
                <c:pt idx="227">
                  <c:v>-7.1916427254868367</c:v>
                </c:pt>
                <c:pt idx="228">
                  <c:v>-7.1916427254868367</c:v>
                </c:pt>
                <c:pt idx="229">
                  <c:v>-7.1916427254868367</c:v>
                </c:pt>
                <c:pt idx="230">
                  <c:v>-7.1916427254868367</c:v>
                </c:pt>
                <c:pt idx="231">
                  <c:v>-7.1916427254868367</c:v>
                </c:pt>
                <c:pt idx="232">
                  <c:v>-7.1916427254868367</c:v>
                </c:pt>
                <c:pt idx="233">
                  <c:v>-7.1916427254868367</c:v>
                </c:pt>
                <c:pt idx="234">
                  <c:v>-7.1916427254868367</c:v>
                </c:pt>
                <c:pt idx="235">
                  <c:v>-7.1916427254868367</c:v>
                </c:pt>
                <c:pt idx="236">
                  <c:v>-7.1916427254868367</c:v>
                </c:pt>
                <c:pt idx="237">
                  <c:v>-7.1916427254868367</c:v>
                </c:pt>
                <c:pt idx="238">
                  <c:v>-7.1916427254868367</c:v>
                </c:pt>
                <c:pt idx="239">
                  <c:v>-7.1916427254868367</c:v>
                </c:pt>
                <c:pt idx="240">
                  <c:v>-7.1916427254868367</c:v>
                </c:pt>
                <c:pt idx="241">
                  <c:v>-7.1916427254868367</c:v>
                </c:pt>
                <c:pt idx="242">
                  <c:v>-7.1916427254868367</c:v>
                </c:pt>
                <c:pt idx="243">
                  <c:v>-7.1916427254868367</c:v>
                </c:pt>
                <c:pt idx="244">
                  <c:v>-7.1916427254868367</c:v>
                </c:pt>
                <c:pt idx="245">
                  <c:v>-7.1916427254868367</c:v>
                </c:pt>
                <c:pt idx="246">
                  <c:v>-7.1916427254868367</c:v>
                </c:pt>
                <c:pt idx="247">
                  <c:v>-7.1916427254868367</c:v>
                </c:pt>
                <c:pt idx="248">
                  <c:v>-7.1916427254868367</c:v>
                </c:pt>
                <c:pt idx="249">
                  <c:v>-7.1916427254868367</c:v>
                </c:pt>
                <c:pt idx="250">
                  <c:v>-7.1916427254868367</c:v>
                </c:pt>
                <c:pt idx="251">
                  <c:v>-7.1916427254868367</c:v>
                </c:pt>
                <c:pt idx="252">
                  <c:v>-7.1916427254868367</c:v>
                </c:pt>
                <c:pt idx="253">
                  <c:v>-7.1916427254868367</c:v>
                </c:pt>
                <c:pt idx="254">
                  <c:v>-7.1916427254868367</c:v>
                </c:pt>
                <c:pt idx="255">
                  <c:v>-7.1916427254868367</c:v>
                </c:pt>
                <c:pt idx="256">
                  <c:v>-7.1916427254868367</c:v>
                </c:pt>
                <c:pt idx="257">
                  <c:v>-7.1916427254868367</c:v>
                </c:pt>
                <c:pt idx="258">
                  <c:v>-7.1916427254868367</c:v>
                </c:pt>
                <c:pt idx="259">
                  <c:v>-7.1916427254868367</c:v>
                </c:pt>
                <c:pt idx="260">
                  <c:v>-7.1916427254868367</c:v>
                </c:pt>
                <c:pt idx="261">
                  <c:v>-7.1916427254868367</c:v>
                </c:pt>
                <c:pt idx="262">
                  <c:v>-7.1916427254868367</c:v>
                </c:pt>
                <c:pt idx="263">
                  <c:v>-7.1916427254868367</c:v>
                </c:pt>
                <c:pt idx="264">
                  <c:v>-7.1916427254868367</c:v>
                </c:pt>
                <c:pt idx="265">
                  <c:v>-7.1916427254868367</c:v>
                </c:pt>
                <c:pt idx="266">
                  <c:v>-7.1916427254868367</c:v>
                </c:pt>
                <c:pt idx="267">
                  <c:v>-7.1916427254868367</c:v>
                </c:pt>
                <c:pt idx="268">
                  <c:v>-7.1916427254868367</c:v>
                </c:pt>
                <c:pt idx="269">
                  <c:v>-7.1916427254868367</c:v>
                </c:pt>
                <c:pt idx="270">
                  <c:v>-7.1916427254868367</c:v>
                </c:pt>
                <c:pt idx="271">
                  <c:v>-7.1916427254868367</c:v>
                </c:pt>
                <c:pt idx="272">
                  <c:v>-7.1916427254868367</c:v>
                </c:pt>
                <c:pt idx="273">
                  <c:v>-7.1916427254868367</c:v>
                </c:pt>
                <c:pt idx="274">
                  <c:v>-7.1916427254868367</c:v>
                </c:pt>
                <c:pt idx="275">
                  <c:v>-7.1916427254868367</c:v>
                </c:pt>
                <c:pt idx="276">
                  <c:v>-7.1916427254868367</c:v>
                </c:pt>
                <c:pt idx="277">
                  <c:v>-7.1916427254868367</c:v>
                </c:pt>
                <c:pt idx="278">
                  <c:v>-7.1916427254868367</c:v>
                </c:pt>
                <c:pt idx="279">
                  <c:v>-7.1916427254868367</c:v>
                </c:pt>
                <c:pt idx="280">
                  <c:v>-7.1916427254868367</c:v>
                </c:pt>
                <c:pt idx="281">
                  <c:v>-7.1916427254868367</c:v>
                </c:pt>
                <c:pt idx="282">
                  <c:v>-7.1916427254868367</c:v>
                </c:pt>
                <c:pt idx="283">
                  <c:v>-7.1916427254868367</c:v>
                </c:pt>
                <c:pt idx="284">
                  <c:v>-7.1916427254868367</c:v>
                </c:pt>
                <c:pt idx="285">
                  <c:v>-7.1916427254868367</c:v>
                </c:pt>
                <c:pt idx="286">
                  <c:v>-7.1916427254868367</c:v>
                </c:pt>
                <c:pt idx="287">
                  <c:v>-7.1916427254868367</c:v>
                </c:pt>
                <c:pt idx="288">
                  <c:v>-7.1916427254868367</c:v>
                </c:pt>
                <c:pt idx="289">
                  <c:v>-7.1916427254868367</c:v>
                </c:pt>
                <c:pt idx="290">
                  <c:v>-7.1916427254868367</c:v>
                </c:pt>
                <c:pt idx="291">
                  <c:v>-7.1916427254868367</c:v>
                </c:pt>
                <c:pt idx="292">
                  <c:v>-7.1916427254868367</c:v>
                </c:pt>
                <c:pt idx="293">
                  <c:v>-7.1916427254868367</c:v>
                </c:pt>
                <c:pt idx="294">
                  <c:v>-7.1916427254868367</c:v>
                </c:pt>
                <c:pt idx="295">
                  <c:v>-7.1916427254868367</c:v>
                </c:pt>
                <c:pt idx="296">
                  <c:v>-7.1916427254868367</c:v>
                </c:pt>
                <c:pt idx="297">
                  <c:v>-7.1916427254868367</c:v>
                </c:pt>
                <c:pt idx="298">
                  <c:v>-7.1916427254868367</c:v>
                </c:pt>
                <c:pt idx="299">
                  <c:v>-7.1916427254868367</c:v>
                </c:pt>
                <c:pt idx="300">
                  <c:v>-7.1916427254868367</c:v>
                </c:pt>
                <c:pt idx="301">
                  <c:v>-7.1916427254868367</c:v>
                </c:pt>
                <c:pt idx="302">
                  <c:v>-7.1916427254868367</c:v>
                </c:pt>
                <c:pt idx="303">
                  <c:v>-7.1916427254868367</c:v>
                </c:pt>
                <c:pt idx="304">
                  <c:v>-7.1916427254868367</c:v>
                </c:pt>
                <c:pt idx="305">
                  <c:v>-7.1916427254868367</c:v>
                </c:pt>
                <c:pt idx="306">
                  <c:v>-7.1916427254868367</c:v>
                </c:pt>
                <c:pt idx="307">
                  <c:v>-7.1916427254868367</c:v>
                </c:pt>
                <c:pt idx="308">
                  <c:v>-7.1916427254868367</c:v>
                </c:pt>
                <c:pt idx="309">
                  <c:v>-7.1916427254868367</c:v>
                </c:pt>
                <c:pt idx="310">
                  <c:v>-7.1916427254868367</c:v>
                </c:pt>
                <c:pt idx="311">
                  <c:v>-7.1916427254868367</c:v>
                </c:pt>
                <c:pt idx="312">
                  <c:v>-7.1916427254868367</c:v>
                </c:pt>
                <c:pt idx="313">
                  <c:v>-7.1916427254868367</c:v>
                </c:pt>
                <c:pt idx="314">
                  <c:v>-7.1916427254868367</c:v>
                </c:pt>
                <c:pt idx="315">
                  <c:v>-7.1916427254868367</c:v>
                </c:pt>
                <c:pt idx="316">
                  <c:v>-7.1916427254868367</c:v>
                </c:pt>
                <c:pt idx="317">
                  <c:v>-7.1916427254868367</c:v>
                </c:pt>
                <c:pt idx="318">
                  <c:v>-7.1916427254868367</c:v>
                </c:pt>
                <c:pt idx="319">
                  <c:v>-7.1916427254868367</c:v>
                </c:pt>
                <c:pt idx="320">
                  <c:v>-7.1916427254868367</c:v>
                </c:pt>
                <c:pt idx="321">
                  <c:v>-7.1916427254868367</c:v>
                </c:pt>
                <c:pt idx="322">
                  <c:v>-7.1916427254868367</c:v>
                </c:pt>
                <c:pt idx="323">
                  <c:v>-7.1916427254868367</c:v>
                </c:pt>
                <c:pt idx="324">
                  <c:v>-7.1916427254868367</c:v>
                </c:pt>
                <c:pt idx="325">
                  <c:v>-7.1916427254868367</c:v>
                </c:pt>
                <c:pt idx="326">
                  <c:v>-7.1916427254868367</c:v>
                </c:pt>
                <c:pt idx="327">
                  <c:v>-7.1916427254868367</c:v>
                </c:pt>
                <c:pt idx="328">
                  <c:v>-7.1916427254868367</c:v>
                </c:pt>
                <c:pt idx="329">
                  <c:v>-7.1916427254868367</c:v>
                </c:pt>
                <c:pt idx="330">
                  <c:v>-7.1916427254868367</c:v>
                </c:pt>
                <c:pt idx="331">
                  <c:v>-7.1916427254868367</c:v>
                </c:pt>
                <c:pt idx="332">
                  <c:v>-7.1916427254868367</c:v>
                </c:pt>
                <c:pt idx="333">
                  <c:v>-7.1916427254868367</c:v>
                </c:pt>
                <c:pt idx="334">
                  <c:v>-7.1916427254868367</c:v>
                </c:pt>
                <c:pt idx="335">
                  <c:v>-7.1916427254868367</c:v>
                </c:pt>
                <c:pt idx="336">
                  <c:v>-7.1916427254868367</c:v>
                </c:pt>
                <c:pt idx="337">
                  <c:v>-7.1916427254868367</c:v>
                </c:pt>
                <c:pt idx="338">
                  <c:v>-7.1916427254868367</c:v>
                </c:pt>
                <c:pt idx="339">
                  <c:v>-7.1916427254868367</c:v>
                </c:pt>
                <c:pt idx="340">
                  <c:v>-7.1916427254868367</c:v>
                </c:pt>
                <c:pt idx="341">
                  <c:v>-7.1916427254868367</c:v>
                </c:pt>
                <c:pt idx="342">
                  <c:v>-7.1916427254868367</c:v>
                </c:pt>
                <c:pt idx="343">
                  <c:v>-7.1916427254868367</c:v>
                </c:pt>
                <c:pt idx="344">
                  <c:v>-7.1916427254868367</c:v>
                </c:pt>
                <c:pt idx="345">
                  <c:v>-7.1916427254868367</c:v>
                </c:pt>
                <c:pt idx="346">
                  <c:v>-7.1916427254868367</c:v>
                </c:pt>
                <c:pt idx="347">
                  <c:v>-7.1916427254868367</c:v>
                </c:pt>
                <c:pt idx="348">
                  <c:v>-7.1916427254868367</c:v>
                </c:pt>
                <c:pt idx="349">
                  <c:v>-7.1916427254868367</c:v>
                </c:pt>
                <c:pt idx="350">
                  <c:v>-7.1916427254868367</c:v>
                </c:pt>
                <c:pt idx="351">
                  <c:v>-7.1916427254868367</c:v>
                </c:pt>
                <c:pt idx="352">
                  <c:v>-7.1916427254868367</c:v>
                </c:pt>
                <c:pt idx="353">
                  <c:v>-7.1916427254868367</c:v>
                </c:pt>
                <c:pt idx="354">
                  <c:v>-7.1916427254868367</c:v>
                </c:pt>
                <c:pt idx="355">
                  <c:v>-7.1916427254868367</c:v>
                </c:pt>
                <c:pt idx="356">
                  <c:v>-7.1916427254868367</c:v>
                </c:pt>
                <c:pt idx="357">
                  <c:v>-7.1916427254868367</c:v>
                </c:pt>
                <c:pt idx="358">
                  <c:v>-7.1916427254868367</c:v>
                </c:pt>
                <c:pt idx="359">
                  <c:v>-7.1916427254868367</c:v>
                </c:pt>
                <c:pt idx="360">
                  <c:v>-7.1916427254868367</c:v>
                </c:pt>
                <c:pt idx="361">
                  <c:v>-7.1916427254868367</c:v>
                </c:pt>
                <c:pt idx="362">
                  <c:v>-7.1916427254868367</c:v>
                </c:pt>
                <c:pt idx="363">
                  <c:v>-7.1916427254868367</c:v>
                </c:pt>
                <c:pt idx="364">
                  <c:v>-7.1916427254868367</c:v>
                </c:pt>
                <c:pt idx="365">
                  <c:v>-7.1916427254868367</c:v>
                </c:pt>
                <c:pt idx="366">
                  <c:v>-7.1916427254868367</c:v>
                </c:pt>
                <c:pt idx="367">
                  <c:v>-7.1916427254868367</c:v>
                </c:pt>
                <c:pt idx="368">
                  <c:v>-7.1916427254868367</c:v>
                </c:pt>
                <c:pt idx="369">
                  <c:v>-7.1916427254868367</c:v>
                </c:pt>
                <c:pt idx="370">
                  <c:v>-7.1916427254868367</c:v>
                </c:pt>
                <c:pt idx="371">
                  <c:v>-7.1916427254868367</c:v>
                </c:pt>
                <c:pt idx="372">
                  <c:v>-7.1916427254868367</c:v>
                </c:pt>
                <c:pt idx="373">
                  <c:v>-7.1916427254868367</c:v>
                </c:pt>
                <c:pt idx="374">
                  <c:v>-7.1916427254868367</c:v>
                </c:pt>
                <c:pt idx="375">
                  <c:v>-7.1916427254868367</c:v>
                </c:pt>
                <c:pt idx="376">
                  <c:v>-7.1916427254868367</c:v>
                </c:pt>
                <c:pt idx="377">
                  <c:v>-7.1916427254868367</c:v>
                </c:pt>
                <c:pt idx="378">
                  <c:v>-7.1916427254868367</c:v>
                </c:pt>
                <c:pt idx="379">
                  <c:v>-7.1916427254868367</c:v>
                </c:pt>
                <c:pt idx="380">
                  <c:v>-7.1916427254868367</c:v>
                </c:pt>
                <c:pt idx="381">
                  <c:v>-7.1916427254868367</c:v>
                </c:pt>
                <c:pt idx="382">
                  <c:v>-7.1916427254868367</c:v>
                </c:pt>
                <c:pt idx="383">
                  <c:v>-7.1916427254868367</c:v>
                </c:pt>
                <c:pt idx="384">
                  <c:v>-7.1916427254868367</c:v>
                </c:pt>
                <c:pt idx="385">
                  <c:v>-7.1916427254868367</c:v>
                </c:pt>
                <c:pt idx="386">
                  <c:v>-7.1916427254868367</c:v>
                </c:pt>
                <c:pt idx="387">
                  <c:v>-7.1916427254868367</c:v>
                </c:pt>
                <c:pt idx="388">
                  <c:v>-7.1916427254868367</c:v>
                </c:pt>
                <c:pt idx="389">
                  <c:v>-7.1916427254868367</c:v>
                </c:pt>
                <c:pt idx="390">
                  <c:v>-7.1916427254868367</c:v>
                </c:pt>
                <c:pt idx="391">
                  <c:v>-7.1916427254868367</c:v>
                </c:pt>
                <c:pt idx="392">
                  <c:v>-7.1916427254868367</c:v>
                </c:pt>
                <c:pt idx="393">
                  <c:v>-7.1916427254868367</c:v>
                </c:pt>
                <c:pt idx="394">
                  <c:v>-7.1916427254868367</c:v>
                </c:pt>
                <c:pt idx="395">
                  <c:v>-7.1916427254868367</c:v>
                </c:pt>
                <c:pt idx="396">
                  <c:v>-7.1916427254868367</c:v>
                </c:pt>
                <c:pt idx="397">
                  <c:v>-7.1916427254868367</c:v>
                </c:pt>
                <c:pt idx="398">
                  <c:v>-7.1916427254868367</c:v>
                </c:pt>
                <c:pt idx="399">
                  <c:v>-7.1916427254868367</c:v>
                </c:pt>
                <c:pt idx="400">
                  <c:v>-7.1916427254868367</c:v>
                </c:pt>
                <c:pt idx="401">
                  <c:v>-7.1916427254868367</c:v>
                </c:pt>
                <c:pt idx="402">
                  <c:v>-7.1916427254868367</c:v>
                </c:pt>
                <c:pt idx="403">
                  <c:v>-7.1916427254868367</c:v>
                </c:pt>
                <c:pt idx="404">
                  <c:v>-7.1916427254868367</c:v>
                </c:pt>
                <c:pt idx="405">
                  <c:v>-7.1916427254868367</c:v>
                </c:pt>
                <c:pt idx="406">
                  <c:v>-7.1916427254868367</c:v>
                </c:pt>
                <c:pt idx="407">
                  <c:v>-7.1916427254868367</c:v>
                </c:pt>
                <c:pt idx="408">
                  <c:v>-7.1916427254868367</c:v>
                </c:pt>
                <c:pt idx="409">
                  <c:v>-7.1916427254868367</c:v>
                </c:pt>
                <c:pt idx="410">
                  <c:v>-7.1916427254868367</c:v>
                </c:pt>
                <c:pt idx="411">
                  <c:v>-7.1916427254868367</c:v>
                </c:pt>
                <c:pt idx="412">
                  <c:v>-7.1916427254868367</c:v>
                </c:pt>
                <c:pt idx="413">
                  <c:v>-7.1916427254868367</c:v>
                </c:pt>
                <c:pt idx="414">
                  <c:v>-7.1916427254868367</c:v>
                </c:pt>
                <c:pt idx="415">
                  <c:v>-7.1916427254868367</c:v>
                </c:pt>
                <c:pt idx="416">
                  <c:v>-7.1916427254868367</c:v>
                </c:pt>
                <c:pt idx="417">
                  <c:v>-7.1916427254868367</c:v>
                </c:pt>
                <c:pt idx="418">
                  <c:v>-7.1916427254868367</c:v>
                </c:pt>
                <c:pt idx="419">
                  <c:v>-7.1916427254868367</c:v>
                </c:pt>
                <c:pt idx="420">
                  <c:v>-7.1916427254868367</c:v>
                </c:pt>
                <c:pt idx="421">
                  <c:v>-7.1916427254868367</c:v>
                </c:pt>
                <c:pt idx="422">
                  <c:v>-7.1916427254868367</c:v>
                </c:pt>
                <c:pt idx="423">
                  <c:v>-7.1916427254868367</c:v>
                </c:pt>
                <c:pt idx="424">
                  <c:v>-7.1916427254868367</c:v>
                </c:pt>
                <c:pt idx="425">
                  <c:v>-7.1916427254868367</c:v>
                </c:pt>
                <c:pt idx="426">
                  <c:v>-7.1916427254868367</c:v>
                </c:pt>
                <c:pt idx="427">
                  <c:v>-7.1916427254868367</c:v>
                </c:pt>
                <c:pt idx="428">
                  <c:v>-7.1916427254868367</c:v>
                </c:pt>
                <c:pt idx="429">
                  <c:v>-7.1916427254868367</c:v>
                </c:pt>
                <c:pt idx="430">
                  <c:v>-7.1916427254868367</c:v>
                </c:pt>
                <c:pt idx="431">
                  <c:v>-7.1916427254868367</c:v>
                </c:pt>
                <c:pt idx="432">
                  <c:v>-7.1916427254868367</c:v>
                </c:pt>
                <c:pt idx="433">
                  <c:v>-7.1916427254868367</c:v>
                </c:pt>
                <c:pt idx="434">
                  <c:v>-7.1916427254868367</c:v>
                </c:pt>
                <c:pt idx="435">
                  <c:v>-7.1916427254868367</c:v>
                </c:pt>
                <c:pt idx="436">
                  <c:v>-7.1916427254868367</c:v>
                </c:pt>
                <c:pt idx="437">
                  <c:v>-7.1916427254868367</c:v>
                </c:pt>
                <c:pt idx="438">
                  <c:v>-7.1916427254868367</c:v>
                </c:pt>
                <c:pt idx="439">
                  <c:v>-7.1916427254868367</c:v>
                </c:pt>
                <c:pt idx="440">
                  <c:v>-7.1916427254868367</c:v>
                </c:pt>
                <c:pt idx="441">
                  <c:v>-7.1916427254868367</c:v>
                </c:pt>
                <c:pt idx="442">
                  <c:v>-7.1916427254868367</c:v>
                </c:pt>
                <c:pt idx="443">
                  <c:v>-7.1916427254868367</c:v>
                </c:pt>
                <c:pt idx="444">
                  <c:v>-7.1916427254868367</c:v>
                </c:pt>
                <c:pt idx="445">
                  <c:v>-7.1916427254868367</c:v>
                </c:pt>
                <c:pt idx="446">
                  <c:v>-7.1916427254868367</c:v>
                </c:pt>
                <c:pt idx="447">
                  <c:v>-7.1916427254868367</c:v>
                </c:pt>
                <c:pt idx="448">
                  <c:v>-7.1916427254868367</c:v>
                </c:pt>
                <c:pt idx="449">
                  <c:v>-7.1916427254868367</c:v>
                </c:pt>
                <c:pt idx="450">
                  <c:v>-7.1916427254868367</c:v>
                </c:pt>
                <c:pt idx="451">
                  <c:v>-7.1916427254868367</c:v>
                </c:pt>
                <c:pt idx="452">
                  <c:v>-7.1916427254868367</c:v>
                </c:pt>
                <c:pt idx="453">
                  <c:v>-7.1916427254868367</c:v>
                </c:pt>
                <c:pt idx="454">
                  <c:v>-7.1916427254868367</c:v>
                </c:pt>
                <c:pt idx="455">
                  <c:v>-7.1916427254868367</c:v>
                </c:pt>
                <c:pt idx="456">
                  <c:v>-7.1916427254868367</c:v>
                </c:pt>
                <c:pt idx="457">
                  <c:v>-7.1916427254868367</c:v>
                </c:pt>
                <c:pt idx="458">
                  <c:v>-7.1916427254868367</c:v>
                </c:pt>
                <c:pt idx="459">
                  <c:v>-7.1916427254868367</c:v>
                </c:pt>
                <c:pt idx="460">
                  <c:v>-7.1916427254868367</c:v>
                </c:pt>
                <c:pt idx="461">
                  <c:v>-7.1916427254868367</c:v>
                </c:pt>
                <c:pt idx="462">
                  <c:v>-7.1916427254868367</c:v>
                </c:pt>
                <c:pt idx="463">
                  <c:v>-7.1916427254868367</c:v>
                </c:pt>
                <c:pt idx="464">
                  <c:v>-7.1916427254868367</c:v>
                </c:pt>
                <c:pt idx="465">
                  <c:v>-7.1916427254868367</c:v>
                </c:pt>
                <c:pt idx="466">
                  <c:v>-7.1916427254868367</c:v>
                </c:pt>
                <c:pt idx="467">
                  <c:v>-7.1916427254868367</c:v>
                </c:pt>
                <c:pt idx="468">
                  <c:v>-7.1916427254868367</c:v>
                </c:pt>
                <c:pt idx="469">
                  <c:v>-7.1916427254868367</c:v>
                </c:pt>
                <c:pt idx="470">
                  <c:v>-7.1916427254868367</c:v>
                </c:pt>
                <c:pt idx="471">
                  <c:v>-7.1916427254868367</c:v>
                </c:pt>
                <c:pt idx="472">
                  <c:v>-7.1916427254868367</c:v>
                </c:pt>
                <c:pt idx="473">
                  <c:v>-7.1916427254868367</c:v>
                </c:pt>
                <c:pt idx="474">
                  <c:v>-7.1916427254868367</c:v>
                </c:pt>
                <c:pt idx="475">
                  <c:v>-7.1916427254868367</c:v>
                </c:pt>
                <c:pt idx="476">
                  <c:v>-7.1916427254868367</c:v>
                </c:pt>
                <c:pt idx="477">
                  <c:v>-7.1916427254868367</c:v>
                </c:pt>
                <c:pt idx="478">
                  <c:v>-7.1916427254868367</c:v>
                </c:pt>
                <c:pt idx="479">
                  <c:v>-7.1916427254868367</c:v>
                </c:pt>
                <c:pt idx="480">
                  <c:v>-7.1916427254868367</c:v>
                </c:pt>
                <c:pt idx="481">
                  <c:v>-7.1916427254868367</c:v>
                </c:pt>
                <c:pt idx="482">
                  <c:v>-7.1916427254868367</c:v>
                </c:pt>
                <c:pt idx="483">
                  <c:v>-7.1916427254868367</c:v>
                </c:pt>
                <c:pt idx="484">
                  <c:v>-7.1916427254868367</c:v>
                </c:pt>
                <c:pt idx="485">
                  <c:v>-7.1916427254868367</c:v>
                </c:pt>
                <c:pt idx="486">
                  <c:v>-7.1916427254868367</c:v>
                </c:pt>
                <c:pt idx="487">
                  <c:v>-7.1916427254868367</c:v>
                </c:pt>
                <c:pt idx="488">
                  <c:v>-7.1916427254868367</c:v>
                </c:pt>
                <c:pt idx="489">
                  <c:v>-7.1916427254868367</c:v>
                </c:pt>
                <c:pt idx="490">
                  <c:v>-7.1916427254868367</c:v>
                </c:pt>
                <c:pt idx="491">
                  <c:v>-7.1916427254868367</c:v>
                </c:pt>
                <c:pt idx="492">
                  <c:v>-7.1916427254868367</c:v>
                </c:pt>
                <c:pt idx="493">
                  <c:v>-7.1916427254868367</c:v>
                </c:pt>
                <c:pt idx="494">
                  <c:v>-7.1916427254868367</c:v>
                </c:pt>
                <c:pt idx="495">
                  <c:v>-7.1916427254868367</c:v>
                </c:pt>
                <c:pt idx="496">
                  <c:v>-7.1916427254868367</c:v>
                </c:pt>
                <c:pt idx="497">
                  <c:v>-7.1916427254868367</c:v>
                </c:pt>
                <c:pt idx="498">
                  <c:v>-7.1916427254868367</c:v>
                </c:pt>
                <c:pt idx="499">
                  <c:v>-7.1916427254868367</c:v>
                </c:pt>
                <c:pt idx="500">
                  <c:v>-7.1916427254868367</c:v>
                </c:pt>
                <c:pt idx="501">
                  <c:v>-7.1916427254868367</c:v>
                </c:pt>
                <c:pt idx="502">
                  <c:v>-7.1916427254868367</c:v>
                </c:pt>
                <c:pt idx="503">
                  <c:v>-7.1916427254868367</c:v>
                </c:pt>
                <c:pt idx="504">
                  <c:v>-7.1916427254868367</c:v>
                </c:pt>
                <c:pt idx="505">
                  <c:v>-7.1916427254868367</c:v>
                </c:pt>
                <c:pt idx="506">
                  <c:v>-7.1916427254868367</c:v>
                </c:pt>
                <c:pt idx="507">
                  <c:v>-7.1916427254868367</c:v>
                </c:pt>
                <c:pt idx="508">
                  <c:v>-7.1916427254868367</c:v>
                </c:pt>
                <c:pt idx="509">
                  <c:v>-7.1916427254868367</c:v>
                </c:pt>
                <c:pt idx="510">
                  <c:v>-7.1916427254868367</c:v>
                </c:pt>
                <c:pt idx="511">
                  <c:v>-7.1916427254868367</c:v>
                </c:pt>
                <c:pt idx="512">
                  <c:v>-7.1916427254868367</c:v>
                </c:pt>
                <c:pt idx="513">
                  <c:v>-7.1916427254868367</c:v>
                </c:pt>
                <c:pt idx="514">
                  <c:v>-7.1916427254868367</c:v>
                </c:pt>
                <c:pt idx="515">
                  <c:v>-7.1916427254868367</c:v>
                </c:pt>
                <c:pt idx="516">
                  <c:v>-7.1916427254868367</c:v>
                </c:pt>
                <c:pt idx="517">
                  <c:v>-7.1916427254868367</c:v>
                </c:pt>
                <c:pt idx="518">
                  <c:v>-7.1916427254868367</c:v>
                </c:pt>
                <c:pt idx="519">
                  <c:v>-7.1916427254868367</c:v>
                </c:pt>
                <c:pt idx="520">
                  <c:v>-7.1916427254868367</c:v>
                </c:pt>
                <c:pt idx="521">
                  <c:v>-7.1916427254868367</c:v>
                </c:pt>
                <c:pt idx="522">
                  <c:v>-7.1916427254868367</c:v>
                </c:pt>
                <c:pt idx="523">
                  <c:v>-7.1916427254868367</c:v>
                </c:pt>
                <c:pt idx="524">
                  <c:v>-7.1916427254868367</c:v>
                </c:pt>
                <c:pt idx="525">
                  <c:v>-7.1916427254868367</c:v>
                </c:pt>
                <c:pt idx="526">
                  <c:v>-7.1916427254868367</c:v>
                </c:pt>
                <c:pt idx="527">
                  <c:v>-7.1916427254868367</c:v>
                </c:pt>
                <c:pt idx="528">
                  <c:v>-7.1916427254868367</c:v>
                </c:pt>
                <c:pt idx="529">
                  <c:v>-7.1916427254868367</c:v>
                </c:pt>
                <c:pt idx="530">
                  <c:v>-7.1916427254868367</c:v>
                </c:pt>
                <c:pt idx="531">
                  <c:v>-7.1916427254868367</c:v>
                </c:pt>
                <c:pt idx="532">
                  <c:v>-7.1916427254868367</c:v>
                </c:pt>
                <c:pt idx="533">
                  <c:v>-7.1916427254868367</c:v>
                </c:pt>
                <c:pt idx="534">
                  <c:v>-7.1916427254868367</c:v>
                </c:pt>
                <c:pt idx="535">
                  <c:v>-7.1916427254868367</c:v>
                </c:pt>
                <c:pt idx="536">
                  <c:v>-7.1916427254868367</c:v>
                </c:pt>
                <c:pt idx="537">
                  <c:v>-7.1916427254868367</c:v>
                </c:pt>
                <c:pt idx="538">
                  <c:v>-7.1916427254868367</c:v>
                </c:pt>
                <c:pt idx="539">
                  <c:v>-7.1916427254868367</c:v>
                </c:pt>
                <c:pt idx="540">
                  <c:v>-7.1916427254868367</c:v>
                </c:pt>
                <c:pt idx="541">
                  <c:v>-7.1916427254868367</c:v>
                </c:pt>
                <c:pt idx="542">
                  <c:v>-7.1916427254868367</c:v>
                </c:pt>
                <c:pt idx="543">
                  <c:v>-7.1916427254868367</c:v>
                </c:pt>
                <c:pt idx="544">
                  <c:v>-7.1916427254868367</c:v>
                </c:pt>
                <c:pt idx="545">
                  <c:v>-7.1916427254868367</c:v>
                </c:pt>
                <c:pt idx="546">
                  <c:v>-7.1916427254868367</c:v>
                </c:pt>
                <c:pt idx="547">
                  <c:v>-7.1916427254868367</c:v>
                </c:pt>
                <c:pt idx="548">
                  <c:v>-7.1916427254868367</c:v>
                </c:pt>
                <c:pt idx="549">
                  <c:v>-7.1916427254868367</c:v>
                </c:pt>
                <c:pt idx="550">
                  <c:v>-7.1916427254868367</c:v>
                </c:pt>
                <c:pt idx="551">
                  <c:v>-7.1916427254868367</c:v>
                </c:pt>
                <c:pt idx="552">
                  <c:v>-7.1916427254868367</c:v>
                </c:pt>
                <c:pt idx="553">
                  <c:v>-7.1916427254868367</c:v>
                </c:pt>
                <c:pt idx="554">
                  <c:v>-7.1916427254868367</c:v>
                </c:pt>
                <c:pt idx="555">
                  <c:v>-7.1916427254868367</c:v>
                </c:pt>
                <c:pt idx="556">
                  <c:v>-7.1916427254868367</c:v>
                </c:pt>
                <c:pt idx="557">
                  <c:v>-7.1916427254868367</c:v>
                </c:pt>
                <c:pt idx="558">
                  <c:v>-7.1916427254868367</c:v>
                </c:pt>
                <c:pt idx="559">
                  <c:v>-7.1916427254868367</c:v>
                </c:pt>
                <c:pt idx="560">
                  <c:v>-7.1916427254868367</c:v>
                </c:pt>
                <c:pt idx="561">
                  <c:v>-7.1916427254868367</c:v>
                </c:pt>
                <c:pt idx="562">
                  <c:v>-7.1916427254868367</c:v>
                </c:pt>
                <c:pt idx="563">
                  <c:v>-7.1916427254868367</c:v>
                </c:pt>
                <c:pt idx="564">
                  <c:v>-7.1916427254868367</c:v>
                </c:pt>
                <c:pt idx="565">
                  <c:v>-7.1916427254868367</c:v>
                </c:pt>
                <c:pt idx="566">
                  <c:v>-7.1916427254868367</c:v>
                </c:pt>
                <c:pt idx="567">
                  <c:v>-7.1916427254868367</c:v>
                </c:pt>
                <c:pt idx="568">
                  <c:v>-7.1916427254868367</c:v>
                </c:pt>
                <c:pt idx="569">
                  <c:v>-7.1916427254868367</c:v>
                </c:pt>
                <c:pt idx="570">
                  <c:v>-7.1916427254868367</c:v>
                </c:pt>
                <c:pt idx="571">
                  <c:v>-7.1916427254868367</c:v>
                </c:pt>
                <c:pt idx="572">
                  <c:v>-7.1916427254868367</c:v>
                </c:pt>
                <c:pt idx="573">
                  <c:v>-7.1916427254868367</c:v>
                </c:pt>
                <c:pt idx="574">
                  <c:v>-7.1916427254868367</c:v>
                </c:pt>
                <c:pt idx="575">
                  <c:v>-7.1916427254868367</c:v>
                </c:pt>
                <c:pt idx="576">
                  <c:v>-7.1916427254868367</c:v>
                </c:pt>
                <c:pt idx="577">
                  <c:v>-7.1916427254868367</c:v>
                </c:pt>
                <c:pt idx="578">
                  <c:v>-7.1916427254868367</c:v>
                </c:pt>
                <c:pt idx="579">
                  <c:v>-7.1916427254868367</c:v>
                </c:pt>
                <c:pt idx="580">
                  <c:v>-7.1916427254868367</c:v>
                </c:pt>
                <c:pt idx="581">
                  <c:v>-7.1916427254868367</c:v>
                </c:pt>
                <c:pt idx="582">
                  <c:v>-7.1916427254868367</c:v>
                </c:pt>
                <c:pt idx="583">
                  <c:v>-7.1916427254868367</c:v>
                </c:pt>
                <c:pt idx="584">
                  <c:v>-7.1916427254868367</c:v>
                </c:pt>
                <c:pt idx="585">
                  <c:v>-7.1916427254868367</c:v>
                </c:pt>
                <c:pt idx="586">
                  <c:v>-7.1916427254868367</c:v>
                </c:pt>
                <c:pt idx="587">
                  <c:v>-7.1916427254868367</c:v>
                </c:pt>
                <c:pt idx="588">
                  <c:v>-7.1916427254868367</c:v>
                </c:pt>
                <c:pt idx="589">
                  <c:v>-7.1916427254868367</c:v>
                </c:pt>
                <c:pt idx="590">
                  <c:v>-7.1916427254868367</c:v>
                </c:pt>
                <c:pt idx="591">
                  <c:v>-7.1916427254868367</c:v>
                </c:pt>
                <c:pt idx="592">
                  <c:v>-7.1916427254868367</c:v>
                </c:pt>
                <c:pt idx="593">
                  <c:v>-7.1916427254868367</c:v>
                </c:pt>
                <c:pt idx="594">
                  <c:v>-7.1916427254868367</c:v>
                </c:pt>
                <c:pt idx="595">
                  <c:v>-7.1916427254868367</c:v>
                </c:pt>
                <c:pt idx="596">
                  <c:v>-7.1916427254868367</c:v>
                </c:pt>
                <c:pt idx="597">
                  <c:v>-7.1916427254868367</c:v>
                </c:pt>
                <c:pt idx="598">
                  <c:v>-7.1916427254868367</c:v>
                </c:pt>
                <c:pt idx="599">
                  <c:v>-7.1916427254868367</c:v>
                </c:pt>
                <c:pt idx="600">
                  <c:v>-7.1916427254868367</c:v>
                </c:pt>
                <c:pt idx="601">
                  <c:v>-7.1916427254868367</c:v>
                </c:pt>
                <c:pt idx="602">
                  <c:v>-7.1916427254868367</c:v>
                </c:pt>
                <c:pt idx="603">
                  <c:v>-7.1916427254868367</c:v>
                </c:pt>
                <c:pt idx="604">
                  <c:v>-7.1916427254868367</c:v>
                </c:pt>
                <c:pt idx="605">
                  <c:v>-7.1916427254868367</c:v>
                </c:pt>
                <c:pt idx="606">
                  <c:v>-7.1916427254868367</c:v>
                </c:pt>
                <c:pt idx="607">
                  <c:v>-7.1916427254868367</c:v>
                </c:pt>
                <c:pt idx="608">
                  <c:v>-7.1916427254868367</c:v>
                </c:pt>
                <c:pt idx="609">
                  <c:v>-7.1916427254868367</c:v>
                </c:pt>
                <c:pt idx="610">
                  <c:v>-7.1916427254868367</c:v>
                </c:pt>
                <c:pt idx="611">
                  <c:v>-7.1916427254868367</c:v>
                </c:pt>
                <c:pt idx="612">
                  <c:v>-7.1916427254868367</c:v>
                </c:pt>
                <c:pt idx="613">
                  <c:v>-7.1916427254868367</c:v>
                </c:pt>
                <c:pt idx="614">
                  <c:v>-7.1916427254868367</c:v>
                </c:pt>
                <c:pt idx="615">
                  <c:v>-7.1916427254868367</c:v>
                </c:pt>
                <c:pt idx="616">
                  <c:v>-7.1916427254868367</c:v>
                </c:pt>
                <c:pt idx="617">
                  <c:v>-7.1916427254868367</c:v>
                </c:pt>
                <c:pt idx="618">
                  <c:v>-7.1916427254868367</c:v>
                </c:pt>
                <c:pt idx="619">
                  <c:v>-7.1916427254868367</c:v>
                </c:pt>
                <c:pt idx="620">
                  <c:v>-7.1916427254868367</c:v>
                </c:pt>
                <c:pt idx="621">
                  <c:v>-7.1916427254868367</c:v>
                </c:pt>
                <c:pt idx="622">
                  <c:v>-7.1916427254868367</c:v>
                </c:pt>
                <c:pt idx="623">
                  <c:v>-7.1916427254868367</c:v>
                </c:pt>
                <c:pt idx="624">
                  <c:v>-7.1916427254868367</c:v>
                </c:pt>
                <c:pt idx="625">
                  <c:v>-7.1916427254868367</c:v>
                </c:pt>
                <c:pt idx="626">
                  <c:v>-7.1916427254868367</c:v>
                </c:pt>
                <c:pt idx="627">
                  <c:v>-7.1916427254868367</c:v>
                </c:pt>
                <c:pt idx="628">
                  <c:v>-7.1916427254868367</c:v>
                </c:pt>
                <c:pt idx="629">
                  <c:v>-7.1916427254868367</c:v>
                </c:pt>
                <c:pt idx="630">
                  <c:v>-7.1916427254868367</c:v>
                </c:pt>
                <c:pt idx="631">
                  <c:v>-7.1916427254868367</c:v>
                </c:pt>
                <c:pt idx="632">
                  <c:v>-7.1916427254868367</c:v>
                </c:pt>
                <c:pt idx="633">
                  <c:v>-7.1916427254868367</c:v>
                </c:pt>
                <c:pt idx="634">
                  <c:v>-7.1916427254868367</c:v>
                </c:pt>
                <c:pt idx="635">
                  <c:v>-7.1916427254868367</c:v>
                </c:pt>
                <c:pt idx="636">
                  <c:v>-7.1916427254868367</c:v>
                </c:pt>
                <c:pt idx="637">
                  <c:v>-7.1916427254868367</c:v>
                </c:pt>
                <c:pt idx="638">
                  <c:v>-7.1916427254868367</c:v>
                </c:pt>
                <c:pt idx="639">
                  <c:v>-7.1916427254868367</c:v>
                </c:pt>
                <c:pt idx="640">
                  <c:v>-7.1916427254868367</c:v>
                </c:pt>
                <c:pt idx="641">
                  <c:v>-7.1916427254868367</c:v>
                </c:pt>
                <c:pt idx="642">
                  <c:v>-7.1916427254868367</c:v>
                </c:pt>
                <c:pt idx="643">
                  <c:v>-7.1916427254868367</c:v>
                </c:pt>
                <c:pt idx="644">
                  <c:v>-7.1916427254868367</c:v>
                </c:pt>
                <c:pt idx="645">
                  <c:v>-7.1916427254868367</c:v>
                </c:pt>
                <c:pt idx="646">
                  <c:v>-7.1916427254868367</c:v>
                </c:pt>
                <c:pt idx="647">
                  <c:v>-7.1916427254868367</c:v>
                </c:pt>
                <c:pt idx="648">
                  <c:v>-7.1916427254868367</c:v>
                </c:pt>
                <c:pt idx="649">
                  <c:v>-7.1916427254868367</c:v>
                </c:pt>
                <c:pt idx="650">
                  <c:v>-7.1916427254868367</c:v>
                </c:pt>
                <c:pt idx="651">
                  <c:v>-7.1916427254868367</c:v>
                </c:pt>
                <c:pt idx="652">
                  <c:v>-7.1916427254868367</c:v>
                </c:pt>
                <c:pt idx="653">
                  <c:v>-7.1916427254868367</c:v>
                </c:pt>
                <c:pt idx="654">
                  <c:v>-7.1916427254868367</c:v>
                </c:pt>
                <c:pt idx="655">
                  <c:v>-7.1916427254868367</c:v>
                </c:pt>
                <c:pt idx="656">
                  <c:v>-7.1916427254868367</c:v>
                </c:pt>
                <c:pt idx="657">
                  <c:v>-7.1916427254868367</c:v>
                </c:pt>
                <c:pt idx="658">
                  <c:v>-7.1916427254868367</c:v>
                </c:pt>
                <c:pt idx="659">
                  <c:v>-7.1916427254868367</c:v>
                </c:pt>
                <c:pt idx="660">
                  <c:v>-7.1916427254868367</c:v>
                </c:pt>
                <c:pt idx="661">
                  <c:v>-7.1916427254868367</c:v>
                </c:pt>
                <c:pt idx="662">
                  <c:v>-7.1916427254868367</c:v>
                </c:pt>
                <c:pt idx="663">
                  <c:v>-7.1916427254868367</c:v>
                </c:pt>
                <c:pt idx="664">
                  <c:v>-7.1916427254868367</c:v>
                </c:pt>
                <c:pt idx="665">
                  <c:v>-7.1916427254868367</c:v>
                </c:pt>
                <c:pt idx="666">
                  <c:v>-7.1916427254868367</c:v>
                </c:pt>
                <c:pt idx="667">
                  <c:v>-7.1916427254868367</c:v>
                </c:pt>
                <c:pt idx="668">
                  <c:v>-7.1916427254868367</c:v>
                </c:pt>
                <c:pt idx="669">
                  <c:v>-7.1916427254868367</c:v>
                </c:pt>
                <c:pt idx="670">
                  <c:v>-7.1916427254868367</c:v>
                </c:pt>
                <c:pt idx="671">
                  <c:v>-7.1916427254868367</c:v>
                </c:pt>
                <c:pt idx="672">
                  <c:v>-7.1916427254868367</c:v>
                </c:pt>
                <c:pt idx="673">
                  <c:v>-7.1916427254868367</c:v>
                </c:pt>
                <c:pt idx="674">
                  <c:v>-7.1916427254868367</c:v>
                </c:pt>
                <c:pt idx="675">
                  <c:v>-7.1916427254868367</c:v>
                </c:pt>
                <c:pt idx="676">
                  <c:v>-7.1916427254868367</c:v>
                </c:pt>
                <c:pt idx="677">
                  <c:v>-7.1916427254868367</c:v>
                </c:pt>
                <c:pt idx="678">
                  <c:v>-7.1916427254868367</c:v>
                </c:pt>
                <c:pt idx="679">
                  <c:v>-7.1916427254868367</c:v>
                </c:pt>
                <c:pt idx="680">
                  <c:v>-7.1916427254868367</c:v>
                </c:pt>
                <c:pt idx="681">
                  <c:v>-7.1916427254868367</c:v>
                </c:pt>
                <c:pt idx="682">
                  <c:v>-7.1916427254868367</c:v>
                </c:pt>
                <c:pt idx="683">
                  <c:v>-7.1916427254868367</c:v>
                </c:pt>
                <c:pt idx="684">
                  <c:v>-7.1916427254868367</c:v>
                </c:pt>
                <c:pt idx="685">
                  <c:v>-7.1916427254868367</c:v>
                </c:pt>
                <c:pt idx="686">
                  <c:v>-7.1916427254868367</c:v>
                </c:pt>
                <c:pt idx="687">
                  <c:v>-7.1916427254868367</c:v>
                </c:pt>
                <c:pt idx="688">
                  <c:v>-7.1916427254868367</c:v>
                </c:pt>
                <c:pt idx="689">
                  <c:v>-7.1916427254868367</c:v>
                </c:pt>
                <c:pt idx="690">
                  <c:v>-7.1916427254868367</c:v>
                </c:pt>
                <c:pt idx="691">
                  <c:v>-7.1916427254868367</c:v>
                </c:pt>
                <c:pt idx="692">
                  <c:v>-7.1916427254868367</c:v>
                </c:pt>
                <c:pt idx="693">
                  <c:v>-7.1916427254868367</c:v>
                </c:pt>
                <c:pt idx="694">
                  <c:v>-7.1916427254868367</c:v>
                </c:pt>
                <c:pt idx="695">
                  <c:v>-7.1916427254868367</c:v>
                </c:pt>
                <c:pt idx="696">
                  <c:v>-7.1916427254868367</c:v>
                </c:pt>
                <c:pt idx="697">
                  <c:v>-7.1916427254868367</c:v>
                </c:pt>
                <c:pt idx="698">
                  <c:v>-7.1916427254868367</c:v>
                </c:pt>
                <c:pt idx="699">
                  <c:v>-7.1916427254868367</c:v>
                </c:pt>
                <c:pt idx="700">
                  <c:v>-7.1916427254868367</c:v>
                </c:pt>
                <c:pt idx="701">
                  <c:v>-7.1916427254868367</c:v>
                </c:pt>
                <c:pt idx="702">
                  <c:v>-7.1916427254868367</c:v>
                </c:pt>
                <c:pt idx="703">
                  <c:v>-7.1916427254868367</c:v>
                </c:pt>
                <c:pt idx="704">
                  <c:v>-7.1916427254868367</c:v>
                </c:pt>
                <c:pt idx="705">
                  <c:v>-7.1916427254868367</c:v>
                </c:pt>
                <c:pt idx="706">
                  <c:v>-7.1916427254868367</c:v>
                </c:pt>
                <c:pt idx="707">
                  <c:v>-7.1916427254868367</c:v>
                </c:pt>
                <c:pt idx="708">
                  <c:v>-7.1916427254868367</c:v>
                </c:pt>
                <c:pt idx="709">
                  <c:v>-7.1916427254868367</c:v>
                </c:pt>
                <c:pt idx="710">
                  <c:v>-7.1916427254868367</c:v>
                </c:pt>
                <c:pt idx="711">
                  <c:v>-7.1916427254868367</c:v>
                </c:pt>
                <c:pt idx="712">
                  <c:v>-7.1916427254868367</c:v>
                </c:pt>
                <c:pt idx="713">
                  <c:v>-7.1916427254868367</c:v>
                </c:pt>
                <c:pt idx="714">
                  <c:v>-7.1916427254868367</c:v>
                </c:pt>
                <c:pt idx="715">
                  <c:v>-7.1916427254868367</c:v>
                </c:pt>
                <c:pt idx="716">
                  <c:v>-7.1916427254868367</c:v>
                </c:pt>
                <c:pt idx="717">
                  <c:v>-7.1916427254868367</c:v>
                </c:pt>
                <c:pt idx="718">
                  <c:v>-7.1916427254868367</c:v>
                </c:pt>
                <c:pt idx="719">
                  <c:v>-7.1916427254868367</c:v>
                </c:pt>
                <c:pt idx="720">
                  <c:v>-7.1916427254868367</c:v>
                </c:pt>
                <c:pt idx="721">
                  <c:v>-7.1916427254868367</c:v>
                </c:pt>
                <c:pt idx="722">
                  <c:v>-7.1916427254868367</c:v>
                </c:pt>
                <c:pt idx="723">
                  <c:v>-7.1916427254868367</c:v>
                </c:pt>
                <c:pt idx="724">
                  <c:v>-7.1916427254868367</c:v>
                </c:pt>
                <c:pt idx="725">
                  <c:v>-7.1916427254868367</c:v>
                </c:pt>
                <c:pt idx="726">
                  <c:v>-7.1916427254868367</c:v>
                </c:pt>
                <c:pt idx="727">
                  <c:v>-7.1916427254868367</c:v>
                </c:pt>
                <c:pt idx="728">
                  <c:v>-7.1916427254868367</c:v>
                </c:pt>
                <c:pt idx="729">
                  <c:v>-7.1916427254868367</c:v>
                </c:pt>
                <c:pt idx="730">
                  <c:v>-7.1916427254868367</c:v>
                </c:pt>
                <c:pt idx="731">
                  <c:v>-7.1916427254868367</c:v>
                </c:pt>
                <c:pt idx="732">
                  <c:v>-7.1916427254868367</c:v>
                </c:pt>
                <c:pt idx="733">
                  <c:v>-7.1916427254868367</c:v>
                </c:pt>
                <c:pt idx="734">
                  <c:v>-7.1916427254868367</c:v>
                </c:pt>
                <c:pt idx="735">
                  <c:v>-7.1916427254868367</c:v>
                </c:pt>
                <c:pt idx="736">
                  <c:v>-7.1916427254868367</c:v>
                </c:pt>
                <c:pt idx="737">
                  <c:v>-7.1916427254868367</c:v>
                </c:pt>
                <c:pt idx="738">
                  <c:v>-7.1916427254868367</c:v>
                </c:pt>
                <c:pt idx="739">
                  <c:v>-7.1916427254868367</c:v>
                </c:pt>
                <c:pt idx="740">
                  <c:v>-7.1916427254868367</c:v>
                </c:pt>
                <c:pt idx="741">
                  <c:v>-7.1916427254868367</c:v>
                </c:pt>
                <c:pt idx="742">
                  <c:v>-7.1916427254868367</c:v>
                </c:pt>
                <c:pt idx="743">
                  <c:v>-7.1916427254868367</c:v>
                </c:pt>
                <c:pt idx="744">
                  <c:v>-7.1916427254868367</c:v>
                </c:pt>
                <c:pt idx="745">
                  <c:v>-7.1916427254868367</c:v>
                </c:pt>
                <c:pt idx="746">
                  <c:v>-7.1916427254868367</c:v>
                </c:pt>
                <c:pt idx="747">
                  <c:v>-7.1916427254868367</c:v>
                </c:pt>
                <c:pt idx="748">
                  <c:v>-7.1916427254868367</c:v>
                </c:pt>
                <c:pt idx="749">
                  <c:v>-7.1916427254868367</c:v>
                </c:pt>
                <c:pt idx="750">
                  <c:v>-7.1916427254868367</c:v>
                </c:pt>
                <c:pt idx="751">
                  <c:v>-7.1916427254868367</c:v>
                </c:pt>
                <c:pt idx="752">
                  <c:v>-7.1916427254868367</c:v>
                </c:pt>
                <c:pt idx="753">
                  <c:v>-7.1916427254868367</c:v>
                </c:pt>
                <c:pt idx="754">
                  <c:v>-7.1916427254868367</c:v>
                </c:pt>
                <c:pt idx="755">
                  <c:v>-7.1916427254868367</c:v>
                </c:pt>
                <c:pt idx="756">
                  <c:v>-7.1916427254868367</c:v>
                </c:pt>
                <c:pt idx="757">
                  <c:v>-7.1916427254868367</c:v>
                </c:pt>
                <c:pt idx="758">
                  <c:v>-7.1916427254868367</c:v>
                </c:pt>
                <c:pt idx="759">
                  <c:v>-7.1916427254868367</c:v>
                </c:pt>
                <c:pt idx="760">
                  <c:v>-7.1916427254868367</c:v>
                </c:pt>
                <c:pt idx="761">
                  <c:v>-7.1916427254868367</c:v>
                </c:pt>
                <c:pt idx="762">
                  <c:v>-7.1916427254868367</c:v>
                </c:pt>
                <c:pt idx="763">
                  <c:v>-7.1916427254868367</c:v>
                </c:pt>
                <c:pt idx="764">
                  <c:v>-7.1916427254868367</c:v>
                </c:pt>
                <c:pt idx="765">
                  <c:v>-7.1916427254868367</c:v>
                </c:pt>
                <c:pt idx="766">
                  <c:v>-7.1916427254868367</c:v>
                </c:pt>
                <c:pt idx="767">
                  <c:v>-7.1916427254868367</c:v>
                </c:pt>
                <c:pt idx="768">
                  <c:v>-7.1916427254868367</c:v>
                </c:pt>
                <c:pt idx="769">
                  <c:v>-7.1916427254868367</c:v>
                </c:pt>
                <c:pt idx="770">
                  <c:v>-7.1916427254868367</c:v>
                </c:pt>
                <c:pt idx="771">
                  <c:v>-7.1916427254868367</c:v>
                </c:pt>
                <c:pt idx="772">
                  <c:v>-7.1916427254868367</c:v>
                </c:pt>
                <c:pt idx="773">
                  <c:v>-7.1916427254868367</c:v>
                </c:pt>
                <c:pt idx="774">
                  <c:v>-7.1916427254868367</c:v>
                </c:pt>
                <c:pt idx="775">
                  <c:v>-7.1916427254868367</c:v>
                </c:pt>
                <c:pt idx="776">
                  <c:v>-7.1916427254868367</c:v>
                </c:pt>
                <c:pt idx="777">
                  <c:v>-7.1916427254868367</c:v>
                </c:pt>
                <c:pt idx="778">
                  <c:v>-7.1916427254868367</c:v>
                </c:pt>
                <c:pt idx="779">
                  <c:v>-7.1916427254868367</c:v>
                </c:pt>
                <c:pt idx="780">
                  <c:v>-7.1916427254868367</c:v>
                </c:pt>
                <c:pt idx="781">
                  <c:v>-7.1916427254868367</c:v>
                </c:pt>
                <c:pt idx="782">
                  <c:v>-7.1916427254868367</c:v>
                </c:pt>
                <c:pt idx="783">
                  <c:v>-7.1916427254868367</c:v>
                </c:pt>
                <c:pt idx="784">
                  <c:v>-7.1916427254868367</c:v>
                </c:pt>
                <c:pt idx="785">
                  <c:v>-7.1916427254868367</c:v>
                </c:pt>
                <c:pt idx="786">
                  <c:v>-7.1916427254868367</c:v>
                </c:pt>
                <c:pt idx="787">
                  <c:v>-7.1916427254868367</c:v>
                </c:pt>
                <c:pt idx="788">
                  <c:v>-7.1916427254868367</c:v>
                </c:pt>
                <c:pt idx="789">
                  <c:v>-7.1916427254868367</c:v>
                </c:pt>
                <c:pt idx="790">
                  <c:v>-7.1916427254868367</c:v>
                </c:pt>
                <c:pt idx="791">
                  <c:v>-7.1916427254868367</c:v>
                </c:pt>
                <c:pt idx="792">
                  <c:v>-7.1916427254868367</c:v>
                </c:pt>
                <c:pt idx="793">
                  <c:v>-7.1916427254868367</c:v>
                </c:pt>
                <c:pt idx="794">
                  <c:v>-7.1916427254868367</c:v>
                </c:pt>
                <c:pt idx="795">
                  <c:v>-7.1916427254868367</c:v>
                </c:pt>
                <c:pt idx="796">
                  <c:v>-7.1916427254868367</c:v>
                </c:pt>
                <c:pt idx="797">
                  <c:v>-7.1916427254868367</c:v>
                </c:pt>
                <c:pt idx="798">
                  <c:v>-7.1916427254868367</c:v>
                </c:pt>
                <c:pt idx="799">
                  <c:v>-7.1916427254868367</c:v>
                </c:pt>
                <c:pt idx="800">
                  <c:v>-7.1916427254868367</c:v>
                </c:pt>
                <c:pt idx="801">
                  <c:v>-7.1916427254868367</c:v>
                </c:pt>
                <c:pt idx="802">
                  <c:v>-7.1916427254868367</c:v>
                </c:pt>
                <c:pt idx="803">
                  <c:v>-7.1916427254868367</c:v>
                </c:pt>
                <c:pt idx="804">
                  <c:v>-7.1916427254868367</c:v>
                </c:pt>
                <c:pt idx="805">
                  <c:v>-7.1916427254868367</c:v>
                </c:pt>
                <c:pt idx="806">
                  <c:v>-7.1916427254868367</c:v>
                </c:pt>
                <c:pt idx="807">
                  <c:v>-7.1916427254868367</c:v>
                </c:pt>
                <c:pt idx="808">
                  <c:v>-7.1916427254868367</c:v>
                </c:pt>
                <c:pt idx="809">
                  <c:v>-7.1916427254868367</c:v>
                </c:pt>
                <c:pt idx="810">
                  <c:v>-7.1916427254868367</c:v>
                </c:pt>
                <c:pt idx="811">
                  <c:v>-7.1916427254868367</c:v>
                </c:pt>
                <c:pt idx="812">
                  <c:v>-7.1916427254868367</c:v>
                </c:pt>
                <c:pt idx="813">
                  <c:v>-7.1916427254868367</c:v>
                </c:pt>
                <c:pt idx="814">
                  <c:v>-7.1916427254868367</c:v>
                </c:pt>
                <c:pt idx="815">
                  <c:v>-7.1916427254868367</c:v>
                </c:pt>
                <c:pt idx="816">
                  <c:v>-7.1916427254868367</c:v>
                </c:pt>
                <c:pt idx="817">
                  <c:v>-7.1916427254868367</c:v>
                </c:pt>
                <c:pt idx="818">
                  <c:v>-7.1916427254868367</c:v>
                </c:pt>
                <c:pt idx="819">
                  <c:v>-7.1916427254868367</c:v>
                </c:pt>
                <c:pt idx="820">
                  <c:v>-7.1916427254868367</c:v>
                </c:pt>
                <c:pt idx="821">
                  <c:v>-7.1916427254868367</c:v>
                </c:pt>
                <c:pt idx="822">
                  <c:v>-7.1916427254868367</c:v>
                </c:pt>
                <c:pt idx="823">
                  <c:v>-7.1916427254868367</c:v>
                </c:pt>
                <c:pt idx="824">
                  <c:v>-7.1916427254868367</c:v>
                </c:pt>
                <c:pt idx="825">
                  <c:v>-7.1916427254868367</c:v>
                </c:pt>
                <c:pt idx="826">
                  <c:v>-7.1916427254868367</c:v>
                </c:pt>
                <c:pt idx="827">
                  <c:v>-7.1916427254868367</c:v>
                </c:pt>
                <c:pt idx="828">
                  <c:v>-7.1916427254868367</c:v>
                </c:pt>
                <c:pt idx="829">
                  <c:v>-7.1916427254868367</c:v>
                </c:pt>
                <c:pt idx="830">
                  <c:v>-7.1916427254868367</c:v>
                </c:pt>
                <c:pt idx="831">
                  <c:v>-7.1916427254868367</c:v>
                </c:pt>
                <c:pt idx="832">
                  <c:v>-7.1916427254868367</c:v>
                </c:pt>
                <c:pt idx="833">
                  <c:v>-7.1916427254868367</c:v>
                </c:pt>
                <c:pt idx="834">
                  <c:v>-7.1916427254868367</c:v>
                </c:pt>
                <c:pt idx="835">
                  <c:v>-7.1916427254868367</c:v>
                </c:pt>
                <c:pt idx="836">
                  <c:v>-7.1916427254868367</c:v>
                </c:pt>
                <c:pt idx="837">
                  <c:v>-7.1916427254868367</c:v>
                </c:pt>
                <c:pt idx="838">
                  <c:v>-7.1916427254868367</c:v>
                </c:pt>
                <c:pt idx="839">
                  <c:v>-7.1916427254868367</c:v>
                </c:pt>
                <c:pt idx="840">
                  <c:v>-7.1916427254868367</c:v>
                </c:pt>
                <c:pt idx="841">
                  <c:v>-7.1916427254868367</c:v>
                </c:pt>
                <c:pt idx="842">
                  <c:v>-7.1916427254868367</c:v>
                </c:pt>
                <c:pt idx="843">
                  <c:v>-7.1916427254868367</c:v>
                </c:pt>
                <c:pt idx="844">
                  <c:v>-7.1916427254868367</c:v>
                </c:pt>
                <c:pt idx="845">
                  <c:v>-7.1916427254868367</c:v>
                </c:pt>
                <c:pt idx="846">
                  <c:v>-7.1916427254868367</c:v>
                </c:pt>
                <c:pt idx="847">
                  <c:v>-7.1916427254868367</c:v>
                </c:pt>
                <c:pt idx="848">
                  <c:v>-7.1916427254868367</c:v>
                </c:pt>
                <c:pt idx="849">
                  <c:v>-7.1916427254868367</c:v>
                </c:pt>
                <c:pt idx="850">
                  <c:v>-7.1916427254868367</c:v>
                </c:pt>
                <c:pt idx="851">
                  <c:v>-7.1916427254868367</c:v>
                </c:pt>
                <c:pt idx="852">
                  <c:v>-7.1916427254868367</c:v>
                </c:pt>
                <c:pt idx="853">
                  <c:v>-7.1916427254868367</c:v>
                </c:pt>
                <c:pt idx="854">
                  <c:v>-7.1916427254868367</c:v>
                </c:pt>
                <c:pt idx="855">
                  <c:v>-7.1916427254868367</c:v>
                </c:pt>
                <c:pt idx="856">
                  <c:v>-7.1916427254868367</c:v>
                </c:pt>
                <c:pt idx="857">
                  <c:v>-7.1916427254868367</c:v>
                </c:pt>
                <c:pt idx="858">
                  <c:v>-7.1916427254868367</c:v>
                </c:pt>
                <c:pt idx="859">
                  <c:v>-7.1916427254868367</c:v>
                </c:pt>
                <c:pt idx="860">
                  <c:v>-7.1916427254868367</c:v>
                </c:pt>
                <c:pt idx="861">
                  <c:v>-7.1916427254868367</c:v>
                </c:pt>
                <c:pt idx="862">
                  <c:v>-7.1916427254868367</c:v>
                </c:pt>
                <c:pt idx="863">
                  <c:v>-7.1916427254868367</c:v>
                </c:pt>
                <c:pt idx="864">
                  <c:v>-7.1916427254868367</c:v>
                </c:pt>
                <c:pt idx="865">
                  <c:v>-7.1916427254868367</c:v>
                </c:pt>
                <c:pt idx="866">
                  <c:v>-7.1916427254868367</c:v>
                </c:pt>
                <c:pt idx="867">
                  <c:v>-7.1916427254868367</c:v>
                </c:pt>
                <c:pt idx="868">
                  <c:v>-7.1916427254868367</c:v>
                </c:pt>
                <c:pt idx="869">
                  <c:v>-7.1916427254868367</c:v>
                </c:pt>
                <c:pt idx="870">
                  <c:v>-7.1916427254868367</c:v>
                </c:pt>
                <c:pt idx="871">
                  <c:v>-7.1916427254868367</c:v>
                </c:pt>
                <c:pt idx="872">
                  <c:v>-7.1916427254868367</c:v>
                </c:pt>
                <c:pt idx="873">
                  <c:v>-7.1916427254868367</c:v>
                </c:pt>
                <c:pt idx="874">
                  <c:v>-7.1916427254868367</c:v>
                </c:pt>
                <c:pt idx="875">
                  <c:v>-7.1916427254868367</c:v>
                </c:pt>
                <c:pt idx="876">
                  <c:v>-7.1916427254868367</c:v>
                </c:pt>
                <c:pt idx="877">
                  <c:v>-7.1916427254868367</c:v>
                </c:pt>
                <c:pt idx="878">
                  <c:v>-7.1916427254868367</c:v>
                </c:pt>
                <c:pt idx="879">
                  <c:v>-7.1916427254868367</c:v>
                </c:pt>
                <c:pt idx="880">
                  <c:v>-7.1916427254868367</c:v>
                </c:pt>
                <c:pt idx="881">
                  <c:v>-7.1916427254868367</c:v>
                </c:pt>
                <c:pt idx="882">
                  <c:v>-7.1916427254868367</c:v>
                </c:pt>
                <c:pt idx="883">
                  <c:v>-7.1916427254868367</c:v>
                </c:pt>
                <c:pt idx="884">
                  <c:v>-7.1916427254868367</c:v>
                </c:pt>
                <c:pt idx="885">
                  <c:v>-7.1916427254868367</c:v>
                </c:pt>
                <c:pt idx="886">
                  <c:v>-7.1916427254868367</c:v>
                </c:pt>
                <c:pt idx="887">
                  <c:v>-7.1916427254868367</c:v>
                </c:pt>
                <c:pt idx="888">
                  <c:v>-7.1916427254868367</c:v>
                </c:pt>
                <c:pt idx="889">
                  <c:v>-7.1916427254868367</c:v>
                </c:pt>
                <c:pt idx="890">
                  <c:v>-7.1916427254868367</c:v>
                </c:pt>
                <c:pt idx="891">
                  <c:v>-7.1916427254868367</c:v>
                </c:pt>
                <c:pt idx="892">
                  <c:v>-7.1916427254868367</c:v>
                </c:pt>
                <c:pt idx="893">
                  <c:v>-7.1916427254868367</c:v>
                </c:pt>
                <c:pt idx="894">
                  <c:v>-7.1916427254868367</c:v>
                </c:pt>
                <c:pt idx="895">
                  <c:v>-7.1916427254868367</c:v>
                </c:pt>
                <c:pt idx="896">
                  <c:v>-7.1916427254868367</c:v>
                </c:pt>
                <c:pt idx="897">
                  <c:v>-7.1916427254868367</c:v>
                </c:pt>
                <c:pt idx="898">
                  <c:v>-7.1916427254868367</c:v>
                </c:pt>
                <c:pt idx="899">
                  <c:v>-7.1916427254868367</c:v>
                </c:pt>
                <c:pt idx="900">
                  <c:v>-7.1916427254868367</c:v>
                </c:pt>
                <c:pt idx="901">
                  <c:v>-7.1916427254868367</c:v>
                </c:pt>
                <c:pt idx="902">
                  <c:v>-7.1916427254868367</c:v>
                </c:pt>
                <c:pt idx="903">
                  <c:v>-7.1916427254868367</c:v>
                </c:pt>
                <c:pt idx="904">
                  <c:v>-7.1916427254868367</c:v>
                </c:pt>
                <c:pt idx="905">
                  <c:v>-7.1916427254868367</c:v>
                </c:pt>
                <c:pt idx="906">
                  <c:v>-7.1916427254868367</c:v>
                </c:pt>
                <c:pt idx="907">
                  <c:v>-7.1916427254868367</c:v>
                </c:pt>
                <c:pt idx="908">
                  <c:v>-7.1916427254868367</c:v>
                </c:pt>
                <c:pt idx="909">
                  <c:v>-7.1916427254868367</c:v>
                </c:pt>
                <c:pt idx="910">
                  <c:v>-7.1916427254868367</c:v>
                </c:pt>
                <c:pt idx="911">
                  <c:v>-7.1916427254868367</c:v>
                </c:pt>
                <c:pt idx="912">
                  <c:v>-7.1916427254868367</c:v>
                </c:pt>
                <c:pt idx="913">
                  <c:v>-7.1916427254868367</c:v>
                </c:pt>
                <c:pt idx="914">
                  <c:v>-7.1916427254868367</c:v>
                </c:pt>
                <c:pt idx="915">
                  <c:v>-7.1916427254868367</c:v>
                </c:pt>
                <c:pt idx="916">
                  <c:v>-7.1916427254868367</c:v>
                </c:pt>
                <c:pt idx="917">
                  <c:v>-7.1916427254868367</c:v>
                </c:pt>
                <c:pt idx="918">
                  <c:v>-7.1916427254868367</c:v>
                </c:pt>
                <c:pt idx="919">
                  <c:v>-7.1916427254868367</c:v>
                </c:pt>
                <c:pt idx="920">
                  <c:v>-7.1916427254868367</c:v>
                </c:pt>
                <c:pt idx="921">
                  <c:v>-7.1916427254868367</c:v>
                </c:pt>
                <c:pt idx="922">
                  <c:v>-7.1916427254868367</c:v>
                </c:pt>
                <c:pt idx="923">
                  <c:v>-7.1916427254868367</c:v>
                </c:pt>
                <c:pt idx="924">
                  <c:v>-7.1916427254868367</c:v>
                </c:pt>
                <c:pt idx="925">
                  <c:v>-7.1916427254868367</c:v>
                </c:pt>
                <c:pt idx="926">
                  <c:v>-7.1916427254868367</c:v>
                </c:pt>
                <c:pt idx="927">
                  <c:v>-7.1916427254868367</c:v>
                </c:pt>
                <c:pt idx="928">
                  <c:v>-7.1916427254868367</c:v>
                </c:pt>
                <c:pt idx="929">
                  <c:v>-7.1916427254868367</c:v>
                </c:pt>
                <c:pt idx="930">
                  <c:v>-7.1916427254868367</c:v>
                </c:pt>
                <c:pt idx="931">
                  <c:v>-7.1916427254868367</c:v>
                </c:pt>
                <c:pt idx="932">
                  <c:v>-7.1916427254868367</c:v>
                </c:pt>
                <c:pt idx="933">
                  <c:v>-7.1916427254868367</c:v>
                </c:pt>
                <c:pt idx="934">
                  <c:v>-7.1916427254868367</c:v>
                </c:pt>
                <c:pt idx="935">
                  <c:v>-7.1916427254868367</c:v>
                </c:pt>
                <c:pt idx="936">
                  <c:v>-7.1916427254868367</c:v>
                </c:pt>
                <c:pt idx="937">
                  <c:v>-7.1916427254868367</c:v>
                </c:pt>
                <c:pt idx="938">
                  <c:v>-7.1916427254868367</c:v>
                </c:pt>
                <c:pt idx="939">
                  <c:v>-7.1916427254868367</c:v>
                </c:pt>
                <c:pt idx="940">
                  <c:v>-7.1916427254868367</c:v>
                </c:pt>
                <c:pt idx="941">
                  <c:v>-7.1916427254868367</c:v>
                </c:pt>
                <c:pt idx="942">
                  <c:v>-7.1916427254868367</c:v>
                </c:pt>
                <c:pt idx="943">
                  <c:v>-7.1916427254868367</c:v>
                </c:pt>
                <c:pt idx="944">
                  <c:v>-7.1916427254868367</c:v>
                </c:pt>
                <c:pt idx="945">
                  <c:v>-7.1916427254868367</c:v>
                </c:pt>
                <c:pt idx="946">
                  <c:v>-7.1916427254868367</c:v>
                </c:pt>
                <c:pt idx="947">
                  <c:v>-7.1916427254868367</c:v>
                </c:pt>
                <c:pt idx="948">
                  <c:v>-7.1916427254868367</c:v>
                </c:pt>
                <c:pt idx="949">
                  <c:v>-7.1916427254868367</c:v>
                </c:pt>
                <c:pt idx="950">
                  <c:v>-7.1916427254868367</c:v>
                </c:pt>
                <c:pt idx="951">
                  <c:v>-7.1916427254868367</c:v>
                </c:pt>
                <c:pt idx="952">
                  <c:v>-7.1916427254868367</c:v>
                </c:pt>
                <c:pt idx="953">
                  <c:v>-7.1916427254868367</c:v>
                </c:pt>
                <c:pt idx="954">
                  <c:v>-7.1916427254868367</c:v>
                </c:pt>
                <c:pt idx="955">
                  <c:v>-7.1916427254868367</c:v>
                </c:pt>
                <c:pt idx="956">
                  <c:v>-7.1916427254868367</c:v>
                </c:pt>
                <c:pt idx="957">
                  <c:v>-7.1916427254868367</c:v>
                </c:pt>
                <c:pt idx="958">
                  <c:v>-7.1916427254868367</c:v>
                </c:pt>
                <c:pt idx="959">
                  <c:v>-7.1916427254868367</c:v>
                </c:pt>
                <c:pt idx="960">
                  <c:v>-7.1916427254868367</c:v>
                </c:pt>
                <c:pt idx="961">
                  <c:v>-7.1916427254868367</c:v>
                </c:pt>
                <c:pt idx="962">
                  <c:v>-7.1916427254868367</c:v>
                </c:pt>
                <c:pt idx="963">
                  <c:v>-7.1916427254868367</c:v>
                </c:pt>
                <c:pt idx="964">
                  <c:v>-7.1916427254868367</c:v>
                </c:pt>
                <c:pt idx="965">
                  <c:v>-7.1916427254868367</c:v>
                </c:pt>
                <c:pt idx="966">
                  <c:v>-7.1916427254868367</c:v>
                </c:pt>
                <c:pt idx="967">
                  <c:v>-7.1916427254868367</c:v>
                </c:pt>
                <c:pt idx="968">
                  <c:v>-7.1916427254868367</c:v>
                </c:pt>
                <c:pt idx="969">
                  <c:v>-7.1916427254868367</c:v>
                </c:pt>
                <c:pt idx="970">
                  <c:v>-7.1916427254868367</c:v>
                </c:pt>
                <c:pt idx="971">
                  <c:v>-7.1916427254868367</c:v>
                </c:pt>
                <c:pt idx="972">
                  <c:v>-7.1916427254868367</c:v>
                </c:pt>
                <c:pt idx="973">
                  <c:v>-7.1916427254868367</c:v>
                </c:pt>
                <c:pt idx="974">
                  <c:v>-7.1916427254868367</c:v>
                </c:pt>
                <c:pt idx="975">
                  <c:v>-7.1916427254868367</c:v>
                </c:pt>
                <c:pt idx="976">
                  <c:v>-7.1916427254868367</c:v>
                </c:pt>
                <c:pt idx="977">
                  <c:v>-7.1916427254868367</c:v>
                </c:pt>
                <c:pt idx="978">
                  <c:v>-7.1916427254868367</c:v>
                </c:pt>
                <c:pt idx="979">
                  <c:v>-7.1916427254868367</c:v>
                </c:pt>
                <c:pt idx="980">
                  <c:v>-7.1916427254868367</c:v>
                </c:pt>
                <c:pt idx="981">
                  <c:v>-7.1916427254868367</c:v>
                </c:pt>
                <c:pt idx="982">
                  <c:v>-7.1916427254868367</c:v>
                </c:pt>
                <c:pt idx="983">
                  <c:v>-7.1916427254868367</c:v>
                </c:pt>
                <c:pt idx="984">
                  <c:v>-7.1916427254868367</c:v>
                </c:pt>
                <c:pt idx="985">
                  <c:v>-7.1916427254868367</c:v>
                </c:pt>
                <c:pt idx="986">
                  <c:v>-7.1916427254868367</c:v>
                </c:pt>
                <c:pt idx="987">
                  <c:v>-7.1916427254868367</c:v>
                </c:pt>
                <c:pt idx="988">
                  <c:v>-7.1916427254868367</c:v>
                </c:pt>
                <c:pt idx="989">
                  <c:v>-7.1916427254868367</c:v>
                </c:pt>
                <c:pt idx="990">
                  <c:v>-7.1916427254868367</c:v>
                </c:pt>
                <c:pt idx="991">
                  <c:v>-7.1916427254868367</c:v>
                </c:pt>
                <c:pt idx="992">
                  <c:v>-7.1916427254868367</c:v>
                </c:pt>
                <c:pt idx="993">
                  <c:v>-7.1916427254868367</c:v>
                </c:pt>
                <c:pt idx="994">
                  <c:v>-7.1916427254868367</c:v>
                </c:pt>
                <c:pt idx="995">
                  <c:v>-7.1916427254868367</c:v>
                </c:pt>
                <c:pt idx="996">
                  <c:v>-7.1916427254868367</c:v>
                </c:pt>
                <c:pt idx="997">
                  <c:v>-7.1916427254868367</c:v>
                </c:pt>
                <c:pt idx="998">
                  <c:v>-7.1916427254868367</c:v>
                </c:pt>
                <c:pt idx="999">
                  <c:v>-7.1916427254868367</c:v>
                </c:pt>
                <c:pt idx="1000">
                  <c:v>-7.1916427254868367</c:v>
                </c:pt>
                <c:pt idx="1001">
                  <c:v>-7.1916427254868367</c:v>
                </c:pt>
                <c:pt idx="1002">
                  <c:v>-7.1916427254868367</c:v>
                </c:pt>
                <c:pt idx="1003">
                  <c:v>-7.1916427254868367</c:v>
                </c:pt>
                <c:pt idx="1004">
                  <c:v>-7.1916427254868367</c:v>
                </c:pt>
                <c:pt idx="1005">
                  <c:v>-7.1916427254868367</c:v>
                </c:pt>
                <c:pt idx="1006">
                  <c:v>-7.1916427254868367</c:v>
                </c:pt>
                <c:pt idx="1007">
                  <c:v>-7.1916427254868367</c:v>
                </c:pt>
                <c:pt idx="1008">
                  <c:v>-7.1916427254868367</c:v>
                </c:pt>
                <c:pt idx="1009">
                  <c:v>-7.1916427254868367</c:v>
                </c:pt>
                <c:pt idx="1010">
                  <c:v>-7.1916427254868367</c:v>
                </c:pt>
                <c:pt idx="1011">
                  <c:v>-7.1916427254868367</c:v>
                </c:pt>
                <c:pt idx="1012">
                  <c:v>-7.1916427254868367</c:v>
                </c:pt>
                <c:pt idx="1013">
                  <c:v>-7.1916427254868367</c:v>
                </c:pt>
                <c:pt idx="1014">
                  <c:v>-7.1916427254868367</c:v>
                </c:pt>
                <c:pt idx="1015">
                  <c:v>-7.1916427254868367</c:v>
                </c:pt>
                <c:pt idx="1016">
                  <c:v>-7.1916427254868367</c:v>
                </c:pt>
                <c:pt idx="1017">
                  <c:v>-7.1916427254868367</c:v>
                </c:pt>
                <c:pt idx="1018">
                  <c:v>-7.1916427254868367</c:v>
                </c:pt>
                <c:pt idx="1019">
                  <c:v>-7.1916427254868367</c:v>
                </c:pt>
                <c:pt idx="1020">
                  <c:v>-7.1916427254868367</c:v>
                </c:pt>
                <c:pt idx="1021">
                  <c:v>-7.1916427254868367</c:v>
                </c:pt>
                <c:pt idx="1022">
                  <c:v>-7.1916427254868367</c:v>
                </c:pt>
                <c:pt idx="1023">
                  <c:v>-7.1916427254868367</c:v>
                </c:pt>
                <c:pt idx="1024">
                  <c:v>-7.1916427254868367</c:v>
                </c:pt>
                <c:pt idx="1025">
                  <c:v>-7.1916427254868367</c:v>
                </c:pt>
                <c:pt idx="1026">
                  <c:v>-7.1916427254868367</c:v>
                </c:pt>
                <c:pt idx="1027">
                  <c:v>-7.1916427254868367</c:v>
                </c:pt>
                <c:pt idx="1028">
                  <c:v>-7.1916427254868367</c:v>
                </c:pt>
                <c:pt idx="1029">
                  <c:v>-7.1916427254868367</c:v>
                </c:pt>
                <c:pt idx="1030">
                  <c:v>-7.1916427254868367</c:v>
                </c:pt>
                <c:pt idx="1031">
                  <c:v>-7.1916427254868367</c:v>
                </c:pt>
                <c:pt idx="1032">
                  <c:v>-7.1916427254868367</c:v>
                </c:pt>
                <c:pt idx="1033">
                  <c:v>-7.1916427254868367</c:v>
                </c:pt>
                <c:pt idx="1034">
                  <c:v>-7.1916427254868367</c:v>
                </c:pt>
                <c:pt idx="1035">
                  <c:v>-7.1916427254868367</c:v>
                </c:pt>
                <c:pt idx="1036">
                  <c:v>-7.1916427254868367</c:v>
                </c:pt>
                <c:pt idx="1037">
                  <c:v>-7.1916427254868367</c:v>
                </c:pt>
                <c:pt idx="1038">
                  <c:v>-7.1916427254868367</c:v>
                </c:pt>
                <c:pt idx="1039">
                  <c:v>-7.1916427254868367</c:v>
                </c:pt>
                <c:pt idx="1040">
                  <c:v>-7.1916427254868367</c:v>
                </c:pt>
                <c:pt idx="1041">
                  <c:v>-7.1916427254868367</c:v>
                </c:pt>
                <c:pt idx="1042">
                  <c:v>-7.1916427254868367</c:v>
                </c:pt>
                <c:pt idx="1043">
                  <c:v>-7.1916427254868367</c:v>
                </c:pt>
                <c:pt idx="1044">
                  <c:v>-7.1916427254868367</c:v>
                </c:pt>
                <c:pt idx="1045">
                  <c:v>-7.1916427254868367</c:v>
                </c:pt>
                <c:pt idx="1046">
                  <c:v>-7.1916427254868367</c:v>
                </c:pt>
                <c:pt idx="1047">
                  <c:v>-7.1916427254868367</c:v>
                </c:pt>
                <c:pt idx="1048">
                  <c:v>-7.1916427254868367</c:v>
                </c:pt>
                <c:pt idx="1049">
                  <c:v>-7.1916427254868367</c:v>
                </c:pt>
                <c:pt idx="1050">
                  <c:v>-7.1916427254868367</c:v>
                </c:pt>
                <c:pt idx="1051">
                  <c:v>-7.1916427254868367</c:v>
                </c:pt>
                <c:pt idx="1052">
                  <c:v>-7.1916427254868367</c:v>
                </c:pt>
                <c:pt idx="1053">
                  <c:v>-7.1916427254868367</c:v>
                </c:pt>
                <c:pt idx="1054">
                  <c:v>-7.1916427254868367</c:v>
                </c:pt>
                <c:pt idx="1055">
                  <c:v>-7.1916427254868367</c:v>
                </c:pt>
                <c:pt idx="1056">
                  <c:v>-7.1916427254868367</c:v>
                </c:pt>
                <c:pt idx="1057">
                  <c:v>-7.1916427254868367</c:v>
                </c:pt>
                <c:pt idx="1058">
                  <c:v>-7.1916427254868367</c:v>
                </c:pt>
                <c:pt idx="1059">
                  <c:v>-7.1916427254868367</c:v>
                </c:pt>
                <c:pt idx="1060">
                  <c:v>-7.1916427254868367</c:v>
                </c:pt>
                <c:pt idx="1061">
                  <c:v>-7.1916427254868367</c:v>
                </c:pt>
                <c:pt idx="1062">
                  <c:v>-7.1916427254868367</c:v>
                </c:pt>
                <c:pt idx="1063">
                  <c:v>-7.1916427254868367</c:v>
                </c:pt>
                <c:pt idx="1064">
                  <c:v>-7.1916427254868367</c:v>
                </c:pt>
                <c:pt idx="1065">
                  <c:v>-7.1916427254868367</c:v>
                </c:pt>
                <c:pt idx="1066">
                  <c:v>-7.1916427254868367</c:v>
                </c:pt>
                <c:pt idx="1067">
                  <c:v>-7.1916427254868367</c:v>
                </c:pt>
                <c:pt idx="1068">
                  <c:v>-7.1916427254868367</c:v>
                </c:pt>
                <c:pt idx="1069">
                  <c:v>-7.1916427254868367</c:v>
                </c:pt>
                <c:pt idx="1070">
                  <c:v>-7.1916427254868367</c:v>
                </c:pt>
                <c:pt idx="1071">
                  <c:v>-7.1916427254868367</c:v>
                </c:pt>
                <c:pt idx="1072">
                  <c:v>-7.1916427254868367</c:v>
                </c:pt>
                <c:pt idx="1073">
                  <c:v>-7.1916427254868367</c:v>
                </c:pt>
                <c:pt idx="1074">
                  <c:v>-7.1916427254868367</c:v>
                </c:pt>
                <c:pt idx="1075">
                  <c:v>-7.1916427254868367</c:v>
                </c:pt>
                <c:pt idx="1076">
                  <c:v>-7.1916427254868367</c:v>
                </c:pt>
                <c:pt idx="1077">
                  <c:v>-7.1916427254868367</c:v>
                </c:pt>
                <c:pt idx="1078">
                  <c:v>-7.1916427254868367</c:v>
                </c:pt>
                <c:pt idx="1079">
                  <c:v>-7.1916427254868367</c:v>
                </c:pt>
                <c:pt idx="1080">
                  <c:v>-7.1916427254868367</c:v>
                </c:pt>
                <c:pt idx="1081">
                  <c:v>-7.1916427254868367</c:v>
                </c:pt>
                <c:pt idx="1082">
                  <c:v>-7.1916427254868367</c:v>
                </c:pt>
                <c:pt idx="1083">
                  <c:v>-7.1916427254868367</c:v>
                </c:pt>
                <c:pt idx="1084">
                  <c:v>-7.1916427254868367</c:v>
                </c:pt>
                <c:pt idx="1085">
                  <c:v>-7.1916427254868367</c:v>
                </c:pt>
                <c:pt idx="1086">
                  <c:v>-7.1916427254868367</c:v>
                </c:pt>
                <c:pt idx="1087">
                  <c:v>-7.1916427254868367</c:v>
                </c:pt>
                <c:pt idx="1088">
                  <c:v>-7.1916427254868367</c:v>
                </c:pt>
                <c:pt idx="1089">
                  <c:v>-7.1916427254868367</c:v>
                </c:pt>
                <c:pt idx="1090">
                  <c:v>-7.1916427254868367</c:v>
                </c:pt>
                <c:pt idx="1091">
                  <c:v>-7.1916427254868367</c:v>
                </c:pt>
                <c:pt idx="1092">
                  <c:v>-7.1916427254868367</c:v>
                </c:pt>
                <c:pt idx="1093">
                  <c:v>-7.1916427254868367</c:v>
                </c:pt>
                <c:pt idx="1094">
                  <c:v>-7.1916427254868367</c:v>
                </c:pt>
                <c:pt idx="1095">
                  <c:v>-7.1916427254868367</c:v>
                </c:pt>
                <c:pt idx="1096">
                  <c:v>-7.1916427254868367</c:v>
                </c:pt>
                <c:pt idx="1097">
                  <c:v>-7.1916427254868367</c:v>
                </c:pt>
                <c:pt idx="1098">
                  <c:v>-7.1916427254868367</c:v>
                </c:pt>
                <c:pt idx="1099">
                  <c:v>-7.1916427254868367</c:v>
                </c:pt>
                <c:pt idx="1100">
                  <c:v>-7.1916427254868367</c:v>
                </c:pt>
                <c:pt idx="1101">
                  <c:v>-7.1916427254868367</c:v>
                </c:pt>
                <c:pt idx="1102">
                  <c:v>-7.1916427254868367</c:v>
                </c:pt>
                <c:pt idx="1103">
                  <c:v>-7.1916427254868367</c:v>
                </c:pt>
                <c:pt idx="1104">
                  <c:v>-7.1916427254868367</c:v>
                </c:pt>
                <c:pt idx="1105">
                  <c:v>-7.1916427254868367</c:v>
                </c:pt>
                <c:pt idx="1106">
                  <c:v>-7.1916427254868367</c:v>
                </c:pt>
                <c:pt idx="1107">
                  <c:v>-7.1916427254868367</c:v>
                </c:pt>
                <c:pt idx="1108">
                  <c:v>-7.1916427254868367</c:v>
                </c:pt>
                <c:pt idx="1109">
                  <c:v>-7.1916427254868367</c:v>
                </c:pt>
                <c:pt idx="1110">
                  <c:v>-7.1916427254868367</c:v>
                </c:pt>
                <c:pt idx="1111">
                  <c:v>-7.1916427254868367</c:v>
                </c:pt>
                <c:pt idx="1112">
                  <c:v>-7.1916427254868367</c:v>
                </c:pt>
                <c:pt idx="1113">
                  <c:v>-7.1916427254868367</c:v>
                </c:pt>
                <c:pt idx="1114">
                  <c:v>-7.1916427254868367</c:v>
                </c:pt>
                <c:pt idx="1115">
                  <c:v>-7.1916427254868367</c:v>
                </c:pt>
                <c:pt idx="1116">
                  <c:v>-7.1916427254868367</c:v>
                </c:pt>
                <c:pt idx="1117">
                  <c:v>-7.1916427254868367</c:v>
                </c:pt>
                <c:pt idx="1118">
                  <c:v>-7.1916427254868367</c:v>
                </c:pt>
                <c:pt idx="1119">
                  <c:v>-7.1916427254868367</c:v>
                </c:pt>
                <c:pt idx="1120">
                  <c:v>-7.1916427254868367</c:v>
                </c:pt>
                <c:pt idx="1121">
                  <c:v>-7.1916427254868367</c:v>
                </c:pt>
                <c:pt idx="1122">
                  <c:v>-7.1916427254868367</c:v>
                </c:pt>
                <c:pt idx="1123">
                  <c:v>-7.1916427254868367</c:v>
                </c:pt>
                <c:pt idx="1124">
                  <c:v>-7.1916427254868367</c:v>
                </c:pt>
                <c:pt idx="1125">
                  <c:v>-7.1916427254868367</c:v>
                </c:pt>
                <c:pt idx="1126">
                  <c:v>-7.1916427254868367</c:v>
                </c:pt>
                <c:pt idx="1127">
                  <c:v>-7.1916427254868367</c:v>
                </c:pt>
                <c:pt idx="1128">
                  <c:v>-7.1916427254868367</c:v>
                </c:pt>
                <c:pt idx="1129">
                  <c:v>-7.1916427254868367</c:v>
                </c:pt>
                <c:pt idx="1130">
                  <c:v>-7.1916427254868367</c:v>
                </c:pt>
                <c:pt idx="1131">
                  <c:v>-7.1916427254868367</c:v>
                </c:pt>
                <c:pt idx="1132">
                  <c:v>-7.1916427254868367</c:v>
                </c:pt>
                <c:pt idx="1133">
                  <c:v>-7.1916427254868367</c:v>
                </c:pt>
                <c:pt idx="1134">
                  <c:v>-7.1916427254868367</c:v>
                </c:pt>
                <c:pt idx="1135">
                  <c:v>-7.1916427254868367</c:v>
                </c:pt>
                <c:pt idx="1136">
                  <c:v>-7.1916427254868367</c:v>
                </c:pt>
                <c:pt idx="1137">
                  <c:v>-7.1916427254868367</c:v>
                </c:pt>
                <c:pt idx="1138">
                  <c:v>-7.1916427254868367</c:v>
                </c:pt>
                <c:pt idx="1139">
                  <c:v>-7.1916427254868367</c:v>
                </c:pt>
                <c:pt idx="1140">
                  <c:v>-7.1916427254868367</c:v>
                </c:pt>
                <c:pt idx="1141">
                  <c:v>-7.1916427254868367</c:v>
                </c:pt>
                <c:pt idx="1142">
                  <c:v>-7.1916427254868367</c:v>
                </c:pt>
                <c:pt idx="1143">
                  <c:v>-7.1916427254868367</c:v>
                </c:pt>
                <c:pt idx="1144">
                  <c:v>-7.1916427254868367</c:v>
                </c:pt>
                <c:pt idx="1145">
                  <c:v>-7.1916427254868367</c:v>
                </c:pt>
                <c:pt idx="1146">
                  <c:v>-7.1916427254868367</c:v>
                </c:pt>
                <c:pt idx="1147">
                  <c:v>-7.1916427254868367</c:v>
                </c:pt>
                <c:pt idx="1148">
                  <c:v>-7.1916427254868367</c:v>
                </c:pt>
                <c:pt idx="1149">
                  <c:v>-7.1916427254868367</c:v>
                </c:pt>
                <c:pt idx="1150">
                  <c:v>-7.1916427254868367</c:v>
                </c:pt>
                <c:pt idx="1151">
                  <c:v>-7.1916427254868367</c:v>
                </c:pt>
                <c:pt idx="1152">
                  <c:v>-7.1916427254868367</c:v>
                </c:pt>
                <c:pt idx="1153">
                  <c:v>-7.1916427254868367</c:v>
                </c:pt>
                <c:pt idx="1154">
                  <c:v>-7.1916427254868367</c:v>
                </c:pt>
                <c:pt idx="1155">
                  <c:v>-7.1916427254868367</c:v>
                </c:pt>
                <c:pt idx="1156">
                  <c:v>-7.1916427254868367</c:v>
                </c:pt>
                <c:pt idx="1157">
                  <c:v>-7.1916427254868367</c:v>
                </c:pt>
                <c:pt idx="1158">
                  <c:v>-7.1916427254868367</c:v>
                </c:pt>
                <c:pt idx="1159">
                  <c:v>-7.1916427254868367</c:v>
                </c:pt>
                <c:pt idx="1160">
                  <c:v>-7.1916427254868367</c:v>
                </c:pt>
                <c:pt idx="1161">
                  <c:v>-7.1916427254868367</c:v>
                </c:pt>
                <c:pt idx="1162">
                  <c:v>-7.1916427254868367</c:v>
                </c:pt>
                <c:pt idx="1163">
                  <c:v>-7.1916427254868367</c:v>
                </c:pt>
                <c:pt idx="1164">
                  <c:v>-7.1916427254868367</c:v>
                </c:pt>
                <c:pt idx="1165">
                  <c:v>-7.1916427254868367</c:v>
                </c:pt>
                <c:pt idx="1166">
                  <c:v>-7.1916427254868367</c:v>
                </c:pt>
                <c:pt idx="1167">
                  <c:v>-7.1916427254868367</c:v>
                </c:pt>
                <c:pt idx="1168">
                  <c:v>-7.1916427254868367</c:v>
                </c:pt>
                <c:pt idx="1169">
                  <c:v>-7.1916427254868367</c:v>
                </c:pt>
                <c:pt idx="1170">
                  <c:v>-7.1916427254868367</c:v>
                </c:pt>
                <c:pt idx="1171">
                  <c:v>-7.1916427254868367</c:v>
                </c:pt>
                <c:pt idx="1172">
                  <c:v>-7.1916427254868367</c:v>
                </c:pt>
                <c:pt idx="1173">
                  <c:v>-7.1916427254868367</c:v>
                </c:pt>
                <c:pt idx="1174">
                  <c:v>-7.1916427254868367</c:v>
                </c:pt>
                <c:pt idx="1175">
                  <c:v>-7.1916427254868367</c:v>
                </c:pt>
                <c:pt idx="1176">
                  <c:v>-7.1916427254868367</c:v>
                </c:pt>
                <c:pt idx="1177">
                  <c:v>-7.1916427254868367</c:v>
                </c:pt>
                <c:pt idx="1178">
                  <c:v>-7.1916427254868367</c:v>
                </c:pt>
                <c:pt idx="1179">
                  <c:v>-7.1916427254868367</c:v>
                </c:pt>
                <c:pt idx="1180">
                  <c:v>-7.1916427254868367</c:v>
                </c:pt>
                <c:pt idx="1181">
                  <c:v>-7.1916427254868367</c:v>
                </c:pt>
                <c:pt idx="1182">
                  <c:v>-7.1916427254868367</c:v>
                </c:pt>
                <c:pt idx="1183">
                  <c:v>-7.1916427254868367</c:v>
                </c:pt>
                <c:pt idx="1184">
                  <c:v>-7.1916427254868367</c:v>
                </c:pt>
                <c:pt idx="1185">
                  <c:v>-7.1916427254868367</c:v>
                </c:pt>
                <c:pt idx="1186">
                  <c:v>-7.1916427254868367</c:v>
                </c:pt>
                <c:pt idx="1187">
                  <c:v>-7.1916427254868367</c:v>
                </c:pt>
                <c:pt idx="1188">
                  <c:v>-7.1916427254868367</c:v>
                </c:pt>
                <c:pt idx="1189">
                  <c:v>-7.1916427254868367</c:v>
                </c:pt>
                <c:pt idx="1190">
                  <c:v>-7.1916427254868367</c:v>
                </c:pt>
                <c:pt idx="1191">
                  <c:v>-7.1916427254868367</c:v>
                </c:pt>
                <c:pt idx="1192">
                  <c:v>-7.1916427254868367</c:v>
                </c:pt>
                <c:pt idx="1193">
                  <c:v>-7.1916427254868367</c:v>
                </c:pt>
                <c:pt idx="1194">
                  <c:v>-7.1916427254868367</c:v>
                </c:pt>
                <c:pt idx="1195">
                  <c:v>-7.1916427254868367</c:v>
                </c:pt>
                <c:pt idx="1196">
                  <c:v>-7.1916427254868367</c:v>
                </c:pt>
                <c:pt idx="1197">
                  <c:v>-7.1916427254868367</c:v>
                </c:pt>
                <c:pt idx="1198">
                  <c:v>-7.1916427254868367</c:v>
                </c:pt>
                <c:pt idx="1199">
                  <c:v>-7.1916427254868367</c:v>
                </c:pt>
                <c:pt idx="1200">
                  <c:v>-7.1916427254868367</c:v>
                </c:pt>
                <c:pt idx="1201">
                  <c:v>-7.1916427254868367</c:v>
                </c:pt>
                <c:pt idx="1202">
                  <c:v>-7.1916427254868367</c:v>
                </c:pt>
                <c:pt idx="1203">
                  <c:v>-7.1916427254868367</c:v>
                </c:pt>
                <c:pt idx="1204">
                  <c:v>-7.1916427254868367</c:v>
                </c:pt>
                <c:pt idx="1205">
                  <c:v>-7.1916427254868367</c:v>
                </c:pt>
                <c:pt idx="1206">
                  <c:v>-7.1916427254868367</c:v>
                </c:pt>
                <c:pt idx="1207">
                  <c:v>-7.1916427254868367</c:v>
                </c:pt>
                <c:pt idx="1208">
                  <c:v>-7.1916427254868367</c:v>
                </c:pt>
                <c:pt idx="1209">
                  <c:v>-7.1916427254868367</c:v>
                </c:pt>
                <c:pt idx="1210">
                  <c:v>-7.1916427254868367</c:v>
                </c:pt>
                <c:pt idx="1211">
                  <c:v>-7.1916427254868367</c:v>
                </c:pt>
                <c:pt idx="1212">
                  <c:v>-7.1916427254868367</c:v>
                </c:pt>
                <c:pt idx="1213">
                  <c:v>-7.1916427254868367</c:v>
                </c:pt>
                <c:pt idx="1214">
                  <c:v>-7.1916427254868367</c:v>
                </c:pt>
                <c:pt idx="1215">
                  <c:v>-7.1916427254868367</c:v>
                </c:pt>
                <c:pt idx="1216">
                  <c:v>-7.1916427254868367</c:v>
                </c:pt>
                <c:pt idx="1217">
                  <c:v>-7.1916427254868367</c:v>
                </c:pt>
                <c:pt idx="1218">
                  <c:v>-7.1916427254868367</c:v>
                </c:pt>
                <c:pt idx="1219">
                  <c:v>-7.1916427254868367</c:v>
                </c:pt>
                <c:pt idx="1220">
                  <c:v>-7.1916427254868367</c:v>
                </c:pt>
                <c:pt idx="1221">
                  <c:v>-7.1916427254868367</c:v>
                </c:pt>
                <c:pt idx="1222">
                  <c:v>-7.1916427254868367</c:v>
                </c:pt>
                <c:pt idx="1223">
                  <c:v>-7.1916427254868367</c:v>
                </c:pt>
                <c:pt idx="1224">
                  <c:v>-7.1916427254868367</c:v>
                </c:pt>
                <c:pt idx="1225">
                  <c:v>-7.1916427254868367</c:v>
                </c:pt>
                <c:pt idx="1226">
                  <c:v>-7.1916427254868367</c:v>
                </c:pt>
                <c:pt idx="1227">
                  <c:v>-7.1916427254868367</c:v>
                </c:pt>
                <c:pt idx="1228">
                  <c:v>-7.1916427254868367</c:v>
                </c:pt>
                <c:pt idx="1229">
                  <c:v>-7.1916427254868367</c:v>
                </c:pt>
                <c:pt idx="1230">
                  <c:v>-7.1916427254868367</c:v>
                </c:pt>
                <c:pt idx="1231">
                  <c:v>-7.1916427254868367</c:v>
                </c:pt>
                <c:pt idx="1232">
                  <c:v>-7.1916427254868367</c:v>
                </c:pt>
                <c:pt idx="1233">
                  <c:v>-7.1916427254868367</c:v>
                </c:pt>
                <c:pt idx="1234">
                  <c:v>-7.1916427254868367</c:v>
                </c:pt>
                <c:pt idx="1235">
                  <c:v>-7.1916427254868367</c:v>
                </c:pt>
                <c:pt idx="1236">
                  <c:v>-7.1916427254868367</c:v>
                </c:pt>
                <c:pt idx="1237">
                  <c:v>-7.1916427254868367</c:v>
                </c:pt>
                <c:pt idx="1238">
                  <c:v>-7.1916427254868367</c:v>
                </c:pt>
                <c:pt idx="1239">
                  <c:v>-7.1916427254868367</c:v>
                </c:pt>
                <c:pt idx="1240">
                  <c:v>-7.1916427254868367</c:v>
                </c:pt>
                <c:pt idx="1241">
                  <c:v>-7.1916427254868367</c:v>
                </c:pt>
                <c:pt idx="1242">
                  <c:v>-7.1916427254868367</c:v>
                </c:pt>
                <c:pt idx="1243">
                  <c:v>-7.1916427254868367</c:v>
                </c:pt>
                <c:pt idx="1244">
                  <c:v>-7.1916427254868367</c:v>
                </c:pt>
                <c:pt idx="1245">
                  <c:v>-7.1916427254868367</c:v>
                </c:pt>
                <c:pt idx="1246">
                  <c:v>-7.1916427254868367</c:v>
                </c:pt>
                <c:pt idx="1247">
                  <c:v>-7.1916427254868367</c:v>
                </c:pt>
                <c:pt idx="1248">
                  <c:v>-7.1916427254868367</c:v>
                </c:pt>
                <c:pt idx="1249">
                  <c:v>-7.1916427254868367</c:v>
                </c:pt>
                <c:pt idx="1250">
                  <c:v>-7.1916427254868367</c:v>
                </c:pt>
                <c:pt idx="1251">
                  <c:v>-7.1916427254868367</c:v>
                </c:pt>
                <c:pt idx="1252">
                  <c:v>-7.1916427254868367</c:v>
                </c:pt>
                <c:pt idx="1253">
                  <c:v>-7.1916427254868367</c:v>
                </c:pt>
                <c:pt idx="1254">
                  <c:v>-7.1916427254868367</c:v>
                </c:pt>
                <c:pt idx="1255">
                  <c:v>-7.1916427254868367</c:v>
                </c:pt>
                <c:pt idx="1256">
                  <c:v>-7.1916427254868367</c:v>
                </c:pt>
                <c:pt idx="1257">
                  <c:v>-7.1916427254868367</c:v>
                </c:pt>
                <c:pt idx="1258">
                  <c:v>-7.1916427254868367</c:v>
                </c:pt>
                <c:pt idx="1259">
                  <c:v>-7.1916427254868367</c:v>
                </c:pt>
                <c:pt idx="1260">
                  <c:v>-7.1916427254868367</c:v>
                </c:pt>
                <c:pt idx="1261">
                  <c:v>-7.1916427254868367</c:v>
                </c:pt>
                <c:pt idx="1262">
                  <c:v>-7.1916427254868367</c:v>
                </c:pt>
                <c:pt idx="1263">
                  <c:v>-7.1916427254868367</c:v>
                </c:pt>
                <c:pt idx="1264">
                  <c:v>-7.1916427254868367</c:v>
                </c:pt>
                <c:pt idx="1265">
                  <c:v>-7.1916427254868367</c:v>
                </c:pt>
                <c:pt idx="1266">
                  <c:v>-7.1916427254868367</c:v>
                </c:pt>
                <c:pt idx="1267">
                  <c:v>-7.1916427254868367</c:v>
                </c:pt>
                <c:pt idx="1268">
                  <c:v>-7.1916427254868367</c:v>
                </c:pt>
                <c:pt idx="1269">
                  <c:v>-7.1916427254868367</c:v>
                </c:pt>
                <c:pt idx="1270">
                  <c:v>-7.1916427254868367</c:v>
                </c:pt>
                <c:pt idx="1271">
                  <c:v>-7.1916427254868367</c:v>
                </c:pt>
                <c:pt idx="1272">
                  <c:v>-7.1916427254868367</c:v>
                </c:pt>
                <c:pt idx="1273">
                  <c:v>-7.1916427254868367</c:v>
                </c:pt>
                <c:pt idx="1274">
                  <c:v>-7.1916427254868367</c:v>
                </c:pt>
                <c:pt idx="1275">
                  <c:v>-7.1916427254868367</c:v>
                </c:pt>
                <c:pt idx="1276">
                  <c:v>-7.1916427254868367</c:v>
                </c:pt>
                <c:pt idx="1277">
                  <c:v>-7.1916427254868367</c:v>
                </c:pt>
                <c:pt idx="1278">
                  <c:v>-7.1916427254868367</c:v>
                </c:pt>
                <c:pt idx="1279">
                  <c:v>-7.1916427254868367</c:v>
                </c:pt>
                <c:pt idx="1280">
                  <c:v>-7.1916427254868367</c:v>
                </c:pt>
                <c:pt idx="1281">
                  <c:v>-7.1916427254868367</c:v>
                </c:pt>
                <c:pt idx="1282">
                  <c:v>-7.1916427254868367</c:v>
                </c:pt>
                <c:pt idx="1283">
                  <c:v>-7.1916427254868367</c:v>
                </c:pt>
                <c:pt idx="1284">
                  <c:v>-7.1916427254868367</c:v>
                </c:pt>
                <c:pt idx="1285">
                  <c:v>-7.1916427254868367</c:v>
                </c:pt>
                <c:pt idx="1286">
                  <c:v>-7.1916427254868367</c:v>
                </c:pt>
                <c:pt idx="1287">
                  <c:v>-7.1916427254868367</c:v>
                </c:pt>
                <c:pt idx="1288">
                  <c:v>-7.1916427254868367</c:v>
                </c:pt>
                <c:pt idx="1289">
                  <c:v>-7.1916427254868367</c:v>
                </c:pt>
                <c:pt idx="1290">
                  <c:v>-7.1916427254868367</c:v>
                </c:pt>
                <c:pt idx="1291">
                  <c:v>-7.1916427254868367</c:v>
                </c:pt>
                <c:pt idx="1292">
                  <c:v>-7.1916427254868367</c:v>
                </c:pt>
                <c:pt idx="1293">
                  <c:v>-7.1916427254868367</c:v>
                </c:pt>
                <c:pt idx="1294">
                  <c:v>-7.1916427254868367</c:v>
                </c:pt>
                <c:pt idx="1295">
                  <c:v>-7.1916427254868367</c:v>
                </c:pt>
                <c:pt idx="1296">
                  <c:v>-7.1916427254868367</c:v>
                </c:pt>
                <c:pt idx="1297">
                  <c:v>-7.1916427254868367</c:v>
                </c:pt>
                <c:pt idx="1298">
                  <c:v>-7.1916427254868367</c:v>
                </c:pt>
                <c:pt idx="1299">
                  <c:v>-7.1916427254868367</c:v>
                </c:pt>
                <c:pt idx="1300">
                  <c:v>-7.1916427254868367</c:v>
                </c:pt>
                <c:pt idx="1301">
                  <c:v>-7.1916427254868367</c:v>
                </c:pt>
                <c:pt idx="1302">
                  <c:v>-7.1916427254868367</c:v>
                </c:pt>
                <c:pt idx="1303">
                  <c:v>-7.1916427254868367</c:v>
                </c:pt>
                <c:pt idx="1304">
                  <c:v>-7.1916427254868367</c:v>
                </c:pt>
                <c:pt idx="1305">
                  <c:v>-7.1916427254868367</c:v>
                </c:pt>
                <c:pt idx="1306">
                  <c:v>-7.1916427254868367</c:v>
                </c:pt>
                <c:pt idx="1307">
                  <c:v>-7.1916427254868367</c:v>
                </c:pt>
                <c:pt idx="1308">
                  <c:v>-7.1916427254868367</c:v>
                </c:pt>
                <c:pt idx="1309">
                  <c:v>-7.1916427254868367</c:v>
                </c:pt>
                <c:pt idx="1310">
                  <c:v>-7.1916427254868367</c:v>
                </c:pt>
                <c:pt idx="1311">
                  <c:v>-7.1916427254868367</c:v>
                </c:pt>
                <c:pt idx="1312">
                  <c:v>-7.1916427254868367</c:v>
                </c:pt>
                <c:pt idx="1313">
                  <c:v>-7.1916427254868367</c:v>
                </c:pt>
                <c:pt idx="1314">
                  <c:v>-7.1916427254868367</c:v>
                </c:pt>
                <c:pt idx="1315">
                  <c:v>-7.1916427254868367</c:v>
                </c:pt>
                <c:pt idx="1316">
                  <c:v>-7.1916427254868367</c:v>
                </c:pt>
                <c:pt idx="1317">
                  <c:v>-7.1916427254868367</c:v>
                </c:pt>
                <c:pt idx="1318">
                  <c:v>-7.1916427254868367</c:v>
                </c:pt>
                <c:pt idx="1319">
                  <c:v>-7.1916427254868367</c:v>
                </c:pt>
                <c:pt idx="1320">
                  <c:v>-7.1916427254868367</c:v>
                </c:pt>
                <c:pt idx="1321">
                  <c:v>-7.1916427254868367</c:v>
                </c:pt>
                <c:pt idx="1322">
                  <c:v>-7.1916427254868367</c:v>
                </c:pt>
                <c:pt idx="1323">
                  <c:v>-7.1916427254868367</c:v>
                </c:pt>
                <c:pt idx="1324">
                  <c:v>-7.1916427254868367</c:v>
                </c:pt>
                <c:pt idx="1325">
                  <c:v>-7.1916427254868367</c:v>
                </c:pt>
                <c:pt idx="1326">
                  <c:v>-7.1916427254868367</c:v>
                </c:pt>
                <c:pt idx="1327">
                  <c:v>-7.1916427254868367</c:v>
                </c:pt>
                <c:pt idx="1328">
                  <c:v>-7.1916427254868367</c:v>
                </c:pt>
                <c:pt idx="1329">
                  <c:v>-7.1916427254868367</c:v>
                </c:pt>
                <c:pt idx="1330">
                  <c:v>-7.1916427254868367</c:v>
                </c:pt>
                <c:pt idx="1331">
                  <c:v>-7.1916427254868367</c:v>
                </c:pt>
                <c:pt idx="1332">
                  <c:v>-7.1916427254868367</c:v>
                </c:pt>
                <c:pt idx="1333">
                  <c:v>-7.1916427254868367</c:v>
                </c:pt>
                <c:pt idx="1334">
                  <c:v>-7.1916427254868367</c:v>
                </c:pt>
                <c:pt idx="1335">
                  <c:v>-7.1916427254868367</c:v>
                </c:pt>
                <c:pt idx="1336">
                  <c:v>-7.1916427254868367</c:v>
                </c:pt>
                <c:pt idx="1337">
                  <c:v>-7.1916427254868367</c:v>
                </c:pt>
                <c:pt idx="1338">
                  <c:v>-7.1916427254868367</c:v>
                </c:pt>
                <c:pt idx="1339">
                  <c:v>-7.1916427254868367</c:v>
                </c:pt>
                <c:pt idx="1340">
                  <c:v>-7.1916427254868367</c:v>
                </c:pt>
                <c:pt idx="1341">
                  <c:v>-7.1916427254868367</c:v>
                </c:pt>
                <c:pt idx="1342">
                  <c:v>-7.1916427254868367</c:v>
                </c:pt>
                <c:pt idx="1343">
                  <c:v>-7.1916427254868367</c:v>
                </c:pt>
                <c:pt idx="1344">
                  <c:v>-7.1916427254868367</c:v>
                </c:pt>
                <c:pt idx="1345">
                  <c:v>-7.1916427254868367</c:v>
                </c:pt>
                <c:pt idx="1346">
                  <c:v>-7.1916427254868367</c:v>
                </c:pt>
                <c:pt idx="1347">
                  <c:v>-7.1916427254868367</c:v>
                </c:pt>
                <c:pt idx="1348">
                  <c:v>-7.1916427254868367</c:v>
                </c:pt>
                <c:pt idx="1349">
                  <c:v>-7.1916427254868367</c:v>
                </c:pt>
                <c:pt idx="1350">
                  <c:v>-7.1916427254868367</c:v>
                </c:pt>
                <c:pt idx="1351">
                  <c:v>-7.1916427254868367</c:v>
                </c:pt>
                <c:pt idx="1352">
                  <c:v>-7.1916427254868367</c:v>
                </c:pt>
                <c:pt idx="1353">
                  <c:v>-7.1916427254868367</c:v>
                </c:pt>
                <c:pt idx="1354">
                  <c:v>-7.1916427254868367</c:v>
                </c:pt>
                <c:pt idx="1355">
                  <c:v>-7.1916427254868367</c:v>
                </c:pt>
                <c:pt idx="1356">
                  <c:v>-7.1916427254868367</c:v>
                </c:pt>
                <c:pt idx="1357">
                  <c:v>-7.1916427254868367</c:v>
                </c:pt>
                <c:pt idx="1358">
                  <c:v>-7.1916427254868367</c:v>
                </c:pt>
                <c:pt idx="1359">
                  <c:v>-7.1916427254868367</c:v>
                </c:pt>
                <c:pt idx="1360">
                  <c:v>-7.1916427254868367</c:v>
                </c:pt>
                <c:pt idx="1361">
                  <c:v>-7.1916427254868367</c:v>
                </c:pt>
                <c:pt idx="1362">
                  <c:v>-7.1916427254868367</c:v>
                </c:pt>
                <c:pt idx="1363">
                  <c:v>-7.1916427254868367</c:v>
                </c:pt>
                <c:pt idx="1364">
                  <c:v>-7.1916427254868367</c:v>
                </c:pt>
                <c:pt idx="1365">
                  <c:v>-7.1916427254868367</c:v>
                </c:pt>
                <c:pt idx="1366">
                  <c:v>-7.1916427254868367</c:v>
                </c:pt>
                <c:pt idx="1367">
                  <c:v>-7.1916427254868367</c:v>
                </c:pt>
                <c:pt idx="1368">
                  <c:v>-7.1916427254868367</c:v>
                </c:pt>
                <c:pt idx="1369">
                  <c:v>-7.1916427254868367</c:v>
                </c:pt>
                <c:pt idx="1370">
                  <c:v>-7.1916427254868367</c:v>
                </c:pt>
                <c:pt idx="1371">
                  <c:v>-7.1916427254868367</c:v>
                </c:pt>
                <c:pt idx="1372">
                  <c:v>-7.1916427254868367</c:v>
                </c:pt>
                <c:pt idx="1373">
                  <c:v>-7.1916427254868367</c:v>
                </c:pt>
                <c:pt idx="1374">
                  <c:v>-7.1916427254868367</c:v>
                </c:pt>
                <c:pt idx="1375">
                  <c:v>-7.1916427254868367</c:v>
                </c:pt>
                <c:pt idx="1376">
                  <c:v>-7.1916427254868367</c:v>
                </c:pt>
                <c:pt idx="1377">
                  <c:v>-7.1916427254868367</c:v>
                </c:pt>
                <c:pt idx="1378">
                  <c:v>-7.1916427254868367</c:v>
                </c:pt>
                <c:pt idx="1379">
                  <c:v>-7.1916427254868367</c:v>
                </c:pt>
                <c:pt idx="1380">
                  <c:v>-7.1916427254868367</c:v>
                </c:pt>
                <c:pt idx="1381">
                  <c:v>-7.1916427254868367</c:v>
                </c:pt>
                <c:pt idx="1382">
                  <c:v>-7.1916427254868367</c:v>
                </c:pt>
                <c:pt idx="1383">
                  <c:v>-7.1916427254868367</c:v>
                </c:pt>
                <c:pt idx="1384">
                  <c:v>-7.1916427254868367</c:v>
                </c:pt>
                <c:pt idx="1385">
                  <c:v>-7.1916427254868367</c:v>
                </c:pt>
                <c:pt idx="1386">
                  <c:v>-7.1916427254868367</c:v>
                </c:pt>
                <c:pt idx="1387">
                  <c:v>-7.1916427254868367</c:v>
                </c:pt>
                <c:pt idx="1388">
                  <c:v>-7.1916427254868367</c:v>
                </c:pt>
                <c:pt idx="1389">
                  <c:v>-7.1916427254868367</c:v>
                </c:pt>
                <c:pt idx="1390">
                  <c:v>-7.1916427254868367</c:v>
                </c:pt>
                <c:pt idx="1391">
                  <c:v>-7.1916427254868367</c:v>
                </c:pt>
                <c:pt idx="1392">
                  <c:v>-7.1916427254868367</c:v>
                </c:pt>
                <c:pt idx="1393">
                  <c:v>-7.1916427254868367</c:v>
                </c:pt>
                <c:pt idx="1394">
                  <c:v>-7.1916427254868367</c:v>
                </c:pt>
                <c:pt idx="1395">
                  <c:v>-7.1916427254868367</c:v>
                </c:pt>
                <c:pt idx="1396">
                  <c:v>-7.1916427254868367</c:v>
                </c:pt>
                <c:pt idx="1397">
                  <c:v>-7.1916427254868367</c:v>
                </c:pt>
                <c:pt idx="1398">
                  <c:v>-7.1916427254868367</c:v>
                </c:pt>
                <c:pt idx="1399">
                  <c:v>-7.1916427254868367</c:v>
                </c:pt>
                <c:pt idx="1400">
                  <c:v>-7.1916427254868367</c:v>
                </c:pt>
                <c:pt idx="1401">
                  <c:v>-7.1916427254868367</c:v>
                </c:pt>
                <c:pt idx="1402">
                  <c:v>-7.1916427254868367</c:v>
                </c:pt>
                <c:pt idx="1403">
                  <c:v>-7.1916427254868367</c:v>
                </c:pt>
                <c:pt idx="1404">
                  <c:v>-7.1916427254868367</c:v>
                </c:pt>
                <c:pt idx="1405">
                  <c:v>-7.1916427254868367</c:v>
                </c:pt>
                <c:pt idx="1406">
                  <c:v>-7.1916427254868367</c:v>
                </c:pt>
                <c:pt idx="1407">
                  <c:v>-7.1916427254868367</c:v>
                </c:pt>
                <c:pt idx="1408">
                  <c:v>-7.1916427254868367</c:v>
                </c:pt>
                <c:pt idx="1409">
                  <c:v>-7.1916427254868367</c:v>
                </c:pt>
                <c:pt idx="1410">
                  <c:v>-7.1916427254868367</c:v>
                </c:pt>
                <c:pt idx="1411">
                  <c:v>-7.1916427254868367</c:v>
                </c:pt>
                <c:pt idx="1412">
                  <c:v>-7.1916427254868367</c:v>
                </c:pt>
                <c:pt idx="1413">
                  <c:v>-7.1916427254868367</c:v>
                </c:pt>
                <c:pt idx="1414">
                  <c:v>-7.1916427254868367</c:v>
                </c:pt>
                <c:pt idx="1415">
                  <c:v>-7.1916427254868367</c:v>
                </c:pt>
                <c:pt idx="1416">
                  <c:v>-7.1916427254868367</c:v>
                </c:pt>
                <c:pt idx="1417">
                  <c:v>-7.1916427254868367</c:v>
                </c:pt>
                <c:pt idx="1418">
                  <c:v>-7.1916427254868367</c:v>
                </c:pt>
                <c:pt idx="1419">
                  <c:v>-7.1916427254868367</c:v>
                </c:pt>
                <c:pt idx="1420">
                  <c:v>-7.1916427254868367</c:v>
                </c:pt>
                <c:pt idx="1421">
                  <c:v>-7.1916427254868367</c:v>
                </c:pt>
                <c:pt idx="1422">
                  <c:v>-7.1916427254868367</c:v>
                </c:pt>
                <c:pt idx="1423">
                  <c:v>-7.1916427254868367</c:v>
                </c:pt>
                <c:pt idx="1424">
                  <c:v>-7.1916427254868367</c:v>
                </c:pt>
                <c:pt idx="1425">
                  <c:v>-7.1916427254868367</c:v>
                </c:pt>
                <c:pt idx="1426">
                  <c:v>-7.1916427254868367</c:v>
                </c:pt>
                <c:pt idx="1427">
                  <c:v>-7.1916427254868367</c:v>
                </c:pt>
                <c:pt idx="1428">
                  <c:v>-7.1916427254868367</c:v>
                </c:pt>
                <c:pt idx="1429">
                  <c:v>-7.1916427254868367</c:v>
                </c:pt>
                <c:pt idx="1430">
                  <c:v>-7.1916427254868367</c:v>
                </c:pt>
                <c:pt idx="1431">
                  <c:v>-7.1916427254868367</c:v>
                </c:pt>
                <c:pt idx="1432">
                  <c:v>-7.1916427254868367</c:v>
                </c:pt>
                <c:pt idx="1433">
                  <c:v>-7.1916427254868367</c:v>
                </c:pt>
                <c:pt idx="1434">
                  <c:v>-7.1916427254868367</c:v>
                </c:pt>
                <c:pt idx="1435">
                  <c:v>-7.1916427254868367</c:v>
                </c:pt>
                <c:pt idx="1436">
                  <c:v>-7.1916427254868367</c:v>
                </c:pt>
                <c:pt idx="1437">
                  <c:v>-7.1916427254868367</c:v>
                </c:pt>
                <c:pt idx="1438">
                  <c:v>-7.1916427254868367</c:v>
                </c:pt>
                <c:pt idx="1439">
                  <c:v>-7.1916427254868367</c:v>
                </c:pt>
                <c:pt idx="1440">
                  <c:v>-7.1916427254868367</c:v>
                </c:pt>
                <c:pt idx="1441">
                  <c:v>-7.1916427254868367</c:v>
                </c:pt>
                <c:pt idx="1442">
                  <c:v>-7.1916427254868367</c:v>
                </c:pt>
                <c:pt idx="1443">
                  <c:v>-7.1916427254868367</c:v>
                </c:pt>
                <c:pt idx="1444">
                  <c:v>-7.1916427254868367</c:v>
                </c:pt>
                <c:pt idx="1445">
                  <c:v>-7.1916427254868367</c:v>
                </c:pt>
                <c:pt idx="1446">
                  <c:v>-7.1916427254868367</c:v>
                </c:pt>
                <c:pt idx="1447">
                  <c:v>-7.1916427254868367</c:v>
                </c:pt>
                <c:pt idx="1448">
                  <c:v>-7.1916427254868367</c:v>
                </c:pt>
                <c:pt idx="1449">
                  <c:v>-7.1916427254868367</c:v>
                </c:pt>
                <c:pt idx="1450">
                  <c:v>-7.1916427254868367</c:v>
                </c:pt>
                <c:pt idx="1451">
                  <c:v>-7.1916427254868367</c:v>
                </c:pt>
                <c:pt idx="1452">
                  <c:v>-7.1916427254868367</c:v>
                </c:pt>
                <c:pt idx="1453">
                  <c:v>-7.1916427254868367</c:v>
                </c:pt>
                <c:pt idx="1454">
                  <c:v>-7.1916427254868367</c:v>
                </c:pt>
                <c:pt idx="1455">
                  <c:v>-7.1916427254868367</c:v>
                </c:pt>
                <c:pt idx="1456">
                  <c:v>-7.1916427254868367</c:v>
                </c:pt>
                <c:pt idx="1457">
                  <c:v>-7.1916427254868367</c:v>
                </c:pt>
                <c:pt idx="1458">
                  <c:v>-7.1916427254868367</c:v>
                </c:pt>
                <c:pt idx="1459">
                  <c:v>-7.1916427254868367</c:v>
                </c:pt>
                <c:pt idx="1460">
                  <c:v>-7.1916427254868367</c:v>
                </c:pt>
                <c:pt idx="1461">
                  <c:v>-7.1916427254868367</c:v>
                </c:pt>
                <c:pt idx="1462">
                  <c:v>-7.1916427254868367</c:v>
                </c:pt>
                <c:pt idx="1463">
                  <c:v>-7.1916427254868367</c:v>
                </c:pt>
                <c:pt idx="1464">
                  <c:v>-7.1916427254868367</c:v>
                </c:pt>
                <c:pt idx="1465">
                  <c:v>-7.1916427254868367</c:v>
                </c:pt>
                <c:pt idx="1466">
                  <c:v>-7.1916427254868367</c:v>
                </c:pt>
                <c:pt idx="1467">
                  <c:v>-7.1916427254868367</c:v>
                </c:pt>
                <c:pt idx="1468">
                  <c:v>-7.1916427254868367</c:v>
                </c:pt>
                <c:pt idx="1469">
                  <c:v>-7.1916427254868367</c:v>
                </c:pt>
                <c:pt idx="1470">
                  <c:v>-7.1916427254868367</c:v>
                </c:pt>
                <c:pt idx="1471">
                  <c:v>-7.1916427254868367</c:v>
                </c:pt>
                <c:pt idx="1472">
                  <c:v>-7.1916427254868367</c:v>
                </c:pt>
                <c:pt idx="1473">
                  <c:v>-7.1916427254868367</c:v>
                </c:pt>
                <c:pt idx="1474">
                  <c:v>-7.1916427254868367</c:v>
                </c:pt>
                <c:pt idx="1475">
                  <c:v>-7.1916427254868367</c:v>
                </c:pt>
                <c:pt idx="1476">
                  <c:v>-7.1916427254868367</c:v>
                </c:pt>
                <c:pt idx="1477">
                  <c:v>-7.1916427254868367</c:v>
                </c:pt>
                <c:pt idx="1478">
                  <c:v>-7.1916427254868367</c:v>
                </c:pt>
                <c:pt idx="1479">
                  <c:v>-7.1916427254868367</c:v>
                </c:pt>
                <c:pt idx="1480">
                  <c:v>-7.1916427254868367</c:v>
                </c:pt>
                <c:pt idx="1481">
                  <c:v>-7.1916427254868367</c:v>
                </c:pt>
                <c:pt idx="1482">
                  <c:v>-7.1916427254868367</c:v>
                </c:pt>
                <c:pt idx="1483">
                  <c:v>-7.1916427254868367</c:v>
                </c:pt>
                <c:pt idx="1484">
                  <c:v>-7.1916427254868367</c:v>
                </c:pt>
                <c:pt idx="1485">
                  <c:v>-7.1916427254868367</c:v>
                </c:pt>
                <c:pt idx="1486">
                  <c:v>-7.1916427254868367</c:v>
                </c:pt>
                <c:pt idx="1487">
                  <c:v>-7.1916427254868367</c:v>
                </c:pt>
                <c:pt idx="1488">
                  <c:v>-7.1916427254868367</c:v>
                </c:pt>
                <c:pt idx="1489">
                  <c:v>-7.1916427254868367</c:v>
                </c:pt>
                <c:pt idx="1490">
                  <c:v>-7.1916427254868367</c:v>
                </c:pt>
                <c:pt idx="1491">
                  <c:v>-7.1916427254868367</c:v>
                </c:pt>
                <c:pt idx="1492">
                  <c:v>-7.1916427254868367</c:v>
                </c:pt>
                <c:pt idx="1493">
                  <c:v>-7.1916427254868367</c:v>
                </c:pt>
                <c:pt idx="1494">
                  <c:v>-7.1916427254868367</c:v>
                </c:pt>
                <c:pt idx="1495">
                  <c:v>-7.1916427254868367</c:v>
                </c:pt>
                <c:pt idx="1496">
                  <c:v>-7.1916427254868367</c:v>
                </c:pt>
                <c:pt idx="1497">
                  <c:v>-7.1916427254868367</c:v>
                </c:pt>
                <c:pt idx="1498">
                  <c:v>-7.1916427254868367</c:v>
                </c:pt>
                <c:pt idx="1499">
                  <c:v>-7.1916427254868367</c:v>
                </c:pt>
                <c:pt idx="1500">
                  <c:v>-7.1916427254868367</c:v>
                </c:pt>
                <c:pt idx="1501">
                  <c:v>-7.1916427254868367</c:v>
                </c:pt>
                <c:pt idx="1502">
                  <c:v>-7.1916427254868367</c:v>
                </c:pt>
                <c:pt idx="1503">
                  <c:v>-7.1916427254868367</c:v>
                </c:pt>
                <c:pt idx="1504">
                  <c:v>-7.1916427254868367</c:v>
                </c:pt>
                <c:pt idx="1505">
                  <c:v>-7.1916427254868367</c:v>
                </c:pt>
                <c:pt idx="1506">
                  <c:v>-7.1916427254868367</c:v>
                </c:pt>
                <c:pt idx="1507">
                  <c:v>-7.1916427254868367</c:v>
                </c:pt>
                <c:pt idx="1508">
                  <c:v>-7.1916427254868367</c:v>
                </c:pt>
                <c:pt idx="1509">
                  <c:v>-7.1916427254868367</c:v>
                </c:pt>
                <c:pt idx="1510">
                  <c:v>-7.1916427254868367</c:v>
                </c:pt>
                <c:pt idx="1511">
                  <c:v>-7.1916427254868367</c:v>
                </c:pt>
                <c:pt idx="1512">
                  <c:v>-7.1916427254868367</c:v>
                </c:pt>
                <c:pt idx="1513">
                  <c:v>-7.1916427254868367</c:v>
                </c:pt>
                <c:pt idx="1514">
                  <c:v>-7.1916427254868367</c:v>
                </c:pt>
                <c:pt idx="1515">
                  <c:v>-7.1916427254868367</c:v>
                </c:pt>
                <c:pt idx="1516">
                  <c:v>-7.1916427254868367</c:v>
                </c:pt>
                <c:pt idx="1517">
                  <c:v>-7.1916427254868367</c:v>
                </c:pt>
                <c:pt idx="1518">
                  <c:v>-7.1916427254868367</c:v>
                </c:pt>
                <c:pt idx="1519">
                  <c:v>-7.1916427254868367</c:v>
                </c:pt>
                <c:pt idx="1520">
                  <c:v>-7.1916427254868367</c:v>
                </c:pt>
                <c:pt idx="1521">
                  <c:v>-7.1916427254868367</c:v>
                </c:pt>
                <c:pt idx="1522">
                  <c:v>-7.1916427254868367</c:v>
                </c:pt>
                <c:pt idx="1523">
                  <c:v>-7.1916427254868367</c:v>
                </c:pt>
                <c:pt idx="1524">
                  <c:v>-7.1916427254868367</c:v>
                </c:pt>
                <c:pt idx="1525">
                  <c:v>-7.1916427254868367</c:v>
                </c:pt>
                <c:pt idx="1526">
                  <c:v>-7.1916427254868367</c:v>
                </c:pt>
                <c:pt idx="1527">
                  <c:v>-7.1916427254868367</c:v>
                </c:pt>
                <c:pt idx="1528">
                  <c:v>-7.1916427254868367</c:v>
                </c:pt>
                <c:pt idx="1529">
                  <c:v>-7.1916427254868367</c:v>
                </c:pt>
                <c:pt idx="1530">
                  <c:v>-7.1916427254868367</c:v>
                </c:pt>
                <c:pt idx="1531">
                  <c:v>-7.1916427254868367</c:v>
                </c:pt>
                <c:pt idx="1532">
                  <c:v>-7.1916427254868367</c:v>
                </c:pt>
                <c:pt idx="1533">
                  <c:v>-7.1916427254868367</c:v>
                </c:pt>
                <c:pt idx="1534">
                  <c:v>-7.1916427254868367</c:v>
                </c:pt>
                <c:pt idx="1535">
                  <c:v>-7.1916427254868367</c:v>
                </c:pt>
                <c:pt idx="1536">
                  <c:v>-7.1916427254868367</c:v>
                </c:pt>
                <c:pt idx="1537">
                  <c:v>-7.1916427254868367</c:v>
                </c:pt>
                <c:pt idx="1538">
                  <c:v>-7.1916427254868367</c:v>
                </c:pt>
                <c:pt idx="1539">
                  <c:v>-7.1916427254868367</c:v>
                </c:pt>
                <c:pt idx="1540">
                  <c:v>-7.1916427254868367</c:v>
                </c:pt>
                <c:pt idx="1541">
                  <c:v>-7.1916427254868367</c:v>
                </c:pt>
                <c:pt idx="1542">
                  <c:v>-7.1916427254868367</c:v>
                </c:pt>
                <c:pt idx="1543">
                  <c:v>-7.1916427254868367</c:v>
                </c:pt>
                <c:pt idx="1544">
                  <c:v>-7.1916427254868367</c:v>
                </c:pt>
                <c:pt idx="1545">
                  <c:v>-7.1916427254868367</c:v>
                </c:pt>
                <c:pt idx="1546">
                  <c:v>-7.1916427254868367</c:v>
                </c:pt>
                <c:pt idx="1547">
                  <c:v>-7.1916427254868367</c:v>
                </c:pt>
                <c:pt idx="1548">
                  <c:v>-7.1916427254868367</c:v>
                </c:pt>
                <c:pt idx="1549">
                  <c:v>-7.1916427254868367</c:v>
                </c:pt>
                <c:pt idx="1550">
                  <c:v>-7.1916427254868367</c:v>
                </c:pt>
                <c:pt idx="1551">
                  <c:v>-7.1916427254868367</c:v>
                </c:pt>
                <c:pt idx="1552">
                  <c:v>-7.1916427254868367</c:v>
                </c:pt>
                <c:pt idx="1553">
                  <c:v>-7.1916427254868367</c:v>
                </c:pt>
                <c:pt idx="1554">
                  <c:v>-7.1916427254868367</c:v>
                </c:pt>
                <c:pt idx="1555">
                  <c:v>-7.1916427254868367</c:v>
                </c:pt>
                <c:pt idx="1556">
                  <c:v>-7.1916427254868367</c:v>
                </c:pt>
                <c:pt idx="1557">
                  <c:v>-7.1916427254868367</c:v>
                </c:pt>
                <c:pt idx="1558">
                  <c:v>-7.1916427254868367</c:v>
                </c:pt>
                <c:pt idx="1559">
                  <c:v>-7.1916427254868367</c:v>
                </c:pt>
                <c:pt idx="1560">
                  <c:v>-7.1916427254868367</c:v>
                </c:pt>
                <c:pt idx="1561">
                  <c:v>-7.1916427254868367</c:v>
                </c:pt>
                <c:pt idx="1562">
                  <c:v>-7.1916427254868367</c:v>
                </c:pt>
                <c:pt idx="1563">
                  <c:v>-7.1916427254868367</c:v>
                </c:pt>
                <c:pt idx="1564">
                  <c:v>-7.1916427254868367</c:v>
                </c:pt>
                <c:pt idx="1565">
                  <c:v>-7.1916427254868367</c:v>
                </c:pt>
                <c:pt idx="1566">
                  <c:v>-7.1916427254868367</c:v>
                </c:pt>
                <c:pt idx="1567">
                  <c:v>-7.1916427254868367</c:v>
                </c:pt>
                <c:pt idx="1568">
                  <c:v>-7.1916427254868367</c:v>
                </c:pt>
                <c:pt idx="1569">
                  <c:v>-7.1916427254868367</c:v>
                </c:pt>
                <c:pt idx="1570">
                  <c:v>-7.1916427254868367</c:v>
                </c:pt>
                <c:pt idx="1571">
                  <c:v>-7.1916427254868367</c:v>
                </c:pt>
                <c:pt idx="1572">
                  <c:v>-7.1916427254868367</c:v>
                </c:pt>
                <c:pt idx="1573">
                  <c:v>-7.1916427254868367</c:v>
                </c:pt>
                <c:pt idx="1574">
                  <c:v>-7.1916427254868367</c:v>
                </c:pt>
                <c:pt idx="1575">
                  <c:v>-7.1916427254868367</c:v>
                </c:pt>
                <c:pt idx="1576">
                  <c:v>-7.1916427254868367</c:v>
                </c:pt>
                <c:pt idx="1577">
                  <c:v>-7.1916427254868367</c:v>
                </c:pt>
                <c:pt idx="1578">
                  <c:v>-7.1916427254868367</c:v>
                </c:pt>
                <c:pt idx="1579">
                  <c:v>-7.1916427254868367</c:v>
                </c:pt>
                <c:pt idx="1580">
                  <c:v>-7.1916427254868367</c:v>
                </c:pt>
                <c:pt idx="1581">
                  <c:v>-7.1916427254868367</c:v>
                </c:pt>
                <c:pt idx="1582">
                  <c:v>-7.1916427254868367</c:v>
                </c:pt>
                <c:pt idx="1583">
                  <c:v>-7.1916427254868367</c:v>
                </c:pt>
                <c:pt idx="1584">
                  <c:v>-7.1916427254868367</c:v>
                </c:pt>
                <c:pt idx="1585">
                  <c:v>-7.1916427254868367</c:v>
                </c:pt>
                <c:pt idx="1586">
                  <c:v>-7.1916427254868367</c:v>
                </c:pt>
                <c:pt idx="1587">
                  <c:v>-7.1916427254868367</c:v>
                </c:pt>
                <c:pt idx="1588">
                  <c:v>-7.1916427254868367</c:v>
                </c:pt>
                <c:pt idx="1589">
                  <c:v>-7.1916427254868367</c:v>
                </c:pt>
                <c:pt idx="1590">
                  <c:v>-7.1916427254868367</c:v>
                </c:pt>
                <c:pt idx="1591">
                  <c:v>-7.1916427254868367</c:v>
                </c:pt>
                <c:pt idx="1592">
                  <c:v>-7.1916427254868367</c:v>
                </c:pt>
                <c:pt idx="1593">
                  <c:v>-7.1916427254868367</c:v>
                </c:pt>
                <c:pt idx="1594">
                  <c:v>-7.1916427254868367</c:v>
                </c:pt>
                <c:pt idx="1595">
                  <c:v>-7.1916427254868367</c:v>
                </c:pt>
                <c:pt idx="1596">
                  <c:v>-7.1916427254868367</c:v>
                </c:pt>
                <c:pt idx="1597">
                  <c:v>-7.1916427254868367</c:v>
                </c:pt>
                <c:pt idx="1598">
                  <c:v>-7.1916427254868367</c:v>
                </c:pt>
                <c:pt idx="1599">
                  <c:v>-7.1916427254868367</c:v>
                </c:pt>
                <c:pt idx="1600">
                  <c:v>-7.1916427254868367</c:v>
                </c:pt>
                <c:pt idx="1601">
                  <c:v>-7.1916427254868367</c:v>
                </c:pt>
                <c:pt idx="1602">
                  <c:v>-7.1916427254868367</c:v>
                </c:pt>
                <c:pt idx="1603">
                  <c:v>-7.1916427254868367</c:v>
                </c:pt>
                <c:pt idx="1604">
                  <c:v>-7.1916427254868367</c:v>
                </c:pt>
                <c:pt idx="1605">
                  <c:v>-7.1916427254868367</c:v>
                </c:pt>
                <c:pt idx="1606">
                  <c:v>-7.1916427254868367</c:v>
                </c:pt>
                <c:pt idx="1607">
                  <c:v>-7.1916427254868367</c:v>
                </c:pt>
                <c:pt idx="1608">
                  <c:v>-7.1916427254868367</c:v>
                </c:pt>
                <c:pt idx="1609">
                  <c:v>-7.1916427254868367</c:v>
                </c:pt>
                <c:pt idx="1610">
                  <c:v>-7.1916427254868367</c:v>
                </c:pt>
                <c:pt idx="1611">
                  <c:v>-7.1916427254868367</c:v>
                </c:pt>
                <c:pt idx="1612">
                  <c:v>-7.1916427254868367</c:v>
                </c:pt>
                <c:pt idx="1613">
                  <c:v>-7.1916427254868367</c:v>
                </c:pt>
                <c:pt idx="1614">
                  <c:v>-7.1916427254868367</c:v>
                </c:pt>
                <c:pt idx="1615">
                  <c:v>-7.1916427254868367</c:v>
                </c:pt>
                <c:pt idx="1616">
                  <c:v>-7.1916427254868367</c:v>
                </c:pt>
                <c:pt idx="1617">
                  <c:v>-7.1916427254868367</c:v>
                </c:pt>
                <c:pt idx="1618">
                  <c:v>-7.1916427254868367</c:v>
                </c:pt>
                <c:pt idx="1619">
                  <c:v>-7.1916427254868367</c:v>
                </c:pt>
                <c:pt idx="1620">
                  <c:v>-7.1916427254868367</c:v>
                </c:pt>
                <c:pt idx="1621">
                  <c:v>-7.1916427254868367</c:v>
                </c:pt>
                <c:pt idx="1622">
                  <c:v>-7.1916427254868367</c:v>
                </c:pt>
                <c:pt idx="1623">
                  <c:v>-7.1916427254868367</c:v>
                </c:pt>
                <c:pt idx="1624">
                  <c:v>-7.1916427254868367</c:v>
                </c:pt>
                <c:pt idx="1625">
                  <c:v>-7.1916427254868367</c:v>
                </c:pt>
                <c:pt idx="1626">
                  <c:v>-7.1916427254868367</c:v>
                </c:pt>
                <c:pt idx="1627">
                  <c:v>-7.1916427254868367</c:v>
                </c:pt>
                <c:pt idx="1628">
                  <c:v>-7.1916427254868367</c:v>
                </c:pt>
                <c:pt idx="1629">
                  <c:v>-7.1916427254868367</c:v>
                </c:pt>
                <c:pt idx="1630">
                  <c:v>-7.1916427254868367</c:v>
                </c:pt>
                <c:pt idx="1631">
                  <c:v>-7.1916427254868367</c:v>
                </c:pt>
                <c:pt idx="1632">
                  <c:v>-7.1916427254868367</c:v>
                </c:pt>
                <c:pt idx="1633">
                  <c:v>-7.1916427254868367</c:v>
                </c:pt>
                <c:pt idx="1634">
                  <c:v>-7.1916427254868367</c:v>
                </c:pt>
                <c:pt idx="1635">
                  <c:v>-7.1916427254868367</c:v>
                </c:pt>
                <c:pt idx="1636">
                  <c:v>-7.1916427254868367</c:v>
                </c:pt>
                <c:pt idx="1637">
                  <c:v>-7.1916427254868367</c:v>
                </c:pt>
                <c:pt idx="1638">
                  <c:v>-7.1916427254868367</c:v>
                </c:pt>
                <c:pt idx="1639">
                  <c:v>-7.1916427254868367</c:v>
                </c:pt>
                <c:pt idx="1640">
                  <c:v>-7.1916427254868367</c:v>
                </c:pt>
                <c:pt idx="1641">
                  <c:v>-7.1916427254868367</c:v>
                </c:pt>
                <c:pt idx="1642">
                  <c:v>-7.1916427254868367</c:v>
                </c:pt>
                <c:pt idx="1643">
                  <c:v>-7.1916427254868367</c:v>
                </c:pt>
                <c:pt idx="1644">
                  <c:v>-7.1916427254868367</c:v>
                </c:pt>
                <c:pt idx="1645">
                  <c:v>-7.1916427254868367</c:v>
                </c:pt>
                <c:pt idx="1646">
                  <c:v>-7.1916427254868367</c:v>
                </c:pt>
                <c:pt idx="1647">
                  <c:v>-7.1916427254868367</c:v>
                </c:pt>
                <c:pt idx="1648">
                  <c:v>-7.1916427254868367</c:v>
                </c:pt>
              </c:numCache>
            </c:numRef>
          </c:val>
          <c:extLst>
            <c:ext xmlns:c16="http://schemas.microsoft.com/office/drawing/2014/chart" uri="{C3380CC4-5D6E-409C-BE32-E72D297353CC}">
              <c16:uniqueId val="{00000003-C486-454A-93E6-EE194F63B1F4}"/>
            </c:ext>
          </c:extLst>
        </c:ser>
        <c:ser>
          <c:idx val="4"/>
          <c:order val="4"/>
          <c:tx>
            <c:strRef>
              <c:f>Regression!$AL$2</c:f>
              <c:strCache>
                <c:ptCount val="1"/>
                <c:pt idx="0">
                  <c:v>Red</c:v>
                </c:pt>
              </c:strCache>
            </c:strRef>
          </c:tx>
          <c:spPr>
            <a:solidFill>
              <a:srgbClr val="FF7C80"/>
            </a:solidFill>
          </c:spPr>
          <c:val>
            <c:numRef>
              <c:f>Regression!$AL$3:$AL$1651</c:f>
              <c:numCache>
                <c:formatCode>General</c:formatCode>
                <c:ptCount val="1649"/>
                <c:pt idx="0">
                  <c:v>13.415204810032671</c:v>
                </c:pt>
                <c:pt idx="1">
                  <c:v>13.415204810032671</c:v>
                </c:pt>
                <c:pt idx="2">
                  <c:v>13.415204810032671</c:v>
                </c:pt>
                <c:pt idx="3">
                  <c:v>13.415204810032671</c:v>
                </c:pt>
                <c:pt idx="4">
                  <c:v>13.415204810032671</c:v>
                </c:pt>
                <c:pt idx="5">
                  <c:v>13.415204810032671</c:v>
                </c:pt>
                <c:pt idx="6">
                  <c:v>13.415204810032671</c:v>
                </c:pt>
                <c:pt idx="7">
                  <c:v>13.415204810032671</c:v>
                </c:pt>
                <c:pt idx="8">
                  <c:v>13.415204810032671</c:v>
                </c:pt>
                <c:pt idx="9">
                  <c:v>13.415204810032671</c:v>
                </c:pt>
                <c:pt idx="10">
                  <c:v>13.415204810032671</c:v>
                </c:pt>
                <c:pt idx="11">
                  <c:v>13.415204810032671</c:v>
                </c:pt>
                <c:pt idx="12">
                  <c:v>13.415204810032671</c:v>
                </c:pt>
                <c:pt idx="13">
                  <c:v>13.415204810032671</c:v>
                </c:pt>
                <c:pt idx="14">
                  <c:v>13.415204810032671</c:v>
                </c:pt>
                <c:pt idx="15">
                  <c:v>13.415204810032671</c:v>
                </c:pt>
                <c:pt idx="16">
                  <c:v>13.415204810032671</c:v>
                </c:pt>
                <c:pt idx="17">
                  <c:v>13.415204810032671</c:v>
                </c:pt>
                <c:pt idx="18">
                  <c:v>13.415204810032671</c:v>
                </c:pt>
                <c:pt idx="19">
                  <c:v>13.415204810032671</c:v>
                </c:pt>
                <c:pt idx="20">
                  <c:v>13.415204810032671</c:v>
                </c:pt>
                <c:pt idx="21">
                  <c:v>13.415204810032671</c:v>
                </c:pt>
                <c:pt idx="22">
                  <c:v>13.415204810032671</c:v>
                </c:pt>
                <c:pt idx="23">
                  <c:v>13.415204810032671</c:v>
                </c:pt>
                <c:pt idx="24">
                  <c:v>13.415204810032671</c:v>
                </c:pt>
                <c:pt idx="25">
                  <c:v>13.415204810032671</c:v>
                </c:pt>
                <c:pt idx="26">
                  <c:v>13.415204810032671</c:v>
                </c:pt>
                <c:pt idx="27">
                  <c:v>13.415204810032671</c:v>
                </c:pt>
                <c:pt idx="28">
                  <c:v>13.415204810032671</c:v>
                </c:pt>
                <c:pt idx="29">
                  <c:v>13.415204810032671</c:v>
                </c:pt>
                <c:pt idx="30">
                  <c:v>13.415204810032671</c:v>
                </c:pt>
                <c:pt idx="31">
                  <c:v>13.415204810032671</c:v>
                </c:pt>
                <c:pt idx="32">
                  <c:v>13.415204810032671</c:v>
                </c:pt>
                <c:pt idx="33">
                  <c:v>13.415204810032671</c:v>
                </c:pt>
                <c:pt idx="34">
                  <c:v>13.415204810032671</c:v>
                </c:pt>
                <c:pt idx="35">
                  <c:v>13.415204810032671</c:v>
                </c:pt>
                <c:pt idx="36">
                  <c:v>13.415204810032671</c:v>
                </c:pt>
                <c:pt idx="37">
                  <c:v>13.415204810032671</c:v>
                </c:pt>
                <c:pt idx="38">
                  <c:v>13.415204810032671</c:v>
                </c:pt>
                <c:pt idx="39">
                  <c:v>13.415204810032671</c:v>
                </c:pt>
                <c:pt idx="40">
                  <c:v>13.415204810032671</c:v>
                </c:pt>
                <c:pt idx="41">
                  <c:v>13.415204810032671</c:v>
                </c:pt>
                <c:pt idx="42">
                  <c:v>13.415204810032671</c:v>
                </c:pt>
                <c:pt idx="43">
                  <c:v>13.415204810032671</c:v>
                </c:pt>
                <c:pt idx="44">
                  <c:v>13.415204810032671</c:v>
                </c:pt>
                <c:pt idx="45">
                  <c:v>13.415204810032671</c:v>
                </c:pt>
                <c:pt idx="46">
                  <c:v>13.415204810032671</c:v>
                </c:pt>
                <c:pt idx="47">
                  <c:v>13.415204810032671</c:v>
                </c:pt>
                <c:pt idx="48">
                  <c:v>13.415204810032671</c:v>
                </c:pt>
                <c:pt idx="49">
                  <c:v>13.415204810032671</c:v>
                </c:pt>
                <c:pt idx="50">
                  <c:v>13.415204810032671</c:v>
                </c:pt>
                <c:pt idx="51">
                  <c:v>13.415204810032671</c:v>
                </c:pt>
                <c:pt idx="52">
                  <c:v>13.415204810032671</c:v>
                </c:pt>
                <c:pt idx="53">
                  <c:v>13.415204810032671</c:v>
                </c:pt>
                <c:pt idx="54">
                  <c:v>13.415204810032671</c:v>
                </c:pt>
                <c:pt idx="55">
                  <c:v>13.415204810032671</c:v>
                </c:pt>
                <c:pt idx="56">
                  <c:v>13.415204810032671</c:v>
                </c:pt>
                <c:pt idx="57">
                  <c:v>13.415204810032671</c:v>
                </c:pt>
                <c:pt idx="58">
                  <c:v>13.415204810032671</c:v>
                </c:pt>
                <c:pt idx="59">
                  <c:v>13.415204810032671</c:v>
                </c:pt>
                <c:pt idx="60">
                  <c:v>13.415204810032671</c:v>
                </c:pt>
                <c:pt idx="61">
                  <c:v>13.415204810032671</c:v>
                </c:pt>
                <c:pt idx="62">
                  <c:v>13.415204810032671</c:v>
                </c:pt>
                <c:pt idx="63">
                  <c:v>13.415204810032671</c:v>
                </c:pt>
                <c:pt idx="64">
                  <c:v>13.415204810032671</c:v>
                </c:pt>
                <c:pt idx="65">
                  <c:v>13.415204810032671</c:v>
                </c:pt>
                <c:pt idx="66">
                  <c:v>13.415204810032671</c:v>
                </c:pt>
                <c:pt idx="67">
                  <c:v>13.415204810032671</c:v>
                </c:pt>
                <c:pt idx="68">
                  <c:v>13.415204810032671</c:v>
                </c:pt>
                <c:pt idx="69">
                  <c:v>13.415204810032671</c:v>
                </c:pt>
                <c:pt idx="70">
                  <c:v>13.415204810032671</c:v>
                </c:pt>
                <c:pt idx="71">
                  <c:v>13.415204810032671</c:v>
                </c:pt>
                <c:pt idx="72">
                  <c:v>13.415204810032671</c:v>
                </c:pt>
                <c:pt idx="73">
                  <c:v>13.415204810032671</c:v>
                </c:pt>
                <c:pt idx="74">
                  <c:v>13.415204810032671</c:v>
                </c:pt>
                <c:pt idx="75">
                  <c:v>13.415204810032671</c:v>
                </c:pt>
                <c:pt idx="76">
                  <c:v>13.415204810032671</c:v>
                </c:pt>
                <c:pt idx="77">
                  <c:v>13.415204810032671</c:v>
                </c:pt>
                <c:pt idx="78">
                  <c:v>13.415204810032671</c:v>
                </c:pt>
                <c:pt idx="79">
                  <c:v>13.415204810032671</c:v>
                </c:pt>
                <c:pt idx="80">
                  <c:v>13.415204810032671</c:v>
                </c:pt>
                <c:pt idx="81">
                  <c:v>13.415204810032671</c:v>
                </c:pt>
                <c:pt idx="82">
                  <c:v>13.415204810032671</c:v>
                </c:pt>
                <c:pt idx="83">
                  <c:v>13.415204810032671</c:v>
                </c:pt>
                <c:pt idx="84">
                  <c:v>13.415204810032671</c:v>
                </c:pt>
                <c:pt idx="85">
                  <c:v>13.415204810032671</c:v>
                </c:pt>
                <c:pt idx="86">
                  <c:v>13.415204810032671</c:v>
                </c:pt>
                <c:pt idx="87">
                  <c:v>13.415204810032671</c:v>
                </c:pt>
                <c:pt idx="88">
                  <c:v>13.415204810032671</c:v>
                </c:pt>
                <c:pt idx="89">
                  <c:v>13.415204810032671</c:v>
                </c:pt>
                <c:pt idx="90">
                  <c:v>13.415204810032671</c:v>
                </c:pt>
                <c:pt idx="91">
                  <c:v>13.415204810032671</c:v>
                </c:pt>
                <c:pt idx="92">
                  <c:v>13.415204810032671</c:v>
                </c:pt>
                <c:pt idx="93">
                  <c:v>13.415204810032671</c:v>
                </c:pt>
                <c:pt idx="94">
                  <c:v>13.415204810032671</c:v>
                </c:pt>
                <c:pt idx="95">
                  <c:v>13.415204810032671</c:v>
                </c:pt>
                <c:pt idx="96">
                  <c:v>13.415204810032671</c:v>
                </c:pt>
                <c:pt idx="97">
                  <c:v>13.415204810032671</c:v>
                </c:pt>
                <c:pt idx="98">
                  <c:v>13.415204810032671</c:v>
                </c:pt>
                <c:pt idx="99">
                  <c:v>13.415204810032671</c:v>
                </c:pt>
                <c:pt idx="100">
                  <c:v>13.415204810032671</c:v>
                </c:pt>
                <c:pt idx="101">
                  <c:v>13.415204810032671</c:v>
                </c:pt>
                <c:pt idx="102">
                  <c:v>13.415204810032671</c:v>
                </c:pt>
                <c:pt idx="103">
                  <c:v>13.415204810032671</c:v>
                </c:pt>
                <c:pt idx="104">
                  <c:v>13.415204810032671</c:v>
                </c:pt>
                <c:pt idx="105">
                  <c:v>13.415204810032671</c:v>
                </c:pt>
                <c:pt idx="106">
                  <c:v>13.415204810032671</c:v>
                </c:pt>
                <c:pt idx="107">
                  <c:v>13.415204810032671</c:v>
                </c:pt>
                <c:pt idx="108">
                  <c:v>13.415204810032671</c:v>
                </c:pt>
                <c:pt idx="109">
                  <c:v>13.415204810032671</c:v>
                </c:pt>
                <c:pt idx="110">
                  <c:v>13.415204810032671</c:v>
                </c:pt>
                <c:pt idx="111">
                  <c:v>13.415204810032671</c:v>
                </c:pt>
                <c:pt idx="112">
                  <c:v>13.415204810032671</c:v>
                </c:pt>
                <c:pt idx="113">
                  <c:v>13.415204810032671</c:v>
                </c:pt>
                <c:pt idx="114">
                  <c:v>13.415204810032671</c:v>
                </c:pt>
                <c:pt idx="115">
                  <c:v>13.415204810032671</c:v>
                </c:pt>
                <c:pt idx="116">
                  <c:v>13.415204810032671</c:v>
                </c:pt>
                <c:pt idx="117">
                  <c:v>13.415204810032671</c:v>
                </c:pt>
                <c:pt idx="118">
                  <c:v>13.415204810032671</c:v>
                </c:pt>
                <c:pt idx="119">
                  <c:v>13.415204810032671</c:v>
                </c:pt>
                <c:pt idx="120">
                  <c:v>13.415204810032671</c:v>
                </c:pt>
                <c:pt idx="121">
                  <c:v>13.415204810032671</c:v>
                </c:pt>
                <c:pt idx="122">
                  <c:v>13.415204810032671</c:v>
                </c:pt>
                <c:pt idx="123">
                  <c:v>13.415204810032671</c:v>
                </c:pt>
                <c:pt idx="124">
                  <c:v>13.415204810032671</c:v>
                </c:pt>
                <c:pt idx="125">
                  <c:v>13.415204810032671</c:v>
                </c:pt>
                <c:pt idx="126">
                  <c:v>13.415204810032671</c:v>
                </c:pt>
                <c:pt idx="127">
                  <c:v>13.415204810032671</c:v>
                </c:pt>
                <c:pt idx="128">
                  <c:v>13.415204810032671</c:v>
                </c:pt>
                <c:pt idx="129">
                  <c:v>13.415204810032671</c:v>
                </c:pt>
                <c:pt idx="130">
                  <c:v>13.415204810032671</c:v>
                </c:pt>
                <c:pt idx="131">
                  <c:v>13.415204810032671</c:v>
                </c:pt>
                <c:pt idx="132">
                  <c:v>13.415204810032671</c:v>
                </c:pt>
                <c:pt idx="133">
                  <c:v>13.415204810032671</c:v>
                </c:pt>
                <c:pt idx="134">
                  <c:v>13.415204810032671</c:v>
                </c:pt>
                <c:pt idx="135">
                  <c:v>13.415204810032671</c:v>
                </c:pt>
                <c:pt idx="136">
                  <c:v>13.415204810032671</c:v>
                </c:pt>
                <c:pt idx="137">
                  <c:v>13.415204810032671</c:v>
                </c:pt>
                <c:pt idx="138">
                  <c:v>13.415204810032671</c:v>
                </c:pt>
                <c:pt idx="139">
                  <c:v>13.415204810032671</c:v>
                </c:pt>
                <c:pt idx="140">
                  <c:v>13.415204810032671</c:v>
                </c:pt>
                <c:pt idx="141">
                  <c:v>13.415204810032671</c:v>
                </c:pt>
                <c:pt idx="142">
                  <c:v>13.415204810032671</c:v>
                </c:pt>
                <c:pt idx="143">
                  <c:v>13.415204810032671</c:v>
                </c:pt>
                <c:pt idx="144">
                  <c:v>13.415204810032671</c:v>
                </c:pt>
                <c:pt idx="145">
                  <c:v>13.415204810032671</c:v>
                </c:pt>
                <c:pt idx="146">
                  <c:v>13.415204810032671</c:v>
                </c:pt>
                <c:pt idx="147">
                  <c:v>13.415204810032671</c:v>
                </c:pt>
                <c:pt idx="148">
                  <c:v>13.415204810032671</c:v>
                </c:pt>
                <c:pt idx="149">
                  <c:v>13.415204810032671</c:v>
                </c:pt>
                <c:pt idx="150">
                  <c:v>13.415204810032671</c:v>
                </c:pt>
                <c:pt idx="151">
                  <c:v>13.415204810032671</c:v>
                </c:pt>
                <c:pt idx="152">
                  <c:v>13.415204810032671</c:v>
                </c:pt>
                <c:pt idx="153">
                  <c:v>13.415204810032671</c:v>
                </c:pt>
                <c:pt idx="154">
                  <c:v>13.415204810032671</c:v>
                </c:pt>
                <c:pt idx="155">
                  <c:v>13.415204810032671</c:v>
                </c:pt>
                <c:pt idx="156">
                  <c:v>13.415204810032671</c:v>
                </c:pt>
                <c:pt idx="157">
                  <c:v>13.415204810032671</c:v>
                </c:pt>
                <c:pt idx="158">
                  <c:v>13.415204810032671</c:v>
                </c:pt>
                <c:pt idx="159">
                  <c:v>13.415204810032671</c:v>
                </c:pt>
                <c:pt idx="160">
                  <c:v>13.415204810032671</c:v>
                </c:pt>
                <c:pt idx="161">
                  <c:v>13.415204810032671</c:v>
                </c:pt>
                <c:pt idx="162">
                  <c:v>13.415204810032671</c:v>
                </c:pt>
                <c:pt idx="163">
                  <c:v>13.415204810032671</c:v>
                </c:pt>
                <c:pt idx="164">
                  <c:v>13.415204810032671</c:v>
                </c:pt>
                <c:pt idx="165">
                  <c:v>13.415204810032671</c:v>
                </c:pt>
                <c:pt idx="166">
                  <c:v>13.415204810032671</c:v>
                </c:pt>
                <c:pt idx="167">
                  <c:v>13.415204810032671</c:v>
                </c:pt>
                <c:pt idx="168">
                  <c:v>13.415204810032671</c:v>
                </c:pt>
                <c:pt idx="169">
                  <c:v>13.415204810032671</c:v>
                </c:pt>
                <c:pt idx="170">
                  <c:v>13.415204810032671</c:v>
                </c:pt>
                <c:pt idx="171">
                  <c:v>13.415204810032671</c:v>
                </c:pt>
                <c:pt idx="172">
                  <c:v>13.415204810032671</c:v>
                </c:pt>
                <c:pt idx="173">
                  <c:v>13.415204810032671</c:v>
                </c:pt>
                <c:pt idx="174">
                  <c:v>13.415204810032671</c:v>
                </c:pt>
                <c:pt idx="175">
                  <c:v>13.415204810032671</c:v>
                </c:pt>
                <c:pt idx="176">
                  <c:v>13.415204810032671</c:v>
                </c:pt>
                <c:pt idx="177">
                  <c:v>13.415204810032671</c:v>
                </c:pt>
                <c:pt idx="178">
                  <c:v>13.415204810032671</c:v>
                </c:pt>
                <c:pt idx="179">
                  <c:v>13.415204810032671</c:v>
                </c:pt>
                <c:pt idx="180">
                  <c:v>13.415204810032671</c:v>
                </c:pt>
                <c:pt idx="181">
                  <c:v>13.415204810032671</c:v>
                </c:pt>
                <c:pt idx="182">
                  <c:v>13.415204810032671</c:v>
                </c:pt>
                <c:pt idx="183">
                  <c:v>13.415204810032671</c:v>
                </c:pt>
                <c:pt idx="184">
                  <c:v>13.415204810032671</c:v>
                </c:pt>
                <c:pt idx="185">
                  <c:v>13.415204810032671</c:v>
                </c:pt>
                <c:pt idx="186">
                  <c:v>13.415204810032671</c:v>
                </c:pt>
                <c:pt idx="187">
                  <c:v>13.415204810032671</c:v>
                </c:pt>
                <c:pt idx="188">
                  <c:v>13.415204810032671</c:v>
                </c:pt>
                <c:pt idx="189">
                  <c:v>13.415204810032671</c:v>
                </c:pt>
                <c:pt idx="190">
                  <c:v>13.415204810032671</c:v>
                </c:pt>
                <c:pt idx="191">
                  <c:v>13.415204810032671</c:v>
                </c:pt>
                <c:pt idx="192">
                  <c:v>13.415204810032671</c:v>
                </c:pt>
                <c:pt idx="193">
                  <c:v>13.415204810032671</c:v>
                </c:pt>
                <c:pt idx="194">
                  <c:v>13.415204810032671</c:v>
                </c:pt>
                <c:pt idx="195">
                  <c:v>13.415204810032671</c:v>
                </c:pt>
                <c:pt idx="196">
                  <c:v>13.415204810032671</c:v>
                </c:pt>
                <c:pt idx="197">
                  <c:v>13.415204810032671</c:v>
                </c:pt>
                <c:pt idx="198">
                  <c:v>13.415204810032671</c:v>
                </c:pt>
                <c:pt idx="199">
                  <c:v>13.415204810032671</c:v>
                </c:pt>
                <c:pt idx="200">
                  <c:v>13.415204810032671</c:v>
                </c:pt>
                <c:pt idx="201">
                  <c:v>13.415204810032671</c:v>
                </c:pt>
                <c:pt idx="202">
                  <c:v>13.415204810032671</c:v>
                </c:pt>
                <c:pt idx="203">
                  <c:v>13.415204810032671</c:v>
                </c:pt>
                <c:pt idx="204">
                  <c:v>13.415204810032671</c:v>
                </c:pt>
                <c:pt idx="205">
                  <c:v>13.415204810032671</c:v>
                </c:pt>
                <c:pt idx="206">
                  <c:v>13.415204810032671</c:v>
                </c:pt>
                <c:pt idx="207">
                  <c:v>13.415204810032671</c:v>
                </c:pt>
                <c:pt idx="208">
                  <c:v>13.415204810032671</c:v>
                </c:pt>
                <c:pt idx="209">
                  <c:v>13.415204810032671</c:v>
                </c:pt>
                <c:pt idx="210">
                  <c:v>13.415204810032671</c:v>
                </c:pt>
                <c:pt idx="211">
                  <c:v>13.415204810032671</c:v>
                </c:pt>
                <c:pt idx="212">
                  <c:v>13.415204810032671</c:v>
                </c:pt>
                <c:pt idx="213">
                  <c:v>13.415204810032671</c:v>
                </c:pt>
                <c:pt idx="214">
                  <c:v>13.415204810032671</c:v>
                </c:pt>
                <c:pt idx="215">
                  <c:v>13.415204810032671</c:v>
                </c:pt>
                <c:pt idx="216">
                  <c:v>13.415204810032671</c:v>
                </c:pt>
                <c:pt idx="217">
                  <c:v>13.415204810032671</c:v>
                </c:pt>
                <c:pt idx="218">
                  <c:v>13.415204810032671</c:v>
                </c:pt>
                <c:pt idx="219">
                  <c:v>13.415204810032671</c:v>
                </c:pt>
                <c:pt idx="220">
                  <c:v>13.415204810032671</c:v>
                </c:pt>
                <c:pt idx="221">
                  <c:v>13.415204810032671</c:v>
                </c:pt>
                <c:pt idx="222">
                  <c:v>13.415204810032671</c:v>
                </c:pt>
                <c:pt idx="223">
                  <c:v>13.415204810032671</c:v>
                </c:pt>
                <c:pt idx="224">
                  <c:v>13.415204810032671</c:v>
                </c:pt>
                <c:pt idx="225">
                  <c:v>13.415204810032671</c:v>
                </c:pt>
                <c:pt idx="226">
                  <c:v>13.415204810032671</c:v>
                </c:pt>
                <c:pt idx="227">
                  <c:v>13.415204810032671</c:v>
                </c:pt>
                <c:pt idx="228">
                  <c:v>13.415204810032671</c:v>
                </c:pt>
                <c:pt idx="229">
                  <c:v>13.415204810032671</c:v>
                </c:pt>
                <c:pt idx="230">
                  <c:v>13.415204810032671</c:v>
                </c:pt>
                <c:pt idx="231">
                  <c:v>13.415204810032671</c:v>
                </c:pt>
                <c:pt idx="232">
                  <c:v>13.415204810032671</c:v>
                </c:pt>
                <c:pt idx="233">
                  <c:v>13.415204810032671</c:v>
                </c:pt>
                <c:pt idx="234">
                  <c:v>13.415204810032671</c:v>
                </c:pt>
                <c:pt idx="235">
                  <c:v>13.415204810032671</c:v>
                </c:pt>
                <c:pt idx="236">
                  <c:v>13.415204810032671</c:v>
                </c:pt>
                <c:pt idx="237">
                  <c:v>13.415204810032671</c:v>
                </c:pt>
                <c:pt idx="238">
                  <c:v>13.415204810032671</c:v>
                </c:pt>
                <c:pt idx="239">
                  <c:v>13.415204810032671</c:v>
                </c:pt>
                <c:pt idx="240">
                  <c:v>13.415204810032671</c:v>
                </c:pt>
                <c:pt idx="241">
                  <c:v>13.415204810032671</c:v>
                </c:pt>
                <c:pt idx="242">
                  <c:v>13.415204810032671</c:v>
                </c:pt>
                <c:pt idx="243">
                  <c:v>13.415204810032671</c:v>
                </c:pt>
                <c:pt idx="244">
                  <c:v>13.415204810032671</c:v>
                </c:pt>
                <c:pt idx="245">
                  <c:v>13.415204810032671</c:v>
                </c:pt>
                <c:pt idx="246">
                  <c:v>13.415204810032671</c:v>
                </c:pt>
                <c:pt idx="247">
                  <c:v>13.415204810032671</c:v>
                </c:pt>
                <c:pt idx="248">
                  <c:v>13.415204810032671</c:v>
                </c:pt>
                <c:pt idx="249">
                  <c:v>13.415204810032671</c:v>
                </c:pt>
                <c:pt idx="250">
                  <c:v>13.415204810032671</c:v>
                </c:pt>
                <c:pt idx="251">
                  <c:v>13.415204810032671</c:v>
                </c:pt>
                <c:pt idx="252">
                  <c:v>13.415204810032671</c:v>
                </c:pt>
                <c:pt idx="253">
                  <c:v>13.415204810032671</c:v>
                </c:pt>
                <c:pt idx="254">
                  <c:v>13.415204810032671</c:v>
                </c:pt>
                <c:pt idx="255">
                  <c:v>13.415204810032671</c:v>
                </c:pt>
                <c:pt idx="256">
                  <c:v>13.415204810032671</c:v>
                </c:pt>
                <c:pt idx="257">
                  <c:v>13.415204810032671</c:v>
                </c:pt>
                <c:pt idx="258">
                  <c:v>13.415204810032671</c:v>
                </c:pt>
                <c:pt idx="259">
                  <c:v>13.415204810032671</c:v>
                </c:pt>
                <c:pt idx="260">
                  <c:v>13.415204810032671</c:v>
                </c:pt>
                <c:pt idx="261">
                  <c:v>13.415204810032671</c:v>
                </c:pt>
                <c:pt idx="262">
                  <c:v>13.415204810032671</c:v>
                </c:pt>
                <c:pt idx="263">
                  <c:v>13.415204810032671</c:v>
                </c:pt>
                <c:pt idx="264">
                  <c:v>13.415204810032671</c:v>
                </c:pt>
                <c:pt idx="265">
                  <c:v>13.415204810032671</c:v>
                </c:pt>
                <c:pt idx="266">
                  <c:v>13.415204810032671</c:v>
                </c:pt>
                <c:pt idx="267">
                  <c:v>13.415204810032671</c:v>
                </c:pt>
                <c:pt idx="268">
                  <c:v>13.415204810032671</c:v>
                </c:pt>
                <c:pt idx="269">
                  <c:v>13.415204810032671</c:v>
                </c:pt>
                <c:pt idx="270">
                  <c:v>13.415204810032671</c:v>
                </c:pt>
                <c:pt idx="271">
                  <c:v>13.415204810032671</c:v>
                </c:pt>
                <c:pt idx="272">
                  <c:v>13.415204810032671</c:v>
                </c:pt>
                <c:pt idx="273">
                  <c:v>13.415204810032671</c:v>
                </c:pt>
                <c:pt idx="274">
                  <c:v>13.415204810032671</c:v>
                </c:pt>
                <c:pt idx="275">
                  <c:v>13.415204810032671</c:v>
                </c:pt>
                <c:pt idx="276">
                  <c:v>13.415204810032671</c:v>
                </c:pt>
                <c:pt idx="277">
                  <c:v>13.415204810032671</c:v>
                </c:pt>
                <c:pt idx="278">
                  <c:v>13.415204810032671</c:v>
                </c:pt>
                <c:pt idx="279">
                  <c:v>13.415204810032671</c:v>
                </c:pt>
                <c:pt idx="280">
                  <c:v>13.415204810032671</c:v>
                </c:pt>
                <c:pt idx="281">
                  <c:v>13.415204810032671</c:v>
                </c:pt>
                <c:pt idx="282">
                  <c:v>13.415204810032671</c:v>
                </c:pt>
                <c:pt idx="283">
                  <c:v>13.415204810032671</c:v>
                </c:pt>
                <c:pt idx="284">
                  <c:v>13.415204810032671</c:v>
                </c:pt>
                <c:pt idx="285">
                  <c:v>13.415204810032671</c:v>
                </c:pt>
                <c:pt idx="286">
                  <c:v>13.415204810032671</c:v>
                </c:pt>
                <c:pt idx="287">
                  <c:v>13.415204810032671</c:v>
                </c:pt>
                <c:pt idx="288">
                  <c:v>13.415204810032671</c:v>
                </c:pt>
                <c:pt idx="289">
                  <c:v>13.415204810032671</c:v>
                </c:pt>
                <c:pt idx="290">
                  <c:v>13.415204810032671</c:v>
                </c:pt>
                <c:pt idx="291">
                  <c:v>13.415204810032671</c:v>
                </c:pt>
                <c:pt idx="292">
                  <c:v>13.415204810032671</c:v>
                </c:pt>
                <c:pt idx="293">
                  <c:v>13.415204810032671</c:v>
                </c:pt>
                <c:pt idx="294">
                  <c:v>13.415204810032671</c:v>
                </c:pt>
                <c:pt idx="295">
                  <c:v>13.415204810032671</c:v>
                </c:pt>
                <c:pt idx="296">
                  <c:v>13.415204810032671</c:v>
                </c:pt>
                <c:pt idx="297">
                  <c:v>13.415204810032671</c:v>
                </c:pt>
                <c:pt idx="298">
                  <c:v>13.415204810032671</c:v>
                </c:pt>
                <c:pt idx="299">
                  <c:v>13.415204810032671</c:v>
                </c:pt>
                <c:pt idx="300">
                  <c:v>13.415204810032671</c:v>
                </c:pt>
                <c:pt idx="301">
                  <c:v>13.415204810032671</c:v>
                </c:pt>
                <c:pt idx="302">
                  <c:v>13.415204810032671</c:v>
                </c:pt>
                <c:pt idx="303">
                  <c:v>13.415204810032671</c:v>
                </c:pt>
                <c:pt idx="304">
                  <c:v>13.415204810032671</c:v>
                </c:pt>
                <c:pt idx="305">
                  <c:v>13.415204810032671</c:v>
                </c:pt>
                <c:pt idx="306">
                  <c:v>13.415204810032671</c:v>
                </c:pt>
                <c:pt idx="307">
                  <c:v>13.415204810032671</c:v>
                </c:pt>
                <c:pt idx="308">
                  <c:v>13.415204810032671</c:v>
                </c:pt>
                <c:pt idx="309">
                  <c:v>13.415204810032671</c:v>
                </c:pt>
                <c:pt idx="310">
                  <c:v>13.415204810032671</c:v>
                </c:pt>
                <c:pt idx="311">
                  <c:v>13.415204810032671</c:v>
                </c:pt>
                <c:pt idx="312">
                  <c:v>13.415204810032671</c:v>
                </c:pt>
                <c:pt idx="313">
                  <c:v>13.415204810032671</c:v>
                </c:pt>
                <c:pt idx="314">
                  <c:v>13.415204810032671</c:v>
                </c:pt>
                <c:pt idx="315">
                  <c:v>13.415204810032671</c:v>
                </c:pt>
                <c:pt idx="316">
                  <c:v>13.415204810032671</c:v>
                </c:pt>
                <c:pt idx="317">
                  <c:v>13.415204810032671</c:v>
                </c:pt>
                <c:pt idx="318">
                  <c:v>13.415204810032671</c:v>
                </c:pt>
                <c:pt idx="319">
                  <c:v>13.415204810032671</c:v>
                </c:pt>
                <c:pt idx="320">
                  <c:v>13.415204810032671</c:v>
                </c:pt>
                <c:pt idx="321">
                  <c:v>13.415204810032671</c:v>
                </c:pt>
                <c:pt idx="322">
                  <c:v>13.415204810032671</c:v>
                </c:pt>
                <c:pt idx="323">
                  <c:v>13.415204810032671</c:v>
                </c:pt>
                <c:pt idx="324">
                  <c:v>13.415204810032671</c:v>
                </c:pt>
                <c:pt idx="325">
                  <c:v>13.415204810032671</c:v>
                </c:pt>
                <c:pt idx="326">
                  <c:v>13.415204810032671</c:v>
                </c:pt>
                <c:pt idx="327">
                  <c:v>13.415204810032671</c:v>
                </c:pt>
                <c:pt idx="328">
                  <c:v>13.415204810032671</c:v>
                </c:pt>
                <c:pt idx="329">
                  <c:v>13.415204810032671</c:v>
                </c:pt>
                <c:pt idx="330">
                  <c:v>13.415204810032671</c:v>
                </c:pt>
                <c:pt idx="331">
                  <c:v>13.415204810032671</c:v>
                </c:pt>
                <c:pt idx="332">
                  <c:v>13.415204810032671</c:v>
                </c:pt>
                <c:pt idx="333">
                  <c:v>13.415204810032671</c:v>
                </c:pt>
                <c:pt idx="334">
                  <c:v>13.415204810032671</c:v>
                </c:pt>
                <c:pt idx="335">
                  <c:v>13.415204810032671</c:v>
                </c:pt>
                <c:pt idx="336">
                  <c:v>13.415204810032671</c:v>
                </c:pt>
                <c:pt idx="337">
                  <c:v>13.415204810032671</c:v>
                </c:pt>
                <c:pt idx="338">
                  <c:v>13.415204810032671</c:v>
                </c:pt>
                <c:pt idx="339">
                  <c:v>13.415204810032671</c:v>
                </c:pt>
                <c:pt idx="340">
                  <c:v>13.415204810032671</c:v>
                </c:pt>
                <c:pt idx="341">
                  <c:v>13.415204810032671</c:v>
                </c:pt>
                <c:pt idx="342">
                  <c:v>13.415204810032671</c:v>
                </c:pt>
                <c:pt idx="343">
                  <c:v>13.415204810032671</c:v>
                </c:pt>
                <c:pt idx="344">
                  <c:v>13.415204810032671</c:v>
                </c:pt>
                <c:pt idx="345">
                  <c:v>13.415204810032671</c:v>
                </c:pt>
                <c:pt idx="346">
                  <c:v>13.415204810032671</c:v>
                </c:pt>
                <c:pt idx="347">
                  <c:v>13.415204810032671</c:v>
                </c:pt>
                <c:pt idx="348">
                  <c:v>13.415204810032671</c:v>
                </c:pt>
                <c:pt idx="349">
                  <c:v>13.415204810032671</c:v>
                </c:pt>
                <c:pt idx="350">
                  <c:v>13.415204810032671</c:v>
                </c:pt>
                <c:pt idx="351">
                  <c:v>13.415204810032671</c:v>
                </c:pt>
                <c:pt idx="352">
                  <c:v>13.415204810032671</c:v>
                </c:pt>
                <c:pt idx="353">
                  <c:v>13.415204810032671</c:v>
                </c:pt>
                <c:pt idx="354">
                  <c:v>13.415204810032671</c:v>
                </c:pt>
                <c:pt idx="355">
                  <c:v>13.415204810032671</c:v>
                </c:pt>
                <c:pt idx="356">
                  <c:v>13.415204810032671</c:v>
                </c:pt>
                <c:pt idx="357">
                  <c:v>13.415204810032671</c:v>
                </c:pt>
                <c:pt idx="358">
                  <c:v>13.415204810032671</c:v>
                </c:pt>
                <c:pt idx="359">
                  <c:v>13.415204810032671</c:v>
                </c:pt>
                <c:pt idx="360">
                  <c:v>13.415204810032671</c:v>
                </c:pt>
                <c:pt idx="361">
                  <c:v>13.415204810032671</c:v>
                </c:pt>
                <c:pt idx="362">
                  <c:v>13.415204810032671</c:v>
                </c:pt>
                <c:pt idx="363">
                  <c:v>13.415204810032671</c:v>
                </c:pt>
                <c:pt idx="364">
                  <c:v>13.415204810032671</c:v>
                </c:pt>
                <c:pt idx="365">
                  <c:v>13.415204810032671</c:v>
                </c:pt>
                <c:pt idx="366">
                  <c:v>13.415204810032671</c:v>
                </c:pt>
                <c:pt idx="367">
                  <c:v>13.415204810032671</c:v>
                </c:pt>
                <c:pt idx="368">
                  <c:v>13.415204810032671</c:v>
                </c:pt>
                <c:pt idx="369">
                  <c:v>13.415204810032671</c:v>
                </c:pt>
                <c:pt idx="370">
                  <c:v>13.415204810032671</c:v>
                </c:pt>
                <c:pt idx="371">
                  <c:v>13.415204810032671</c:v>
                </c:pt>
                <c:pt idx="372">
                  <c:v>13.415204810032671</c:v>
                </c:pt>
                <c:pt idx="373">
                  <c:v>13.415204810032671</c:v>
                </c:pt>
                <c:pt idx="374">
                  <c:v>13.415204810032671</c:v>
                </c:pt>
                <c:pt idx="375">
                  <c:v>13.415204810032671</c:v>
                </c:pt>
                <c:pt idx="376">
                  <c:v>13.415204810032671</c:v>
                </c:pt>
                <c:pt idx="377">
                  <c:v>13.415204810032671</c:v>
                </c:pt>
                <c:pt idx="378">
                  <c:v>13.415204810032671</c:v>
                </c:pt>
                <c:pt idx="379">
                  <c:v>13.415204810032671</c:v>
                </c:pt>
                <c:pt idx="380">
                  <c:v>13.415204810032671</c:v>
                </c:pt>
                <c:pt idx="381">
                  <c:v>13.415204810032671</c:v>
                </c:pt>
                <c:pt idx="382">
                  <c:v>13.415204810032671</c:v>
                </c:pt>
                <c:pt idx="383">
                  <c:v>13.415204810032671</c:v>
                </c:pt>
                <c:pt idx="384">
                  <c:v>13.415204810032671</c:v>
                </c:pt>
                <c:pt idx="385">
                  <c:v>13.415204810032671</c:v>
                </c:pt>
                <c:pt idx="386">
                  <c:v>13.415204810032671</c:v>
                </c:pt>
                <c:pt idx="387">
                  <c:v>13.415204810032671</c:v>
                </c:pt>
                <c:pt idx="388">
                  <c:v>13.415204810032671</c:v>
                </c:pt>
                <c:pt idx="389">
                  <c:v>13.415204810032671</c:v>
                </c:pt>
                <c:pt idx="390">
                  <c:v>13.415204810032671</c:v>
                </c:pt>
                <c:pt idx="391">
                  <c:v>13.415204810032671</c:v>
                </c:pt>
                <c:pt idx="392">
                  <c:v>13.415204810032671</c:v>
                </c:pt>
                <c:pt idx="393">
                  <c:v>13.415204810032671</c:v>
                </c:pt>
                <c:pt idx="394">
                  <c:v>13.415204810032671</c:v>
                </c:pt>
                <c:pt idx="395">
                  <c:v>13.415204810032671</c:v>
                </c:pt>
                <c:pt idx="396">
                  <c:v>13.415204810032671</c:v>
                </c:pt>
                <c:pt idx="397">
                  <c:v>13.415204810032671</c:v>
                </c:pt>
                <c:pt idx="398">
                  <c:v>13.415204810032671</c:v>
                </c:pt>
                <c:pt idx="399">
                  <c:v>13.415204810032671</c:v>
                </c:pt>
                <c:pt idx="400">
                  <c:v>13.415204810032671</c:v>
                </c:pt>
                <c:pt idx="401">
                  <c:v>13.415204810032671</c:v>
                </c:pt>
                <c:pt idx="402">
                  <c:v>13.415204810032671</c:v>
                </c:pt>
                <c:pt idx="403">
                  <c:v>13.415204810032671</c:v>
                </c:pt>
                <c:pt idx="404">
                  <c:v>13.415204810032671</c:v>
                </c:pt>
                <c:pt idx="405">
                  <c:v>13.415204810032671</c:v>
                </c:pt>
                <c:pt idx="406">
                  <c:v>13.415204810032671</c:v>
                </c:pt>
                <c:pt idx="407">
                  <c:v>13.415204810032671</c:v>
                </c:pt>
                <c:pt idx="408">
                  <c:v>13.415204810032671</c:v>
                </c:pt>
                <c:pt idx="409">
                  <c:v>13.415204810032671</c:v>
                </c:pt>
                <c:pt idx="410">
                  <c:v>13.415204810032671</c:v>
                </c:pt>
                <c:pt idx="411">
                  <c:v>13.415204810032671</c:v>
                </c:pt>
                <c:pt idx="412">
                  <c:v>13.415204810032671</c:v>
                </c:pt>
                <c:pt idx="413">
                  <c:v>13.415204810032671</c:v>
                </c:pt>
                <c:pt idx="414">
                  <c:v>13.415204810032671</c:v>
                </c:pt>
                <c:pt idx="415">
                  <c:v>13.415204810032671</c:v>
                </c:pt>
                <c:pt idx="416">
                  <c:v>13.415204810032671</c:v>
                </c:pt>
                <c:pt idx="417">
                  <c:v>13.415204810032671</c:v>
                </c:pt>
                <c:pt idx="418">
                  <c:v>13.415204810032671</c:v>
                </c:pt>
                <c:pt idx="419">
                  <c:v>13.415204810032671</c:v>
                </c:pt>
                <c:pt idx="420">
                  <c:v>13.415204810032671</c:v>
                </c:pt>
                <c:pt idx="421">
                  <c:v>13.415204810032671</c:v>
                </c:pt>
                <c:pt idx="422">
                  <c:v>13.415204810032671</c:v>
                </c:pt>
                <c:pt idx="423">
                  <c:v>13.415204810032671</c:v>
                </c:pt>
                <c:pt idx="424">
                  <c:v>13.415204810032671</c:v>
                </c:pt>
                <c:pt idx="425">
                  <c:v>13.415204810032671</c:v>
                </c:pt>
                <c:pt idx="426">
                  <c:v>13.415204810032671</c:v>
                </c:pt>
                <c:pt idx="427">
                  <c:v>13.415204810032671</c:v>
                </c:pt>
                <c:pt idx="428">
                  <c:v>13.415204810032671</c:v>
                </c:pt>
                <c:pt idx="429">
                  <c:v>13.415204810032671</c:v>
                </c:pt>
                <c:pt idx="430">
                  <c:v>13.415204810032671</c:v>
                </c:pt>
                <c:pt idx="431">
                  <c:v>13.415204810032671</c:v>
                </c:pt>
                <c:pt idx="432">
                  <c:v>13.415204810032671</c:v>
                </c:pt>
                <c:pt idx="433">
                  <c:v>13.415204810032671</c:v>
                </c:pt>
                <c:pt idx="434">
                  <c:v>13.415204810032671</c:v>
                </c:pt>
                <c:pt idx="435">
                  <c:v>13.415204810032671</c:v>
                </c:pt>
                <c:pt idx="436">
                  <c:v>13.415204810032671</c:v>
                </c:pt>
                <c:pt idx="437">
                  <c:v>13.415204810032671</c:v>
                </c:pt>
                <c:pt idx="438">
                  <c:v>13.415204810032671</c:v>
                </c:pt>
                <c:pt idx="439">
                  <c:v>13.415204810032671</c:v>
                </c:pt>
                <c:pt idx="440">
                  <c:v>13.415204810032671</c:v>
                </c:pt>
                <c:pt idx="441">
                  <c:v>13.415204810032671</c:v>
                </c:pt>
                <c:pt idx="442">
                  <c:v>13.415204810032671</c:v>
                </c:pt>
                <c:pt idx="443">
                  <c:v>13.415204810032671</c:v>
                </c:pt>
                <c:pt idx="444">
                  <c:v>13.415204810032671</c:v>
                </c:pt>
                <c:pt idx="445">
                  <c:v>13.415204810032671</c:v>
                </c:pt>
                <c:pt idx="446">
                  <c:v>13.415204810032671</c:v>
                </c:pt>
                <c:pt idx="447">
                  <c:v>13.415204810032671</c:v>
                </c:pt>
                <c:pt idx="448">
                  <c:v>13.415204810032671</c:v>
                </c:pt>
                <c:pt idx="449">
                  <c:v>13.415204810032671</c:v>
                </c:pt>
                <c:pt idx="450">
                  <c:v>13.415204810032671</c:v>
                </c:pt>
                <c:pt idx="451">
                  <c:v>13.415204810032671</c:v>
                </c:pt>
                <c:pt idx="452">
                  <c:v>13.415204810032671</c:v>
                </c:pt>
                <c:pt idx="453">
                  <c:v>13.415204810032671</c:v>
                </c:pt>
                <c:pt idx="454">
                  <c:v>13.415204810032671</c:v>
                </c:pt>
                <c:pt idx="455">
                  <c:v>13.415204810032671</c:v>
                </c:pt>
                <c:pt idx="456">
                  <c:v>13.415204810032671</c:v>
                </c:pt>
                <c:pt idx="457">
                  <c:v>13.415204810032671</c:v>
                </c:pt>
                <c:pt idx="458">
                  <c:v>13.415204810032671</c:v>
                </c:pt>
                <c:pt idx="459">
                  <c:v>13.415204810032671</c:v>
                </c:pt>
                <c:pt idx="460">
                  <c:v>13.415204810032671</c:v>
                </c:pt>
                <c:pt idx="461">
                  <c:v>13.415204810032671</c:v>
                </c:pt>
                <c:pt idx="462">
                  <c:v>13.415204810032671</c:v>
                </c:pt>
                <c:pt idx="463">
                  <c:v>13.415204810032671</c:v>
                </c:pt>
                <c:pt idx="464">
                  <c:v>13.415204810032671</c:v>
                </c:pt>
                <c:pt idx="465">
                  <c:v>13.415204810032671</c:v>
                </c:pt>
                <c:pt idx="466">
                  <c:v>13.415204810032671</c:v>
                </c:pt>
                <c:pt idx="467">
                  <c:v>13.415204810032671</c:v>
                </c:pt>
                <c:pt idx="468">
                  <c:v>13.415204810032671</c:v>
                </c:pt>
                <c:pt idx="469">
                  <c:v>13.415204810032671</c:v>
                </c:pt>
                <c:pt idx="470">
                  <c:v>13.415204810032671</c:v>
                </c:pt>
                <c:pt idx="471">
                  <c:v>13.415204810032671</c:v>
                </c:pt>
                <c:pt idx="472">
                  <c:v>13.415204810032671</c:v>
                </c:pt>
                <c:pt idx="473">
                  <c:v>13.415204810032671</c:v>
                </c:pt>
                <c:pt idx="474">
                  <c:v>13.415204810032671</c:v>
                </c:pt>
                <c:pt idx="475">
                  <c:v>13.415204810032671</c:v>
                </c:pt>
                <c:pt idx="476">
                  <c:v>13.415204810032671</c:v>
                </c:pt>
                <c:pt idx="477">
                  <c:v>13.415204810032671</c:v>
                </c:pt>
                <c:pt idx="478">
                  <c:v>13.415204810032671</c:v>
                </c:pt>
                <c:pt idx="479">
                  <c:v>13.415204810032671</c:v>
                </c:pt>
                <c:pt idx="480">
                  <c:v>13.415204810032671</c:v>
                </c:pt>
                <c:pt idx="481">
                  <c:v>13.415204810032671</c:v>
                </c:pt>
                <c:pt idx="482">
                  <c:v>13.415204810032671</c:v>
                </c:pt>
                <c:pt idx="483">
                  <c:v>13.415204810032671</c:v>
                </c:pt>
                <c:pt idx="484">
                  <c:v>13.415204810032671</c:v>
                </c:pt>
                <c:pt idx="485">
                  <c:v>13.415204810032671</c:v>
                </c:pt>
                <c:pt idx="486">
                  <c:v>13.415204810032671</c:v>
                </c:pt>
                <c:pt idx="487">
                  <c:v>13.415204810032671</c:v>
                </c:pt>
                <c:pt idx="488">
                  <c:v>13.415204810032671</c:v>
                </c:pt>
                <c:pt idx="489">
                  <c:v>13.415204810032671</c:v>
                </c:pt>
                <c:pt idx="490">
                  <c:v>13.415204810032671</c:v>
                </c:pt>
                <c:pt idx="491">
                  <c:v>13.415204810032671</c:v>
                </c:pt>
                <c:pt idx="492">
                  <c:v>13.415204810032671</c:v>
                </c:pt>
                <c:pt idx="493">
                  <c:v>13.415204810032671</c:v>
                </c:pt>
                <c:pt idx="494">
                  <c:v>13.415204810032671</c:v>
                </c:pt>
                <c:pt idx="495">
                  <c:v>13.415204810032671</c:v>
                </c:pt>
                <c:pt idx="496">
                  <c:v>13.415204810032671</c:v>
                </c:pt>
                <c:pt idx="497">
                  <c:v>13.415204810032671</c:v>
                </c:pt>
                <c:pt idx="498">
                  <c:v>13.415204810032671</c:v>
                </c:pt>
                <c:pt idx="499">
                  <c:v>13.415204810032671</c:v>
                </c:pt>
                <c:pt idx="500">
                  <c:v>13.415204810032671</c:v>
                </c:pt>
                <c:pt idx="501">
                  <c:v>13.415204810032671</c:v>
                </c:pt>
                <c:pt idx="502">
                  <c:v>13.415204810032671</c:v>
                </c:pt>
                <c:pt idx="503">
                  <c:v>13.415204810032671</c:v>
                </c:pt>
                <c:pt idx="504">
                  <c:v>13.415204810032671</c:v>
                </c:pt>
                <c:pt idx="505">
                  <c:v>13.415204810032671</c:v>
                </c:pt>
                <c:pt idx="506">
                  <c:v>13.415204810032671</c:v>
                </c:pt>
                <c:pt idx="507">
                  <c:v>13.415204810032671</c:v>
                </c:pt>
                <c:pt idx="508">
                  <c:v>13.415204810032671</c:v>
                </c:pt>
                <c:pt idx="509">
                  <c:v>13.415204810032671</c:v>
                </c:pt>
                <c:pt idx="510">
                  <c:v>13.415204810032671</c:v>
                </c:pt>
                <c:pt idx="511">
                  <c:v>13.415204810032671</c:v>
                </c:pt>
                <c:pt idx="512">
                  <c:v>13.415204810032671</c:v>
                </c:pt>
                <c:pt idx="513">
                  <c:v>13.415204810032671</c:v>
                </c:pt>
                <c:pt idx="514">
                  <c:v>13.415204810032671</c:v>
                </c:pt>
                <c:pt idx="515">
                  <c:v>13.415204810032671</c:v>
                </c:pt>
                <c:pt idx="516">
                  <c:v>13.415204810032671</c:v>
                </c:pt>
                <c:pt idx="517">
                  <c:v>13.415204810032671</c:v>
                </c:pt>
                <c:pt idx="518">
                  <c:v>13.415204810032671</c:v>
                </c:pt>
                <c:pt idx="519">
                  <c:v>13.415204810032671</c:v>
                </c:pt>
                <c:pt idx="520">
                  <c:v>13.415204810032671</c:v>
                </c:pt>
                <c:pt idx="521">
                  <c:v>13.415204810032671</c:v>
                </c:pt>
                <c:pt idx="522">
                  <c:v>13.415204810032671</c:v>
                </c:pt>
                <c:pt idx="523">
                  <c:v>13.415204810032671</c:v>
                </c:pt>
                <c:pt idx="524">
                  <c:v>13.415204810032671</c:v>
                </c:pt>
                <c:pt idx="525">
                  <c:v>13.415204810032671</c:v>
                </c:pt>
                <c:pt idx="526">
                  <c:v>13.415204810032671</c:v>
                </c:pt>
                <c:pt idx="527">
                  <c:v>13.415204810032671</c:v>
                </c:pt>
                <c:pt idx="528">
                  <c:v>13.415204810032671</c:v>
                </c:pt>
                <c:pt idx="529">
                  <c:v>13.415204810032671</c:v>
                </c:pt>
                <c:pt idx="530">
                  <c:v>13.415204810032671</c:v>
                </c:pt>
                <c:pt idx="531">
                  <c:v>13.415204810032671</c:v>
                </c:pt>
                <c:pt idx="532">
                  <c:v>13.415204810032671</c:v>
                </c:pt>
                <c:pt idx="533">
                  <c:v>13.415204810032671</c:v>
                </c:pt>
                <c:pt idx="534">
                  <c:v>13.415204810032671</c:v>
                </c:pt>
                <c:pt idx="535">
                  <c:v>13.415204810032671</c:v>
                </c:pt>
                <c:pt idx="536">
                  <c:v>13.415204810032671</c:v>
                </c:pt>
                <c:pt idx="537">
                  <c:v>13.415204810032671</c:v>
                </c:pt>
                <c:pt idx="538">
                  <c:v>13.415204810032671</c:v>
                </c:pt>
                <c:pt idx="539">
                  <c:v>13.415204810032671</c:v>
                </c:pt>
                <c:pt idx="540">
                  <c:v>13.415204810032671</c:v>
                </c:pt>
                <c:pt idx="541">
                  <c:v>13.415204810032671</c:v>
                </c:pt>
                <c:pt idx="542">
                  <c:v>13.415204810032671</c:v>
                </c:pt>
                <c:pt idx="543">
                  <c:v>13.415204810032671</c:v>
                </c:pt>
                <c:pt idx="544">
                  <c:v>13.415204810032671</c:v>
                </c:pt>
                <c:pt idx="545">
                  <c:v>13.415204810032671</c:v>
                </c:pt>
                <c:pt idx="546">
                  <c:v>13.415204810032671</c:v>
                </c:pt>
                <c:pt idx="547">
                  <c:v>13.415204810032671</c:v>
                </c:pt>
                <c:pt idx="548">
                  <c:v>13.415204810032671</c:v>
                </c:pt>
                <c:pt idx="549">
                  <c:v>13.415204810032671</c:v>
                </c:pt>
                <c:pt idx="550">
                  <c:v>13.415204810032671</c:v>
                </c:pt>
                <c:pt idx="551">
                  <c:v>13.415204810032671</c:v>
                </c:pt>
                <c:pt idx="552">
                  <c:v>13.415204810032671</c:v>
                </c:pt>
                <c:pt idx="553">
                  <c:v>13.415204810032671</c:v>
                </c:pt>
                <c:pt idx="554">
                  <c:v>13.415204810032671</c:v>
                </c:pt>
                <c:pt idx="555">
                  <c:v>13.415204810032671</c:v>
                </c:pt>
                <c:pt idx="556">
                  <c:v>13.415204810032671</c:v>
                </c:pt>
                <c:pt idx="557">
                  <c:v>13.415204810032671</c:v>
                </c:pt>
                <c:pt idx="558">
                  <c:v>13.415204810032671</c:v>
                </c:pt>
                <c:pt idx="559">
                  <c:v>13.415204810032671</c:v>
                </c:pt>
                <c:pt idx="560">
                  <c:v>13.415204810032671</c:v>
                </c:pt>
                <c:pt idx="561">
                  <c:v>13.415204810032671</c:v>
                </c:pt>
                <c:pt idx="562">
                  <c:v>13.415204810032671</c:v>
                </c:pt>
                <c:pt idx="563">
                  <c:v>13.415204810032671</c:v>
                </c:pt>
                <c:pt idx="564">
                  <c:v>13.415204810032671</c:v>
                </c:pt>
                <c:pt idx="565">
                  <c:v>13.415204810032671</c:v>
                </c:pt>
                <c:pt idx="566">
                  <c:v>13.415204810032671</c:v>
                </c:pt>
                <c:pt idx="567">
                  <c:v>13.415204810032671</c:v>
                </c:pt>
                <c:pt idx="568">
                  <c:v>13.415204810032671</c:v>
                </c:pt>
                <c:pt idx="569">
                  <c:v>13.415204810032671</c:v>
                </c:pt>
                <c:pt idx="570">
                  <c:v>13.415204810032671</c:v>
                </c:pt>
                <c:pt idx="571">
                  <c:v>13.415204810032671</c:v>
                </c:pt>
                <c:pt idx="572">
                  <c:v>13.415204810032671</c:v>
                </c:pt>
                <c:pt idx="573">
                  <c:v>13.415204810032671</c:v>
                </c:pt>
                <c:pt idx="574">
                  <c:v>13.415204810032671</c:v>
                </c:pt>
                <c:pt idx="575">
                  <c:v>13.415204810032671</c:v>
                </c:pt>
                <c:pt idx="576">
                  <c:v>13.415204810032671</c:v>
                </c:pt>
                <c:pt idx="577">
                  <c:v>13.415204810032671</c:v>
                </c:pt>
                <c:pt idx="578">
                  <c:v>13.415204810032671</c:v>
                </c:pt>
                <c:pt idx="579">
                  <c:v>13.415204810032671</c:v>
                </c:pt>
                <c:pt idx="580">
                  <c:v>13.415204810032671</c:v>
                </c:pt>
                <c:pt idx="581">
                  <c:v>13.415204810032671</c:v>
                </c:pt>
                <c:pt idx="582">
                  <c:v>13.415204810032671</c:v>
                </c:pt>
                <c:pt idx="583">
                  <c:v>13.415204810032671</c:v>
                </c:pt>
                <c:pt idx="584">
                  <c:v>13.415204810032671</c:v>
                </c:pt>
                <c:pt idx="585">
                  <c:v>13.415204810032671</c:v>
                </c:pt>
                <c:pt idx="586">
                  <c:v>13.415204810032671</c:v>
                </c:pt>
                <c:pt idx="587">
                  <c:v>13.415204810032671</c:v>
                </c:pt>
                <c:pt idx="588">
                  <c:v>13.415204810032671</c:v>
                </c:pt>
                <c:pt idx="589">
                  <c:v>13.415204810032671</c:v>
                </c:pt>
                <c:pt idx="590">
                  <c:v>13.415204810032671</c:v>
                </c:pt>
                <c:pt idx="591">
                  <c:v>13.415204810032671</c:v>
                </c:pt>
                <c:pt idx="592">
                  <c:v>13.415204810032671</c:v>
                </c:pt>
                <c:pt idx="593">
                  <c:v>13.415204810032671</c:v>
                </c:pt>
                <c:pt idx="594">
                  <c:v>13.415204810032671</c:v>
                </c:pt>
                <c:pt idx="595">
                  <c:v>13.415204810032671</c:v>
                </c:pt>
                <c:pt idx="596">
                  <c:v>13.415204810032671</c:v>
                </c:pt>
                <c:pt idx="597">
                  <c:v>13.415204810032671</c:v>
                </c:pt>
                <c:pt idx="598">
                  <c:v>13.415204810032671</c:v>
                </c:pt>
                <c:pt idx="599">
                  <c:v>13.415204810032671</c:v>
                </c:pt>
                <c:pt idx="600">
                  <c:v>13.415204810032671</c:v>
                </c:pt>
                <c:pt idx="601">
                  <c:v>13.415204810032671</c:v>
                </c:pt>
                <c:pt idx="602">
                  <c:v>13.415204810032671</c:v>
                </c:pt>
                <c:pt idx="603">
                  <c:v>13.415204810032671</c:v>
                </c:pt>
                <c:pt idx="604">
                  <c:v>13.415204810032671</c:v>
                </c:pt>
                <c:pt idx="605">
                  <c:v>13.415204810032671</c:v>
                </c:pt>
                <c:pt idx="606">
                  <c:v>13.415204810032671</c:v>
                </c:pt>
                <c:pt idx="607">
                  <c:v>13.415204810032671</c:v>
                </c:pt>
                <c:pt idx="608">
                  <c:v>13.415204810032671</c:v>
                </c:pt>
                <c:pt idx="609">
                  <c:v>13.415204810032671</c:v>
                </c:pt>
                <c:pt idx="610">
                  <c:v>13.415204810032671</c:v>
                </c:pt>
                <c:pt idx="611">
                  <c:v>13.415204810032671</c:v>
                </c:pt>
                <c:pt idx="612">
                  <c:v>13.415204810032671</c:v>
                </c:pt>
                <c:pt idx="613">
                  <c:v>13.415204810032671</c:v>
                </c:pt>
                <c:pt idx="614">
                  <c:v>13.415204810032671</c:v>
                </c:pt>
                <c:pt idx="615">
                  <c:v>13.415204810032671</c:v>
                </c:pt>
                <c:pt idx="616">
                  <c:v>13.415204810032671</c:v>
                </c:pt>
                <c:pt idx="617">
                  <c:v>13.415204810032671</c:v>
                </c:pt>
                <c:pt idx="618">
                  <c:v>13.415204810032671</c:v>
                </c:pt>
                <c:pt idx="619">
                  <c:v>13.415204810032671</c:v>
                </c:pt>
                <c:pt idx="620">
                  <c:v>13.415204810032671</c:v>
                </c:pt>
                <c:pt idx="621">
                  <c:v>13.415204810032671</c:v>
                </c:pt>
                <c:pt idx="622">
                  <c:v>13.415204810032671</c:v>
                </c:pt>
                <c:pt idx="623">
                  <c:v>13.415204810032671</c:v>
                </c:pt>
                <c:pt idx="624">
                  <c:v>13.415204810032671</c:v>
                </c:pt>
                <c:pt idx="625">
                  <c:v>13.415204810032671</c:v>
                </c:pt>
                <c:pt idx="626">
                  <c:v>13.415204810032671</c:v>
                </c:pt>
                <c:pt idx="627">
                  <c:v>13.415204810032671</c:v>
                </c:pt>
                <c:pt idx="628">
                  <c:v>13.415204810032671</c:v>
                </c:pt>
                <c:pt idx="629">
                  <c:v>13.415204810032671</c:v>
                </c:pt>
                <c:pt idx="630">
                  <c:v>13.415204810032671</c:v>
                </c:pt>
                <c:pt idx="631">
                  <c:v>13.415204810032671</c:v>
                </c:pt>
                <c:pt idx="632">
                  <c:v>13.415204810032671</c:v>
                </c:pt>
                <c:pt idx="633">
                  <c:v>13.415204810032671</c:v>
                </c:pt>
                <c:pt idx="634">
                  <c:v>13.415204810032671</c:v>
                </c:pt>
                <c:pt idx="635">
                  <c:v>13.415204810032671</c:v>
                </c:pt>
                <c:pt idx="636">
                  <c:v>13.415204810032671</c:v>
                </c:pt>
                <c:pt idx="637">
                  <c:v>13.415204810032671</c:v>
                </c:pt>
                <c:pt idx="638">
                  <c:v>13.415204810032671</c:v>
                </c:pt>
                <c:pt idx="639">
                  <c:v>13.415204810032671</c:v>
                </c:pt>
                <c:pt idx="640">
                  <c:v>13.415204810032671</c:v>
                </c:pt>
                <c:pt idx="641">
                  <c:v>13.415204810032671</c:v>
                </c:pt>
                <c:pt idx="642">
                  <c:v>13.415204810032671</c:v>
                </c:pt>
                <c:pt idx="643">
                  <c:v>13.415204810032671</c:v>
                </c:pt>
                <c:pt idx="644">
                  <c:v>13.415204810032671</c:v>
                </c:pt>
                <c:pt idx="645">
                  <c:v>13.415204810032671</c:v>
                </c:pt>
                <c:pt idx="646">
                  <c:v>13.415204810032671</c:v>
                </c:pt>
                <c:pt idx="647">
                  <c:v>13.415204810032671</c:v>
                </c:pt>
                <c:pt idx="648">
                  <c:v>13.415204810032671</c:v>
                </c:pt>
                <c:pt idx="649">
                  <c:v>13.415204810032671</c:v>
                </c:pt>
                <c:pt idx="650">
                  <c:v>13.415204810032671</c:v>
                </c:pt>
                <c:pt idx="651">
                  <c:v>13.415204810032671</c:v>
                </c:pt>
                <c:pt idx="652">
                  <c:v>13.415204810032671</c:v>
                </c:pt>
                <c:pt idx="653">
                  <c:v>13.415204810032671</c:v>
                </c:pt>
                <c:pt idx="654">
                  <c:v>13.415204810032671</c:v>
                </c:pt>
                <c:pt idx="655">
                  <c:v>13.415204810032671</c:v>
                </c:pt>
                <c:pt idx="656">
                  <c:v>13.415204810032671</c:v>
                </c:pt>
                <c:pt idx="657">
                  <c:v>13.415204810032671</c:v>
                </c:pt>
                <c:pt idx="658">
                  <c:v>13.415204810032671</c:v>
                </c:pt>
                <c:pt idx="659">
                  <c:v>13.415204810032671</c:v>
                </c:pt>
                <c:pt idx="660">
                  <c:v>13.415204810032671</c:v>
                </c:pt>
                <c:pt idx="661">
                  <c:v>13.415204810032671</c:v>
                </c:pt>
                <c:pt idx="662">
                  <c:v>13.415204810032671</c:v>
                </c:pt>
                <c:pt idx="663">
                  <c:v>13.415204810032671</c:v>
                </c:pt>
                <c:pt idx="664">
                  <c:v>13.415204810032671</c:v>
                </c:pt>
                <c:pt idx="665">
                  <c:v>13.415204810032671</c:v>
                </c:pt>
                <c:pt idx="666">
                  <c:v>13.415204810032671</c:v>
                </c:pt>
                <c:pt idx="667">
                  <c:v>13.415204810032671</c:v>
                </c:pt>
                <c:pt idx="668">
                  <c:v>13.415204810032671</c:v>
                </c:pt>
                <c:pt idx="669">
                  <c:v>13.415204810032671</c:v>
                </c:pt>
                <c:pt idx="670">
                  <c:v>13.415204810032671</c:v>
                </c:pt>
                <c:pt idx="671">
                  <c:v>13.415204810032671</c:v>
                </c:pt>
                <c:pt idx="672">
                  <c:v>13.415204810032671</c:v>
                </c:pt>
                <c:pt idx="673">
                  <c:v>13.415204810032671</c:v>
                </c:pt>
                <c:pt idx="674">
                  <c:v>13.415204810032671</c:v>
                </c:pt>
                <c:pt idx="675">
                  <c:v>13.415204810032671</c:v>
                </c:pt>
                <c:pt idx="676">
                  <c:v>13.415204810032671</c:v>
                </c:pt>
                <c:pt idx="677">
                  <c:v>13.415204810032671</c:v>
                </c:pt>
                <c:pt idx="678">
                  <c:v>13.415204810032671</c:v>
                </c:pt>
                <c:pt idx="679">
                  <c:v>13.415204810032671</c:v>
                </c:pt>
                <c:pt idx="680">
                  <c:v>13.415204810032671</c:v>
                </c:pt>
                <c:pt idx="681">
                  <c:v>13.415204810032671</c:v>
                </c:pt>
                <c:pt idx="682">
                  <c:v>13.415204810032671</c:v>
                </c:pt>
                <c:pt idx="683">
                  <c:v>13.415204810032671</c:v>
                </c:pt>
                <c:pt idx="684">
                  <c:v>13.415204810032671</c:v>
                </c:pt>
                <c:pt idx="685">
                  <c:v>13.415204810032671</c:v>
                </c:pt>
                <c:pt idx="686">
                  <c:v>13.415204810032671</c:v>
                </c:pt>
                <c:pt idx="687">
                  <c:v>13.415204810032671</c:v>
                </c:pt>
                <c:pt idx="688">
                  <c:v>13.415204810032671</c:v>
                </c:pt>
                <c:pt idx="689">
                  <c:v>13.415204810032671</c:v>
                </c:pt>
                <c:pt idx="690">
                  <c:v>13.415204810032671</c:v>
                </c:pt>
                <c:pt idx="691">
                  <c:v>13.415204810032671</c:v>
                </c:pt>
                <c:pt idx="692">
                  <c:v>13.415204810032671</c:v>
                </c:pt>
                <c:pt idx="693">
                  <c:v>13.415204810032671</c:v>
                </c:pt>
                <c:pt idx="694">
                  <c:v>13.415204810032671</c:v>
                </c:pt>
                <c:pt idx="695">
                  <c:v>13.415204810032671</c:v>
                </c:pt>
                <c:pt idx="696">
                  <c:v>13.415204810032671</c:v>
                </c:pt>
                <c:pt idx="697">
                  <c:v>13.415204810032671</c:v>
                </c:pt>
                <c:pt idx="698">
                  <c:v>13.415204810032671</c:v>
                </c:pt>
                <c:pt idx="699">
                  <c:v>13.415204810032671</c:v>
                </c:pt>
                <c:pt idx="700">
                  <c:v>13.415204810032671</c:v>
                </c:pt>
                <c:pt idx="701">
                  <c:v>13.415204810032671</c:v>
                </c:pt>
                <c:pt idx="702">
                  <c:v>13.415204810032671</c:v>
                </c:pt>
                <c:pt idx="703">
                  <c:v>13.415204810032671</c:v>
                </c:pt>
                <c:pt idx="704">
                  <c:v>13.415204810032671</c:v>
                </c:pt>
                <c:pt idx="705">
                  <c:v>13.415204810032671</c:v>
                </c:pt>
                <c:pt idx="706">
                  <c:v>13.415204810032671</c:v>
                </c:pt>
                <c:pt idx="707">
                  <c:v>13.415204810032671</c:v>
                </c:pt>
                <c:pt idx="708">
                  <c:v>13.415204810032671</c:v>
                </c:pt>
                <c:pt idx="709">
                  <c:v>13.415204810032671</c:v>
                </c:pt>
                <c:pt idx="710">
                  <c:v>13.415204810032671</c:v>
                </c:pt>
                <c:pt idx="711">
                  <c:v>13.415204810032671</c:v>
                </c:pt>
                <c:pt idx="712">
                  <c:v>13.415204810032671</c:v>
                </c:pt>
                <c:pt idx="713">
                  <c:v>13.415204810032671</c:v>
                </c:pt>
                <c:pt idx="714">
                  <c:v>13.415204810032671</c:v>
                </c:pt>
                <c:pt idx="715">
                  <c:v>13.415204810032671</c:v>
                </c:pt>
                <c:pt idx="716">
                  <c:v>13.415204810032671</c:v>
                </c:pt>
                <c:pt idx="717">
                  <c:v>13.415204810032671</c:v>
                </c:pt>
                <c:pt idx="718">
                  <c:v>13.415204810032671</c:v>
                </c:pt>
                <c:pt idx="719">
                  <c:v>13.415204810032671</c:v>
                </c:pt>
                <c:pt idx="720">
                  <c:v>13.415204810032671</c:v>
                </c:pt>
                <c:pt idx="721">
                  <c:v>13.415204810032671</c:v>
                </c:pt>
                <c:pt idx="722">
                  <c:v>13.415204810032671</c:v>
                </c:pt>
                <c:pt idx="723">
                  <c:v>13.415204810032671</c:v>
                </c:pt>
                <c:pt idx="724">
                  <c:v>13.415204810032671</c:v>
                </c:pt>
                <c:pt idx="725">
                  <c:v>13.415204810032671</c:v>
                </c:pt>
                <c:pt idx="726">
                  <c:v>13.415204810032671</c:v>
                </c:pt>
                <c:pt idx="727">
                  <c:v>13.415204810032671</c:v>
                </c:pt>
                <c:pt idx="728">
                  <c:v>13.415204810032671</c:v>
                </c:pt>
                <c:pt idx="729">
                  <c:v>13.415204810032671</c:v>
                </c:pt>
                <c:pt idx="730">
                  <c:v>13.415204810032671</c:v>
                </c:pt>
                <c:pt idx="731">
                  <c:v>13.415204810032671</c:v>
                </c:pt>
                <c:pt idx="732">
                  <c:v>13.415204810032671</c:v>
                </c:pt>
                <c:pt idx="733">
                  <c:v>13.415204810032671</c:v>
                </c:pt>
                <c:pt idx="734">
                  <c:v>13.415204810032671</c:v>
                </c:pt>
                <c:pt idx="735">
                  <c:v>13.415204810032671</c:v>
                </c:pt>
                <c:pt idx="736">
                  <c:v>13.415204810032671</c:v>
                </c:pt>
                <c:pt idx="737">
                  <c:v>13.415204810032671</c:v>
                </c:pt>
                <c:pt idx="738">
                  <c:v>13.415204810032671</c:v>
                </c:pt>
                <c:pt idx="739">
                  <c:v>13.415204810032671</c:v>
                </c:pt>
                <c:pt idx="740">
                  <c:v>13.415204810032671</c:v>
                </c:pt>
                <c:pt idx="741">
                  <c:v>13.415204810032671</c:v>
                </c:pt>
                <c:pt idx="742">
                  <c:v>13.415204810032671</c:v>
                </c:pt>
                <c:pt idx="743">
                  <c:v>13.415204810032671</c:v>
                </c:pt>
                <c:pt idx="744">
                  <c:v>13.415204810032671</c:v>
                </c:pt>
                <c:pt idx="745">
                  <c:v>13.415204810032671</c:v>
                </c:pt>
                <c:pt idx="746">
                  <c:v>13.415204810032671</c:v>
                </c:pt>
                <c:pt idx="747">
                  <c:v>13.415204810032671</c:v>
                </c:pt>
                <c:pt idx="748">
                  <c:v>13.415204810032671</c:v>
                </c:pt>
                <c:pt idx="749">
                  <c:v>13.415204810032671</c:v>
                </c:pt>
                <c:pt idx="750">
                  <c:v>13.415204810032671</c:v>
                </c:pt>
                <c:pt idx="751">
                  <c:v>13.415204810032671</c:v>
                </c:pt>
                <c:pt idx="752">
                  <c:v>13.415204810032671</c:v>
                </c:pt>
                <c:pt idx="753">
                  <c:v>13.415204810032671</c:v>
                </c:pt>
                <c:pt idx="754">
                  <c:v>13.415204810032671</c:v>
                </c:pt>
                <c:pt idx="755">
                  <c:v>13.415204810032671</c:v>
                </c:pt>
                <c:pt idx="756">
                  <c:v>13.415204810032671</c:v>
                </c:pt>
                <c:pt idx="757">
                  <c:v>13.415204810032671</c:v>
                </c:pt>
                <c:pt idx="758">
                  <c:v>13.415204810032671</c:v>
                </c:pt>
                <c:pt idx="759">
                  <c:v>13.415204810032671</c:v>
                </c:pt>
                <c:pt idx="760">
                  <c:v>13.415204810032671</c:v>
                </c:pt>
                <c:pt idx="761">
                  <c:v>13.415204810032671</c:v>
                </c:pt>
                <c:pt idx="762">
                  <c:v>13.415204810032671</c:v>
                </c:pt>
                <c:pt idx="763">
                  <c:v>13.415204810032671</c:v>
                </c:pt>
                <c:pt idx="764">
                  <c:v>13.415204810032671</c:v>
                </c:pt>
                <c:pt idx="765">
                  <c:v>13.415204810032671</c:v>
                </c:pt>
                <c:pt idx="766">
                  <c:v>13.415204810032671</c:v>
                </c:pt>
                <c:pt idx="767">
                  <c:v>13.415204810032671</c:v>
                </c:pt>
                <c:pt idx="768">
                  <c:v>13.415204810032671</c:v>
                </c:pt>
                <c:pt idx="769">
                  <c:v>13.415204810032671</c:v>
                </c:pt>
                <c:pt idx="770">
                  <c:v>13.415204810032671</c:v>
                </c:pt>
                <c:pt idx="771">
                  <c:v>13.415204810032671</c:v>
                </c:pt>
                <c:pt idx="772">
                  <c:v>13.415204810032671</c:v>
                </c:pt>
                <c:pt idx="773">
                  <c:v>13.415204810032671</c:v>
                </c:pt>
                <c:pt idx="774">
                  <c:v>13.415204810032671</c:v>
                </c:pt>
                <c:pt idx="775">
                  <c:v>13.415204810032671</c:v>
                </c:pt>
                <c:pt idx="776">
                  <c:v>13.415204810032671</c:v>
                </c:pt>
                <c:pt idx="777">
                  <c:v>13.415204810032671</c:v>
                </c:pt>
                <c:pt idx="778">
                  <c:v>13.415204810032671</c:v>
                </c:pt>
                <c:pt idx="779">
                  <c:v>13.415204810032671</c:v>
                </c:pt>
                <c:pt idx="780">
                  <c:v>13.415204810032671</c:v>
                </c:pt>
                <c:pt idx="781">
                  <c:v>13.415204810032671</c:v>
                </c:pt>
                <c:pt idx="782">
                  <c:v>13.415204810032671</c:v>
                </c:pt>
                <c:pt idx="783">
                  <c:v>13.415204810032671</c:v>
                </c:pt>
                <c:pt idx="784">
                  <c:v>13.415204810032671</c:v>
                </c:pt>
                <c:pt idx="785">
                  <c:v>13.415204810032671</c:v>
                </c:pt>
                <c:pt idx="786">
                  <c:v>13.415204810032671</c:v>
                </c:pt>
                <c:pt idx="787">
                  <c:v>13.415204810032671</c:v>
                </c:pt>
                <c:pt idx="788">
                  <c:v>13.415204810032671</c:v>
                </c:pt>
                <c:pt idx="789">
                  <c:v>13.415204810032671</c:v>
                </c:pt>
                <c:pt idx="790">
                  <c:v>13.415204810032671</c:v>
                </c:pt>
                <c:pt idx="791">
                  <c:v>13.415204810032671</c:v>
                </c:pt>
                <c:pt idx="792">
                  <c:v>13.415204810032671</c:v>
                </c:pt>
                <c:pt idx="793">
                  <c:v>13.415204810032671</c:v>
                </c:pt>
                <c:pt idx="794">
                  <c:v>13.415204810032671</c:v>
                </c:pt>
                <c:pt idx="795">
                  <c:v>13.415204810032671</c:v>
                </c:pt>
                <c:pt idx="796">
                  <c:v>13.415204810032671</c:v>
                </c:pt>
                <c:pt idx="797">
                  <c:v>13.415204810032671</c:v>
                </c:pt>
                <c:pt idx="798">
                  <c:v>13.415204810032671</c:v>
                </c:pt>
                <c:pt idx="799">
                  <c:v>13.415204810032671</c:v>
                </c:pt>
                <c:pt idx="800">
                  <c:v>13.415204810032671</c:v>
                </c:pt>
                <c:pt idx="801">
                  <c:v>13.415204810032671</c:v>
                </c:pt>
                <c:pt idx="802">
                  <c:v>13.415204810032671</c:v>
                </c:pt>
                <c:pt idx="803">
                  <c:v>13.415204810032671</c:v>
                </c:pt>
                <c:pt idx="804">
                  <c:v>13.415204810032671</c:v>
                </c:pt>
                <c:pt idx="805">
                  <c:v>13.415204810032671</c:v>
                </c:pt>
                <c:pt idx="806">
                  <c:v>13.415204810032671</c:v>
                </c:pt>
                <c:pt idx="807">
                  <c:v>13.415204810032671</c:v>
                </c:pt>
                <c:pt idx="808">
                  <c:v>13.415204810032671</c:v>
                </c:pt>
                <c:pt idx="809">
                  <c:v>13.415204810032671</c:v>
                </c:pt>
                <c:pt idx="810">
                  <c:v>13.415204810032671</c:v>
                </c:pt>
                <c:pt idx="811">
                  <c:v>13.415204810032671</c:v>
                </c:pt>
                <c:pt idx="812">
                  <c:v>13.415204810032671</c:v>
                </c:pt>
                <c:pt idx="813">
                  <c:v>13.415204810032671</c:v>
                </c:pt>
                <c:pt idx="814">
                  <c:v>13.415204810032671</c:v>
                </c:pt>
                <c:pt idx="815">
                  <c:v>13.415204810032671</c:v>
                </c:pt>
                <c:pt idx="816">
                  <c:v>13.415204810032671</c:v>
                </c:pt>
                <c:pt idx="817">
                  <c:v>13.415204810032671</c:v>
                </c:pt>
                <c:pt idx="818">
                  <c:v>13.415204810032671</c:v>
                </c:pt>
                <c:pt idx="819">
                  <c:v>13.415204810032671</c:v>
                </c:pt>
                <c:pt idx="820">
                  <c:v>13.415204810032671</c:v>
                </c:pt>
                <c:pt idx="821">
                  <c:v>13.415204810032671</c:v>
                </c:pt>
                <c:pt idx="822">
                  <c:v>13.415204810032671</c:v>
                </c:pt>
                <c:pt idx="823">
                  <c:v>13.415204810032671</c:v>
                </c:pt>
                <c:pt idx="824">
                  <c:v>13.415204810032671</c:v>
                </c:pt>
                <c:pt idx="825">
                  <c:v>13.415204810032671</c:v>
                </c:pt>
                <c:pt idx="826">
                  <c:v>13.415204810032671</c:v>
                </c:pt>
                <c:pt idx="827">
                  <c:v>13.415204810032671</c:v>
                </c:pt>
                <c:pt idx="828">
                  <c:v>13.415204810032671</c:v>
                </c:pt>
                <c:pt idx="829">
                  <c:v>13.415204810032671</c:v>
                </c:pt>
                <c:pt idx="830">
                  <c:v>13.415204810032671</c:v>
                </c:pt>
                <c:pt idx="831">
                  <c:v>13.415204810032671</c:v>
                </c:pt>
                <c:pt idx="832">
                  <c:v>13.415204810032671</c:v>
                </c:pt>
                <c:pt idx="833">
                  <c:v>13.415204810032671</c:v>
                </c:pt>
                <c:pt idx="834">
                  <c:v>13.415204810032671</c:v>
                </c:pt>
                <c:pt idx="835">
                  <c:v>13.415204810032671</c:v>
                </c:pt>
                <c:pt idx="836">
                  <c:v>13.415204810032671</c:v>
                </c:pt>
                <c:pt idx="837">
                  <c:v>13.415204810032671</c:v>
                </c:pt>
                <c:pt idx="838">
                  <c:v>13.415204810032671</c:v>
                </c:pt>
                <c:pt idx="839">
                  <c:v>13.415204810032671</c:v>
                </c:pt>
                <c:pt idx="840">
                  <c:v>13.415204810032671</c:v>
                </c:pt>
                <c:pt idx="841">
                  <c:v>13.415204810032671</c:v>
                </c:pt>
                <c:pt idx="842">
                  <c:v>13.415204810032671</c:v>
                </c:pt>
                <c:pt idx="843">
                  <c:v>13.415204810032671</c:v>
                </c:pt>
                <c:pt idx="844">
                  <c:v>13.415204810032671</c:v>
                </c:pt>
                <c:pt idx="845">
                  <c:v>13.415204810032671</c:v>
                </c:pt>
                <c:pt idx="846">
                  <c:v>13.415204810032671</c:v>
                </c:pt>
                <c:pt idx="847">
                  <c:v>13.415204810032671</c:v>
                </c:pt>
                <c:pt idx="848">
                  <c:v>13.415204810032671</c:v>
                </c:pt>
                <c:pt idx="849">
                  <c:v>13.415204810032671</c:v>
                </c:pt>
                <c:pt idx="850">
                  <c:v>13.415204810032671</c:v>
                </c:pt>
                <c:pt idx="851">
                  <c:v>13.415204810032671</c:v>
                </c:pt>
                <c:pt idx="852">
                  <c:v>13.415204810032671</c:v>
                </c:pt>
                <c:pt idx="853">
                  <c:v>13.415204810032671</c:v>
                </c:pt>
                <c:pt idx="854">
                  <c:v>13.415204810032671</c:v>
                </c:pt>
                <c:pt idx="855">
                  <c:v>13.415204810032671</c:v>
                </c:pt>
                <c:pt idx="856">
                  <c:v>13.415204810032671</c:v>
                </c:pt>
                <c:pt idx="857">
                  <c:v>13.415204810032671</c:v>
                </c:pt>
                <c:pt idx="858">
                  <c:v>13.415204810032671</c:v>
                </c:pt>
                <c:pt idx="859">
                  <c:v>13.415204810032671</c:v>
                </c:pt>
                <c:pt idx="860">
                  <c:v>13.415204810032671</c:v>
                </c:pt>
                <c:pt idx="861">
                  <c:v>13.415204810032671</c:v>
                </c:pt>
                <c:pt idx="862">
                  <c:v>13.415204810032671</c:v>
                </c:pt>
                <c:pt idx="863">
                  <c:v>13.415204810032671</c:v>
                </c:pt>
                <c:pt idx="864">
                  <c:v>13.415204810032671</c:v>
                </c:pt>
                <c:pt idx="865">
                  <c:v>13.415204810032671</c:v>
                </c:pt>
                <c:pt idx="866">
                  <c:v>13.415204810032671</c:v>
                </c:pt>
                <c:pt idx="867">
                  <c:v>13.415204810032671</c:v>
                </c:pt>
                <c:pt idx="868">
                  <c:v>13.415204810032671</c:v>
                </c:pt>
                <c:pt idx="869">
                  <c:v>13.415204810032671</c:v>
                </c:pt>
                <c:pt idx="870">
                  <c:v>13.415204810032671</c:v>
                </c:pt>
                <c:pt idx="871">
                  <c:v>13.415204810032671</c:v>
                </c:pt>
                <c:pt idx="872">
                  <c:v>13.415204810032671</c:v>
                </c:pt>
                <c:pt idx="873">
                  <c:v>13.415204810032671</c:v>
                </c:pt>
                <c:pt idx="874">
                  <c:v>13.415204810032671</c:v>
                </c:pt>
                <c:pt idx="875">
                  <c:v>13.415204810032671</c:v>
                </c:pt>
                <c:pt idx="876">
                  <c:v>13.415204810032671</c:v>
                </c:pt>
                <c:pt idx="877">
                  <c:v>13.415204810032671</c:v>
                </c:pt>
                <c:pt idx="878">
                  <c:v>13.415204810032671</c:v>
                </c:pt>
                <c:pt idx="879">
                  <c:v>13.415204810032671</c:v>
                </c:pt>
                <c:pt idx="880">
                  <c:v>13.415204810032671</c:v>
                </c:pt>
                <c:pt idx="881">
                  <c:v>13.415204810032671</c:v>
                </c:pt>
                <c:pt idx="882">
                  <c:v>13.415204810032671</c:v>
                </c:pt>
                <c:pt idx="883">
                  <c:v>13.415204810032671</c:v>
                </c:pt>
                <c:pt idx="884">
                  <c:v>13.415204810032671</c:v>
                </c:pt>
                <c:pt idx="885">
                  <c:v>13.415204810032671</c:v>
                </c:pt>
                <c:pt idx="886">
                  <c:v>13.415204810032671</c:v>
                </c:pt>
                <c:pt idx="887">
                  <c:v>13.415204810032671</c:v>
                </c:pt>
                <c:pt idx="888">
                  <c:v>13.415204810032671</c:v>
                </c:pt>
                <c:pt idx="889">
                  <c:v>13.415204810032671</c:v>
                </c:pt>
                <c:pt idx="890">
                  <c:v>13.415204810032671</c:v>
                </c:pt>
                <c:pt idx="891">
                  <c:v>13.415204810032671</c:v>
                </c:pt>
                <c:pt idx="892">
                  <c:v>13.415204810032671</c:v>
                </c:pt>
                <c:pt idx="893">
                  <c:v>13.415204810032671</c:v>
                </c:pt>
                <c:pt idx="894">
                  <c:v>13.415204810032671</c:v>
                </c:pt>
                <c:pt idx="895">
                  <c:v>13.415204810032671</c:v>
                </c:pt>
                <c:pt idx="896">
                  <c:v>13.415204810032671</c:v>
                </c:pt>
                <c:pt idx="897">
                  <c:v>13.415204810032671</c:v>
                </c:pt>
                <c:pt idx="898">
                  <c:v>13.415204810032671</c:v>
                </c:pt>
                <c:pt idx="899">
                  <c:v>13.415204810032671</c:v>
                </c:pt>
                <c:pt idx="900">
                  <c:v>13.415204810032671</c:v>
                </c:pt>
                <c:pt idx="901">
                  <c:v>13.415204810032671</c:v>
                </c:pt>
                <c:pt idx="902">
                  <c:v>13.415204810032671</c:v>
                </c:pt>
                <c:pt idx="903">
                  <c:v>13.415204810032671</c:v>
                </c:pt>
                <c:pt idx="904">
                  <c:v>13.415204810032671</c:v>
                </c:pt>
                <c:pt idx="905">
                  <c:v>13.415204810032671</c:v>
                </c:pt>
                <c:pt idx="906">
                  <c:v>13.415204810032671</c:v>
                </c:pt>
                <c:pt idx="907">
                  <c:v>13.415204810032671</c:v>
                </c:pt>
                <c:pt idx="908">
                  <c:v>13.415204810032671</c:v>
                </c:pt>
                <c:pt idx="909">
                  <c:v>13.415204810032671</c:v>
                </c:pt>
                <c:pt idx="910">
                  <c:v>13.415204810032671</c:v>
                </c:pt>
                <c:pt idx="911">
                  <c:v>13.415204810032671</c:v>
                </c:pt>
                <c:pt idx="912">
                  <c:v>13.415204810032671</c:v>
                </c:pt>
                <c:pt idx="913">
                  <c:v>13.415204810032671</c:v>
                </c:pt>
                <c:pt idx="914">
                  <c:v>13.415204810032671</c:v>
                </c:pt>
                <c:pt idx="915">
                  <c:v>13.415204810032671</c:v>
                </c:pt>
                <c:pt idx="916">
                  <c:v>13.415204810032671</c:v>
                </c:pt>
                <c:pt idx="917">
                  <c:v>13.415204810032671</c:v>
                </c:pt>
                <c:pt idx="918">
                  <c:v>13.415204810032671</c:v>
                </c:pt>
                <c:pt idx="919">
                  <c:v>13.415204810032671</c:v>
                </c:pt>
                <c:pt idx="920">
                  <c:v>13.415204810032671</c:v>
                </c:pt>
                <c:pt idx="921">
                  <c:v>13.415204810032671</c:v>
                </c:pt>
                <c:pt idx="922">
                  <c:v>13.415204810032671</c:v>
                </c:pt>
                <c:pt idx="923">
                  <c:v>13.415204810032671</c:v>
                </c:pt>
                <c:pt idx="924">
                  <c:v>13.415204810032671</c:v>
                </c:pt>
                <c:pt idx="925">
                  <c:v>13.415204810032671</c:v>
                </c:pt>
                <c:pt idx="926">
                  <c:v>13.415204810032671</c:v>
                </c:pt>
                <c:pt idx="927">
                  <c:v>13.415204810032671</c:v>
                </c:pt>
                <c:pt idx="928">
                  <c:v>13.415204810032671</c:v>
                </c:pt>
                <c:pt idx="929">
                  <c:v>13.415204810032671</c:v>
                </c:pt>
                <c:pt idx="930">
                  <c:v>13.415204810032671</c:v>
                </c:pt>
                <c:pt idx="931">
                  <c:v>13.415204810032671</c:v>
                </c:pt>
                <c:pt idx="932">
                  <c:v>13.415204810032671</c:v>
                </c:pt>
                <c:pt idx="933">
                  <c:v>13.415204810032671</c:v>
                </c:pt>
                <c:pt idx="934">
                  <c:v>13.415204810032671</c:v>
                </c:pt>
                <c:pt idx="935">
                  <c:v>13.415204810032671</c:v>
                </c:pt>
                <c:pt idx="936">
                  <c:v>13.415204810032671</c:v>
                </c:pt>
                <c:pt idx="937">
                  <c:v>13.415204810032671</c:v>
                </c:pt>
                <c:pt idx="938">
                  <c:v>13.415204810032671</c:v>
                </c:pt>
                <c:pt idx="939">
                  <c:v>13.415204810032671</c:v>
                </c:pt>
                <c:pt idx="940">
                  <c:v>13.415204810032671</c:v>
                </c:pt>
                <c:pt idx="941">
                  <c:v>13.415204810032671</c:v>
                </c:pt>
                <c:pt idx="942">
                  <c:v>13.415204810032671</c:v>
                </c:pt>
                <c:pt idx="943">
                  <c:v>13.415204810032671</c:v>
                </c:pt>
                <c:pt idx="944">
                  <c:v>13.415204810032671</c:v>
                </c:pt>
                <c:pt idx="945">
                  <c:v>13.415204810032671</c:v>
                </c:pt>
                <c:pt idx="946">
                  <c:v>13.415204810032671</c:v>
                </c:pt>
                <c:pt idx="947">
                  <c:v>13.415204810032671</c:v>
                </c:pt>
                <c:pt idx="948">
                  <c:v>13.415204810032671</c:v>
                </c:pt>
                <c:pt idx="949">
                  <c:v>13.415204810032671</c:v>
                </c:pt>
                <c:pt idx="950">
                  <c:v>13.415204810032671</c:v>
                </c:pt>
                <c:pt idx="951">
                  <c:v>13.415204810032671</c:v>
                </c:pt>
                <c:pt idx="952">
                  <c:v>13.415204810032671</c:v>
                </c:pt>
                <c:pt idx="953">
                  <c:v>13.415204810032671</c:v>
                </c:pt>
                <c:pt idx="954">
                  <c:v>13.415204810032671</c:v>
                </c:pt>
                <c:pt idx="955">
                  <c:v>13.415204810032671</c:v>
                </c:pt>
                <c:pt idx="956">
                  <c:v>13.415204810032671</c:v>
                </c:pt>
                <c:pt idx="957">
                  <c:v>13.415204810032671</c:v>
                </c:pt>
                <c:pt idx="958">
                  <c:v>13.415204810032671</c:v>
                </c:pt>
                <c:pt idx="959">
                  <c:v>13.415204810032671</c:v>
                </c:pt>
                <c:pt idx="960">
                  <c:v>13.415204810032671</c:v>
                </c:pt>
                <c:pt idx="961">
                  <c:v>13.415204810032671</c:v>
                </c:pt>
                <c:pt idx="962">
                  <c:v>13.415204810032671</c:v>
                </c:pt>
                <c:pt idx="963">
                  <c:v>13.415204810032671</c:v>
                </c:pt>
                <c:pt idx="964">
                  <c:v>13.415204810032671</c:v>
                </c:pt>
                <c:pt idx="965">
                  <c:v>13.415204810032671</c:v>
                </c:pt>
                <c:pt idx="966">
                  <c:v>13.415204810032671</c:v>
                </c:pt>
                <c:pt idx="967">
                  <c:v>13.415204810032671</c:v>
                </c:pt>
                <c:pt idx="968">
                  <c:v>13.415204810032671</c:v>
                </c:pt>
                <c:pt idx="969">
                  <c:v>13.415204810032671</c:v>
                </c:pt>
                <c:pt idx="970">
                  <c:v>13.415204810032671</c:v>
                </c:pt>
                <c:pt idx="971">
                  <c:v>13.415204810032671</c:v>
                </c:pt>
                <c:pt idx="972">
                  <c:v>13.415204810032671</c:v>
                </c:pt>
                <c:pt idx="973">
                  <c:v>13.415204810032671</c:v>
                </c:pt>
                <c:pt idx="974">
                  <c:v>13.415204810032671</c:v>
                </c:pt>
                <c:pt idx="975">
                  <c:v>13.415204810032671</c:v>
                </c:pt>
                <c:pt idx="976">
                  <c:v>13.415204810032671</c:v>
                </c:pt>
                <c:pt idx="977">
                  <c:v>13.415204810032671</c:v>
                </c:pt>
                <c:pt idx="978">
                  <c:v>13.415204810032671</c:v>
                </c:pt>
                <c:pt idx="979">
                  <c:v>13.415204810032671</c:v>
                </c:pt>
                <c:pt idx="980">
                  <c:v>13.415204810032671</c:v>
                </c:pt>
                <c:pt idx="981">
                  <c:v>13.415204810032671</c:v>
                </c:pt>
                <c:pt idx="982">
                  <c:v>13.415204810032671</c:v>
                </c:pt>
                <c:pt idx="983">
                  <c:v>13.415204810032671</c:v>
                </c:pt>
                <c:pt idx="984">
                  <c:v>13.415204810032671</c:v>
                </c:pt>
                <c:pt idx="985">
                  <c:v>13.415204810032671</c:v>
                </c:pt>
                <c:pt idx="986">
                  <c:v>13.415204810032671</c:v>
                </c:pt>
                <c:pt idx="987">
                  <c:v>13.415204810032671</c:v>
                </c:pt>
                <c:pt idx="988">
                  <c:v>13.415204810032671</c:v>
                </c:pt>
                <c:pt idx="989">
                  <c:v>13.415204810032671</c:v>
                </c:pt>
                <c:pt idx="990">
                  <c:v>13.415204810032671</c:v>
                </c:pt>
                <c:pt idx="991">
                  <c:v>13.415204810032671</c:v>
                </c:pt>
                <c:pt idx="992">
                  <c:v>13.415204810032671</c:v>
                </c:pt>
                <c:pt idx="993">
                  <c:v>13.415204810032671</c:v>
                </c:pt>
                <c:pt idx="994">
                  <c:v>13.415204810032671</c:v>
                </c:pt>
                <c:pt idx="995">
                  <c:v>13.415204810032671</c:v>
                </c:pt>
                <c:pt idx="996">
                  <c:v>13.415204810032671</c:v>
                </c:pt>
                <c:pt idx="997">
                  <c:v>13.415204810032671</c:v>
                </c:pt>
                <c:pt idx="998">
                  <c:v>13.415204810032671</c:v>
                </c:pt>
                <c:pt idx="999">
                  <c:v>13.415204810032671</c:v>
                </c:pt>
                <c:pt idx="1000">
                  <c:v>13.415204810032671</c:v>
                </c:pt>
                <c:pt idx="1001">
                  <c:v>13.415204810032671</c:v>
                </c:pt>
                <c:pt idx="1002">
                  <c:v>13.415204810032671</c:v>
                </c:pt>
                <c:pt idx="1003">
                  <c:v>13.415204810032671</c:v>
                </c:pt>
                <c:pt idx="1004">
                  <c:v>13.415204810032671</c:v>
                </c:pt>
                <c:pt idx="1005">
                  <c:v>13.415204810032671</c:v>
                </c:pt>
                <c:pt idx="1006">
                  <c:v>13.415204810032671</c:v>
                </c:pt>
                <c:pt idx="1007">
                  <c:v>13.415204810032671</c:v>
                </c:pt>
                <c:pt idx="1008">
                  <c:v>13.415204810032671</c:v>
                </c:pt>
                <c:pt idx="1009">
                  <c:v>13.415204810032671</c:v>
                </c:pt>
                <c:pt idx="1010">
                  <c:v>13.415204810032671</c:v>
                </c:pt>
                <c:pt idx="1011">
                  <c:v>13.415204810032671</c:v>
                </c:pt>
                <c:pt idx="1012">
                  <c:v>13.415204810032671</c:v>
                </c:pt>
                <c:pt idx="1013">
                  <c:v>13.415204810032671</c:v>
                </c:pt>
                <c:pt idx="1014">
                  <c:v>13.415204810032671</c:v>
                </c:pt>
                <c:pt idx="1015">
                  <c:v>13.415204810032671</c:v>
                </c:pt>
                <c:pt idx="1016">
                  <c:v>13.415204810032671</c:v>
                </c:pt>
                <c:pt idx="1017">
                  <c:v>13.415204810032671</c:v>
                </c:pt>
                <c:pt idx="1018">
                  <c:v>13.415204810032671</c:v>
                </c:pt>
                <c:pt idx="1019">
                  <c:v>13.415204810032671</c:v>
                </c:pt>
                <c:pt idx="1020">
                  <c:v>13.415204810032671</c:v>
                </c:pt>
                <c:pt idx="1021">
                  <c:v>13.415204810032671</c:v>
                </c:pt>
                <c:pt idx="1022">
                  <c:v>13.415204810032671</c:v>
                </c:pt>
                <c:pt idx="1023">
                  <c:v>13.415204810032671</c:v>
                </c:pt>
                <c:pt idx="1024">
                  <c:v>13.415204810032671</c:v>
                </c:pt>
                <c:pt idx="1025">
                  <c:v>13.415204810032671</c:v>
                </c:pt>
                <c:pt idx="1026">
                  <c:v>13.415204810032671</c:v>
                </c:pt>
                <c:pt idx="1027">
                  <c:v>13.415204810032671</c:v>
                </c:pt>
                <c:pt idx="1028">
                  <c:v>13.415204810032671</c:v>
                </c:pt>
                <c:pt idx="1029">
                  <c:v>13.415204810032671</c:v>
                </c:pt>
                <c:pt idx="1030">
                  <c:v>13.415204810032671</c:v>
                </c:pt>
                <c:pt idx="1031">
                  <c:v>13.415204810032671</c:v>
                </c:pt>
                <c:pt idx="1032">
                  <c:v>13.415204810032671</c:v>
                </c:pt>
                <c:pt idx="1033">
                  <c:v>13.415204810032671</c:v>
                </c:pt>
                <c:pt idx="1034">
                  <c:v>13.415204810032671</c:v>
                </c:pt>
                <c:pt idx="1035">
                  <c:v>13.415204810032671</c:v>
                </c:pt>
                <c:pt idx="1036">
                  <c:v>13.415204810032671</c:v>
                </c:pt>
                <c:pt idx="1037">
                  <c:v>13.415204810032671</c:v>
                </c:pt>
                <c:pt idx="1038">
                  <c:v>13.415204810032671</c:v>
                </c:pt>
                <c:pt idx="1039">
                  <c:v>13.415204810032671</c:v>
                </c:pt>
                <c:pt idx="1040">
                  <c:v>13.415204810032671</c:v>
                </c:pt>
                <c:pt idx="1041">
                  <c:v>13.415204810032671</c:v>
                </c:pt>
                <c:pt idx="1042">
                  <c:v>13.415204810032671</c:v>
                </c:pt>
                <c:pt idx="1043">
                  <c:v>13.415204810032671</c:v>
                </c:pt>
                <c:pt idx="1044">
                  <c:v>13.415204810032671</c:v>
                </c:pt>
                <c:pt idx="1045">
                  <c:v>13.415204810032671</c:v>
                </c:pt>
                <c:pt idx="1046">
                  <c:v>13.415204810032671</c:v>
                </c:pt>
                <c:pt idx="1047">
                  <c:v>13.415204810032671</c:v>
                </c:pt>
                <c:pt idx="1048">
                  <c:v>13.415204810032671</c:v>
                </c:pt>
                <c:pt idx="1049">
                  <c:v>13.415204810032671</c:v>
                </c:pt>
                <c:pt idx="1050">
                  <c:v>13.415204810032671</c:v>
                </c:pt>
                <c:pt idx="1051">
                  <c:v>13.415204810032671</c:v>
                </c:pt>
                <c:pt idx="1052">
                  <c:v>13.415204810032671</c:v>
                </c:pt>
                <c:pt idx="1053">
                  <c:v>13.415204810032671</c:v>
                </c:pt>
                <c:pt idx="1054">
                  <c:v>13.415204810032671</c:v>
                </c:pt>
                <c:pt idx="1055">
                  <c:v>13.415204810032671</c:v>
                </c:pt>
                <c:pt idx="1056">
                  <c:v>13.415204810032671</c:v>
                </c:pt>
                <c:pt idx="1057">
                  <c:v>13.415204810032671</c:v>
                </c:pt>
                <c:pt idx="1058">
                  <c:v>13.415204810032671</c:v>
                </c:pt>
                <c:pt idx="1059">
                  <c:v>13.415204810032671</c:v>
                </c:pt>
                <c:pt idx="1060">
                  <c:v>13.415204810032671</c:v>
                </c:pt>
                <c:pt idx="1061">
                  <c:v>13.415204810032671</c:v>
                </c:pt>
                <c:pt idx="1062">
                  <c:v>13.415204810032671</c:v>
                </c:pt>
                <c:pt idx="1063">
                  <c:v>13.415204810032671</c:v>
                </c:pt>
                <c:pt idx="1064">
                  <c:v>13.415204810032671</c:v>
                </c:pt>
                <c:pt idx="1065">
                  <c:v>13.415204810032671</c:v>
                </c:pt>
                <c:pt idx="1066">
                  <c:v>13.415204810032671</c:v>
                </c:pt>
                <c:pt idx="1067">
                  <c:v>13.415204810032671</c:v>
                </c:pt>
                <c:pt idx="1068">
                  <c:v>13.415204810032671</c:v>
                </c:pt>
                <c:pt idx="1069">
                  <c:v>13.415204810032671</c:v>
                </c:pt>
                <c:pt idx="1070">
                  <c:v>13.415204810032671</c:v>
                </c:pt>
                <c:pt idx="1071">
                  <c:v>13.415204810032671</c:v>
                </c:pt>
                <c:pt idx="1072">
                  <c:v>13.415204810032671</c:v>
                </c:pt>
                <c:pt idx="1073">
                  <c:v>13.415204810032671</c:v>
                </c:pt>
                <c:pt idx="1074">
                  <c:v>13.415204810032671</c:v>
                </c:pt>
                <c:pt idx="1075">
                  <c:v>13.415204810032671</c:v>
                </c:pt>
                <c:pt idx="1076">
                  <c:v>13.415204810032671</c:v>
                </c:pt>
                <c:pt idx="1077">
                  <c:v>13.415204810032671</c:v>
                </c:pt>
                <c:pt idx="1078">
                  <c:v>13.415204810032671</c:v>
                </c:pt>
                <c:pt idx="1079">
                  <c:v>13.415204810032671</c:v>
                </c:pt>
                <c:pt idx="1080">
                  <c:v>13.415204810032671</c:v>
                </c:pt>
                <c:pt idx="1081">
                  <c:v>13.415204810032671</c:v>
                </c:pt>
                <c:pt idx="1082">
                  <c:v>13.415204810032671</c:v>
                </c:pt>
                <c:pt idx="1083">
                  <c:v>13.415204810032671</c:v>
                </c:pt>
                <c:pt idx="1084">
                  <c:v>13.415204810032671</c:v>
                </c:pt>
                <c:pt idx="1085">
                  <c:v>13.415204810032671</c:v>
                </c:pt>
                <c:pt idx="1086">
                  <c:v>13.415204810032671</c:v>
                </c:pt>
                <c:pt idx="1087">
                  <c:v>13.415204810032671</c:v>
                </c:pt>
                <c:pt idx="1088">
                  <c:v>13.415204810032671</c:v>
                </c:pt>
                <c:pt idx="1089">
                  <c:v>13.415204810032671</c:v>
                </c:pt>
                <c:pt idx="1090">
                  <c:v>13.415204810032671</c:v>
                </c:pt>
                <c:pt idx="1091">
                  <c:v>13.415204810032671</c:v>
                </c:pt>
                <c:pt idx="1092">
                  <c:v>13.415204810032671</c:v>
                </c:pt>
                <c:pt idx="1093">
                  <c:v>13.415204810032671</c:v>
                </c:pt>
                <c:pt idx="1094">
                  <c:v>13.415204810032671</c:v>
                </c:pt>
                <c:pt idx="1095">
                  <c:v>13.415204810032671</c:v>
                </c:pt>
                <c:pt idx="1096">
                  <c:v>13.415204810032671</c:v>
                </c:pt>
                <c:pt idx="1097">
                  <c:v>13.415204810032671</c:v>
                </c:pt>
                <c:pt idx="1098">
                  <c:v>13.415204810032671</c:v>
                </c:pt>
                <c:pt idx="1099">
                  <c:v>13.415204810032671</c:v>
                </c:pt>
                <c:pt idx="1100">
                  <c:v>13.415204810032671</c:v>
                </c:pt>
                <c:pt idx="1101">
                  <c:v>13.415204810032671</c:v>
                </c:pt>
                <c:pt idx="1102">
                  <c:v>13.415204810032671</c:v>
                </c:pt>
                <c:pt idx="1103">
                  <c:v>13.415204810032671</c:v>
                </c:pt>
                <c:pt idx="1104">
                  <c:v>13.415204810032671</c:v>
                </c:pt>
                <c:pt idx="1105">
                  <c:v>13.415204810032671</c:v>
                </c:pt>
                <c:pt idx="1106">
                  <c:v>13.415204810032671</c:v>
                </c:pt>
                <c:pt idx="1107">
                  <c:v>13.415204810032671</c:v>
                </c:pt>
                <c:pt idx="1108">
                  <c:v>13.415204810032671</c:v>
                </c:pt>
                <c:pt idx="1109">
                  <c:v>13.415204810032671</c:v>
                </c:pt>
                <c:pt idx="1110">
                  <c:v>13.415204810032671</c:v>
                </c:pt>
                <c:pt idx="1111">
                  <c:v>13.415204810032671</c:v>
                </c:pt>
                <c:pt idx="1112">
                  <c:v>13.415204810032671</c:v>
                </c:pt>
                <c:pt idx="1113">
                  <c:v>13.415204810032671</c:v>
                </c:pt>
                <c:pt idx="1114">
                  <c:v>13.415204810032671</c:v>
                </c:pt>
                <c:pt idx="1115">
                  <c:v>13.415204810032671</c:v>
                </c:pt>
                <c:pt idx="1116">
                  <c:v>13.415204810032671</c:v>
                </c:pt>
                <c:pt idx="1117">
                  <c:v>13.415204810032671</c:v>
                </c:pt>
                <c:pt idx="1118">
                  <c:v>13.415204810032671</c:v>
                </c:pt>
                <c:pt idx="1119">
                  <c:v>13.415204810032671</c:v>
                </c:pt>
                <c:pt idx="1120">
                  <c:v>13.415204810032671</c:v>
                </c:pt>
                <c:pt idx="1121">
                  <c:v>13.415204810032671</c:v>
                </c:pt>
                <c:pt idx="1122">
                  <c:v>13.415204810032671</c:v>
                </c:pt>
                <c:pt idx="1123">
                  <c:v>13.415204810032671</c:v>
                </c:pt>
                <c:pt idx="1124">
                  <c:v>13.415204810032671</c:v>
                </c:pt>
                <c:pt idx="1125">
                  <c:v>13.415204810032671</c:v>
                </c:pt>
                <c:pt idx="1126">
                  <c:v>13.415204810032671</c:v>
                </c:pt>
                <c:pt idx="1127">
                  <c:v>13.415204810032671</c:v>
                </c:pt>
                <c:pt idx="1128">
                  <c:v>13.415204810032671</c:v>
                </c:pt>
                <c:pt idx="1129">
                  <c:v>13.415204810032671</c:v>
                </c:pt>
                <c:pt idx="1130">
                  <c:v>13.415204810032671</c:v>
                </c:pt>
                <c:pt idx="1131">
                  <c:v>13.415204810032671</c:v>
                </c:pt>
                <c:pt idx="1132">
                  <c:v>13.415204810032671</c:v>
                </c:pt>
                <c:pt idx="1133">
                  <c:v>13.415204810032671</c:v>
                </c:pt>
                <c:pt idx="1134">
                  <c:v>13.415204810032671</c:v>
                </c:pt>
                <c:pt idx="1135">
                  <c:v>13.415204810032671</c:v>
                </c:pt>
                <c:pt idx="1136">
                  <c:v>13.415204810032671</c:v>
                </c:pt>
                <c:pt idx="1137">
                  <c:v>13.415204810032671</c:v>
                </c:pt>
                <c:pt idx="1138">
                  <c:v>13.415204810032671</c:v>
                </c:pt>
                <c:pt idx="1139">
                  <c:v>13.415204810032671</c:v>
                </c:pt>
                <c:pt idx="1140">
                  <c:v>13.415204810032671</c:v>
                </c:pt>
                <c:pt idx="1141">
                  <c:v>13.415204810032671</c:v>
                </c:pt>
                <c:pt idx="1142">
                  <c:v>13.415204810032671</c:v>
                </c:pt>
                <c:pt idx="1143">
                  <c:v>13.415204810032671</c:v>
                </c:pt>
                <c:pt idx="1144">
                  <c:v>13.415204810032671</c:v>
                </c:pt>
                <c:pt idx="1145">
                  <c:v>13.415204810032671</c:v>
                </c:pt>
                <c:pt idx="1146">
                  <c:v>13.415204810032671</c:v>
                </c:pt>
                <c:pt idx="1147">
                  <c:v>13.415204810032671</c:v>
                </c:pt>
                <c:pt idx="1148">
                  <c:v>13.415204810032671</c:v>
                </c:pt>
                <c:pt idx="1149">
                  <c:v>13.415204810032671</c:v>
                </c:pt>
                <c:pt idx="1150">
                  <c:v>13.415204810032671</c:v>
                </c:pt>
                <c:pt idx="1151">
                  <c:v>13.415204810032671</c:v>
                </c:pt>
                <c:pt idx="1152">
                  <c:v>13.415204810032671</c:v>
                </c:pt>
                <c:pt idx="1153">
                  <c:v>13.415204810032671</c:v>
                </c:pt>
                <c:pt idx="1154">
                  <c:v>13.415204810032671</c:v>
                </c:pt>
                <c:pt idx="1155">
                  <c:v>13.415204810032671</c:v>
                </c:pt>
                <c:pt idx="1156">
                  <c:v>13.415204810032671</c:v>
                </c:pt>
                <c:pt idx="1157">
                  <c:v>13.415204810032671</c:v>
                </c:pt>
                <c:pt idx="1158">
                  <c:v>13.415204810032671</c:v>
                </c:pt>
                <c:pt idx="1159">
                  <c:v>13.415204810032671</c:v>
                </c:pt>
                <c:pt idx="1160">
                  <c:v>13.415204810032671</c:v>
                </c:pt>
                <c:pt idx="1161">
                  <c:v>13.415204810032671</c:v>
                </c:pt>
                <c:pt idx="1162">
                  <c:v>13.415204810032671</c:v>
                </c:pt>
                <c:pt idx="1163">
                  <c:v>13.415204810032671</c:v>
                </c:pt>
                <c:pt idx="1164">
                  <c:v>13.415204810032671</c:v>
                </c:pt>
                <c:pt idx="1165">
                  <c:v>13.415204810032671</c:v>
                </c:pt>
                <c:pt idx="1166">
                  <c:v>13.415204810032671</c:v>
                </c:pt>
                <c:pt idx="1167">
                  <c:v>13.415204810032671</c:v>
                </c:pt>
                <c:pt idx="1168">
                  <c:v>13.415204810032671</c:v>
                </c:pt>
                <c:pt idx="1169">
                  <c:v>13.415204810032671</c:v>
                </c:pt>
                <c:pt idx="1170">
                  <c:v>13.415204810032671</c:v>
                </c:pt>
                <c:pt idx="1171">
                  <c:v>13.415204810032671</c:v>
                </c:pt>
                <c:pt idx="1172">
                  <c:v>13.415204810032671</c:v>
                </c:pt>
                <c:pt idx="1173">
                  <c:v>13.415204810032671</c:v>
                </c:pt>
                <c:pt idx="1174">
                  <c:v>13.415204810032671</c:v>
                </c:pt>
                <c:pt idx="1175">
                  <c:v>13.415204810032671</c:v>
                </c:pt>
                <c:pt idx="1176">
                  <c:v>13.415204810032671</c:v>
                </c:pt>
                <c:pt idx="1177">
                  <c:v>13.415204810032671</c:v>
                </c:pt>
                <c:pt idx="1178">
                  <c:v>13.415204810032671</c:v>
                </c:pt>
                <c:pt idx="1179">
                  <c:v>13.415204810032671</c:v>
                </c:pt>
                <c:pt idx="1180">
                  <c:v>13.415204810032671</c:v>
                </c:pt>
                <c:pt idx="1181">
                  <c:v>13.415204810032671</c:v>
                </c:pt>
                <c:pt idx="1182">
                  <c:v>13.415204810032671</c:v>
                </c:pt>
                <c:pt idx="1183">
                  <c:v>13.415204810032671</c:v>
                </c:pt>
                <c:pt idx="1184">
                  <c:v>13.415204810032671</c:v>
                </c:pt>
                <c:pt idx="1185">
                  <c:v>13.415204810032671</c:v>
                </c:pt>
                <c:pt idx="1186">
                  <c:v>13.415204810032671</c:v>
                </c:pt>
                <c:pt idx="1187">
                  <c:v>13.415204810032671</c:v>
                </c:pt>
                <c:pt idx="1188">
                  <c:v>13.415204810032671</c:v>
                </c:pt>
                <c:pt idx="1189">
                  <c:v>13.415204810032671</c:v>
                </c:pt>
                <c:pt idx="1190">
                  <c:v>13.415204810032671</c:v>
                </c:pt>
                <c:pt idx="1191">
                  <c:v>13.415204810032671</c:v>
                </c:pt>
                <c:pt idx="1192">
                  <c:v>13.415204810032671</c:v>
                </c:pt>
                <c:pt idx="1193">
                  <c:v>13.415204810032671</c:v>
                </c:pt>
                <c:pt idx="1194">
                  <c:v>13.415204810032671</c:v>
                </c:pt>
                <c:pt idx="1195">
                  <c:v>13.415204810032671</c:v>
                </c:pt>
                <c:pt idx="1196">
                  <c:v>13.415204810032671</c:v>
                </c:pt>
                <c:pt idx="1197">
                  <c:v>13.415204810032671</c:v>
                </c:pt>
                <c:pt idx="1198">
                  <c:v>13.415204810032671</c:v>
                </c:pt>
                <c:pt idx="1199">
                  <c:v>13.415204810032671</c:v>
                </c:pt>
                <c:pt idx="1200">
                  <c:v>13.415204810032671</c:v>
                </c:pt>
                <c:pt idx="1201">
                  <c:v>13.415204810032671</c:v>
                </c:pt>
                <c:pt idx="1202">
                  <c:v>13.415204810032671</c:v>
                </c:pt>
                <c:pt idx="1203">
                  <c:v>13.415204810032671</c:v>
                </c:pt>
                <c:pt idx="1204">
                  <c:v>13.415204810032671</c:v>
                </c:pt>
                <c:pt idx="1205">
                  <c:v>13.415204810032671</c:v>
                </c:pt>
                <c:pt idx="1206">
                  <c:v>13.415204810032671</c:v>
                </c:pt>
                <c:pt idx="1207">
                  <c:v>13.415204810032671</c:v>
                </c:pt>
                <c:pt idx="1208">
                  <c:v>13.415204810032671</c:v>
                </c:pt>
                <c:pt idx="1209">
                  <c:v>13.415204810032671</c:v>
                </c:pt>
                <c:pt idx="1210">
                  <c:v>13.415204810032671</c:v>
                </c:pt>
                <c:pt idx="1211">
                  <c:v>13.415204810032671</c:v>
                </c:pt>
                <c:pt idx="1212">
                  <c:v>13.415204810032671</c:v>
                </c:pt>
                <c:pt idx="1213">
                  <c:v>13.415204810032671</c:v>
                </c:pt>
                <c:pt idx="1214">
                  <c:v>13.415204810032671</c:v>
                </c:pt>
                <c:pt idx="1215">
                  <c:v>13.415204810032671</c:v>
                </c:pt>
                <c:pt idx="1216">
                  <c:v>13.415204810032671</c:v>
                </c:pt>
                <c:pt idx="1217">
                  <c:v>13.415204810032671</c:v>
                </c:pt>
                <c:pt idx="1218">
                  <c:v>13.415204810032671</c:v>
                </c:pt>
                <c:pt idx="1219">
                  <c:v>13.415204810032671</c:v>
                </c:pt>
                <c:pt idx="1220">
                  <c:v>13.415204810032671</c:v>
                </c:pt>
                <c:pt idx="1221">
                  <c:v>13.415204810032671</c:v>
                </c:pt>
                <c:pt idx="1222">
                  <c:v>13.415204810032671</c:v>
                </c:pt>
                <c:pt idx="1223">
                  <c:v>13.415204810032671</c:v>
                </c:pt>
                <c:pt idx="1224">
                  <c:v>13.415204810032671</c:v>
                </c:pt>
                <c:pt idx="1225">
                  <c:v>13.415204810032671</c:v>
                </c:pt>
                <c:pt idx="1226">
                  <c:v>13.415204810032671</c:v>
                </c:pt>
                <c:pt idx="1227">
                  <c:v>13.415204810032671</c:v>
                </c:pt>
                <c:pt idx="1228">
                  <c:v>13.415204810032671</c:v>
                </c:pt>
                <c:pt idx="1229">
                  <c:v>13.415204810032671</c:v>
                </c:pt>
                <c:pt idx="1230">
                  <c:v>13.415204810032671</c:v>
                </c:pt>
                <c:pt idx="1231">
                  <c:v>13.415204810032671</c:v>
                </c:pt>
                <c:pt idx="1232">
                  <c:v>13.415204810032671</c:v>
                </c:pt>
                <c:pt idx="1233">
                  <c:v>13.415204810032671</c:v>
                </c:pt>
                <c:pt idx="1234">
                  <c:v>13.415204810032671</c:v>
                </c:pt>
                <c:pt idx="1235">
                  <c:v>13.415204810032671</c:v>
                </c:pt>
                <c:pt idx="1236">
                  <c:v>13.415204810032671</c:v>
                </c:pt>
                <c:pt idx="1237">
                  <c:v>13.415204810032671</c:v>
                </c:pt>
                <c:pt idx="1238">
                  <c:v>13.415204810032671</c:v>
                </c:pt>
                <c:pt idx="1239">
                  <c:v>13.415204810032671</c:v>
                </c:pt>
                <c:pt idx="1240">
                  <c:v>13.415204810032671</c:v>
                </c:pt>
                <c:pt idx="1241">
                  <c:v>13.415204810032671</c:v>
                </c:pt>
                <c:pt idx="1242">
                  <c:v>13.415204810032671</c:v>
                </c:pt>
                <c:pt idx="1243">
                  <c:v>13.415204810032671</c:v>
                </c:pt>
                <c:pt idx="1244">
                  <c:v>13.415204810032671</c:v>
                </c:pt>
                <c:pt idx="1245">
                  <c:v>13.415204810032671</c:v>
                </c:pt>
                <c:pt idx="1246">
                  <c:v>13.415204810032671</c:v>
                </c:pt>
                <c:pt idx="1247">
                  <c:v>13.415204810032671</c:v>
                </c:pt>
                <c:pt idx="1248">
                  <c:v>13.415204810032671</c:v>
                </c:pt>
                <c:pt idx="1249">
                  <c:v>13.415204810032671</c:v>
                </c:pt>
                <c:pt idx="1250">
                  <c:v>13.415204810032671</c:v>
                </c:pt>
                <c:pt idx="1251">
                  <c:v>13.415204810032671</c:v>
                </c:pt>
                <c:pt idx="1252">
                  <c:v>13.415204810032671</c:v>
                </c:pt>
                <c:pt idx="1253">
                  <c:v>13.415204810032671</c:v>
                </c:pt>
                <c:pt idx="1254">
                  <c:v>13.415204810032671</c:v>
                </c:pt>
                <c:pt idx="1255">
                  <c:v>13.415204810032671</c:v>
                </c:pt>
                <c:pt idx="1256">
                  <c:v>13.415204810032671</c:v>
                </c:pt>
                <c:pt idx="1257">
                  <c:v>13.415204810032671</c:v>
                </c:pt>
                <c:pt idx="1258">
                  <c:v>13.415204810032671</c:v>
                </c:pt>
                <c:pt idx="1259">
                  <c:v>13.415204810032671</c:v>
                </c:pt>
                <c:pt idx="1260">
                  <c:v>13.415204810032671</c:v>
                </c:pt>
                <c:pt idx="1261">
                  <c:v>13.415204810032671</c:v>
                </c:pt>
                <c:pt idx="1262">
                  <c:v>13.415204810032671</c:v>
                </c:pt>
                <c:pt idx="1263">
                  <c:v>13.415204810032671</c:v>
                </c:pt>
                <c:pt idx="1264">
                  <c:v>13.415204810032671</c:v>
                </c:pt>
                <c:pt idx="1265">
                  <c:v>13.415204810032671</c:v>
                </c:pt>
                <c:pt idx="1266">
                  <c:v>13.415204810032671</c:v>
                </c:pt>
                <c:pt idx="1267">
                  <c:v>13.415204810032671</c:v>
                </c:pt>
                <c:pt idx="1268">
                  <c:v>13.415204810032671</c:v>
                </c:pt>
                <c:pt idx="1269">
                  <c:v>13.415204810032671</c:v>
                </c:pt>
                <c:pt idx="1270">
                  <c:v>13.415204810032671</c:v>
                </c:pt>
                <c:pt idx="1271">
                  <c:v>13.415204810032671</c:v>
                </c:pt>
                <c:pt idx="1272">
                  <c:v>13.415204810032671</c:v>
                </c:pt>
                <c:pt idx="1273">
                  <c:v>13.415204810032671</c:v>
                </c:pt>
                <c:pt idx="1274">
                  <c:v>13.415204810032671</c:v>
                </c:pt>
                <c:pt idx="1275">
                  <c:v>13.415204810032671</c:v>
                </c:pt>
                <c:pt idx="1276">
                  <c:v>13.415204810032671</c:v>
                </c:pt>
                <c:pt idx="1277">
                  <c:v>13.415204810032671</c:v>
                </c:pt>
                <c:pt idx="1278">
                  <c:v>13.415204810032671</c:v>
                </c:pt>
                <c:pt idx="1279">
                  <c:v>13.415204810032671</c:v>
                </c:pt>
                <c:pt idx="1280">
                  <c:v>13.415204810032671</c:v>
                </c:pt>
                <c:pt idx="1281">
                  <c:v>13.415204810032671</c:v>
                </c:pt>
                <c:pt idx="1282">
                  <c:v>13.415204810032671</c:v>
                </c:pt>
                <c:pt idx="1283">
                  <c:v>13.415204810032671</c:v>
                </c:pt>
                <c:pt idx="1284">
                  <c:v>13.415204810032671</c:v>
                </c:pt>
                <c:pt idx="1285">
                  <c:v>13.415204810032671</c:v>
                </c:pt>
                <c:pt idx="1286">
                  <c:v>13.415204810032671</c:v>
                </c:pt>
                <c:pt idx="1287">
                  <c:v>13.415204810032671</c:v>
                </c:pt>
                <c:pt idx="1288">
                  <c:v>13.415204810032671</c:v>
                </c:pt>
                <c:pt idx="1289">
                  <c:v>13.415204810032671</c:v>
                </c:pt>
                <c:pt idx="1290">
                  <c:v>13.415204810032671</c:v>
                </c:pt>
                <c:pt idx="1291">
                  <c:v>13.415204810032671</c:v>
                </c:pt>
                <c:pt idx="1292">
                  <c:v>13.415204810032671</c:v>
                </c:pt>
                <c:pt idx="1293">
                  <c:v>13.415204810032671</c:v>
                </c:pt>
                <c:pt idx="1294">
                  <c:v>13.415204810032671</c:v>
                </c:pt>
                <c:pt idx="1295">
                  <c:v>13.415204810032671</c:v>
                </c:pt>
                <c:pt idx="1296">
                  <c:v>13.415204810032671</c:v>
                </c:pt>
                <c:pt idx="1297">
                  <c:v>13.415204810032671</c:v>
                </c:pt>
                <c:pt idx="1298">
                  <c:v>13.415204810032671</c:v>
                </c:pt>
                <c:pt idx="1299">
                  <c:v>13.415204810032671</c:v>
                </c:pt>
                <c:pt idx="1300">
                  <c:v>13.415204810032671</c:v>
                </c:pt>
                <c:pt idx="1301">
                  <c:v>13.415204810032671</c:v>
                </c:pt>
                <c:pt idx="1302">
                  <c:v>13.415204810032671</c:v>
                </c:pt>
                <c:pt idx="1303">
                  <c:v>13.415204810032671</c:v>
                </c:pt>
                <c:pt idx="1304">
                  <c:v>13.415204810032671</c:v>
                </c:pt>
                <c:pt idx="1305">
                  <c:v>13.415204810032671</c:v>
                </c:pt>
                <c:pt idx="1306">
                  <c:v>13.415204810032671</c:v>
                </c:pt>
                <c:pt idx="1307">
                  <c:v>13.415204810032671</c:v>
                </c:pt>
                <c:pt idx="1308">
                  <c:v>13.415204810032671</c:v>
                </c:pt>
                <c:pt idx="1309">
                  <c:v>13.415204810032671</c:v>
                </c:pt>
                <c:pt idx="1310">
                  <c:v>13.415204810032671</c:v>
                </c:pt>
                <c:pt idx="1311">
                  <c:v>13.415204810032671</c:v>
                </c:pt>
                <c:pt idx="1312">
                  <c:v>13.415204810032671</c:v>
                </c:pt>
                <c:pt idx="1313">
                  <c:v>13.415204810032671</c:v>
                </c:pt>
                <c:pt idx="1314">
                  <c:v>13.415204810032671</c:v>
                </c:pt>
                <c:pt idx="1315">
                  <c:v>13.415204810032671</c:v>
                </c:pt>
                <c:pt idx="1316">
                  <c:v>13.415204810032671</c:v>
                </c:pt>
                <c:pt idx="1317">
                  <c:v>13.415204810032671</c:v>
                </c:pt>
                <c:pt idx="1318">
                  <c:v>13.415204810032671</c:v>
                </c:pt>
                <c:pt idx="1319">
                  <c:v>13.415204810032671</c:v>
                </c:pt>
                <c:pt idx="1320">
                  <c:v>13.415204810032671</c:v>
                </c:pt>
                <c:pt idx="1321">
                  <c:v>13.415204810032671</c:v>
                </c:pt>
                <c:pt idx="1322">
                  <c:v>13.415204810032671</c:v>
                </c:pt>
                <c:pt idx="1323">
                  <c:v>13.415204810032671</c:v>
                </c:pt>
                <c:pt idx="1324">
                  <c:v>13.415204810032671</c:v>
                </c:pt>
                <c:pt idx="1325">
                  <c:v>13.415204810032671</c:v>
                </c:pt>
                <c:pt idx="1326">
                  <c:v>13.415204810032671</c:v>
                </c:pt>
                <c:pt idx="1327">
                  <c:v>13.415204810032671</c:v>
                </c:pt>
                <c:pt idx="1328">
                  <c:v>13.415204810032671</c:v>
                </c:pt>
                <c:pt idx="1329">
                  <c:v>13.415204810032671</c:v>
                </c:pt>
                <c:pt idx="1330">
                  <c:v>13.415204810032671</c:v>
                </c:pt>
                <c:pt idx="1331">
                  <c:v>13.415204810032671</c:v>
                </c:pt>
                <c:pt idx="1332">
                  <c:v>13.415204810032671</c:v>
                </c:pt>
                <c:pt idx="1333">
                  <c:v>13.415204810032671</c:v>
                </c:pt>
                <c:pt idx="1334">
                  <c:v>13.415204810032671</c:v>
                </c:pt>
                <c:pt idx="1335">
                  <c:v>13.415204810032671</c:v>
                </c:pt>
                <c:pt idx="1336">
                  <c:v>13.415204810032671</c:v>
                </c:pt>
                <c:pt idx="1337">
                  <c:v>13.415204810032671</c:v>
                </c:pt>
                <c:pt idx="1338">
                  <c:v>13.415204810032671</c:v>
                </c:pt>
                <c:pt idx="1339">
                  <c:v>13.415204810032671</c:v>
                </c:pt>
                <c:pt idx="1340">
                  <c:v>13.415204810032671</c:v>
                </c:pt>
                <c:pt idx="1341">
                  <c:v>13.415204810032671</c:v>
                </c:pt>
                <c:pt idx="1342">
                  <c:v>13.415204810032671</c:v>
                </c:pt>
                <c:pt idx="1343">
                  <c:v>13.415204810032671</c:v>
                </c:pt>
                <c:pt idx="1344">
                  <c:v>13.415204810032671</c:v>
                </c:pt>
                <c:pt idx="1345">
                  <c:v>13.415204810032671</c:v>
                </c:pt>
                <c:pt idx="1346">
                  <c:v>13.415204810032671</c:v>
                </c:pt>
                <c:pt idx="1347">
                  <c:v>13.415204810032671</c:v>
                </c:pt>
                <c:pt idx="1348">
                  <c:v>13.415204810032671</c:v>
                </c:pt>
                <c:pt idx="1349">
                  <c:v>13.415204810032671</c:v>
                </c:pt>
                <c:pt idx="1350">
                  <c:v>13.415204810032671</c:v>
                </c:pt>
                <c:pt idx="1351">
                  <c:v>13.415204810032671</c:v>
                </c:pt>
                <c:pt idx="1352">
                  <c:v>13.415204810032671</c:v>
                </c:pt>
                <c:pt idx="1353">
                  <c:v>13.415204810032671</c:v>
                </c:pt>
                <c:pt idx="1354">
                  <c:v>13.415204810032671</c:v>
                </c:pt>
                <c:pt idx="1355">
                  <c:v>13.415204810032671</c:v>
                </c:pt>
                <c:pt idx="1356">
                  <c:v>13.415204810032671</c:v>
                </c:pt>
                <c:pt idx="1357">
                  <c:v>13.415204810032671</c:v>
                </c:pt>
                <c:pt idx="1358">
                  <c:v>13.415204810032671</c:v>
                </c:pt>
                <c:pt idx="1359">
                  <c:v>13.415204810032671</c:v>
                </c:pt>
                <c:pt idx="1360">
                  <c:v>13.415204810032671</c:v>
                </c:pt>
                <c:pt idx="1361">
                  <c:v>13.415204810032671</c:v>
                </c:pt>
                <c:pt idx="1362">
                  <c:v>13.415204810032671</c:v>
                </c:pt>
                <c:pt idx="1363">
                  <c:v>13.415204810032671</c:v>
                </c:pt>
                <c:pt idx="1364">
                  <c:v>13.415204810032671</c:v>
                </c:pt>
                <c:pt idx="1365">
                  <c:v>13.415204810032671</c:v>
                </c:pt>
                <c:pt idx="1366">
                  <c:v>13.415204810032671</c:v>
                </c:pt>
                <c:pt idx="1367">
                  <c:v>13.415204810032671</c:v>
                </c:pt>
                <c:pt idx="1368">
                  <c:v>13.415204810032671</c:v>
                </c:pt>
                <c:pt idx="1369">
                  <c:v>13.415204810032671</c:v>
                </c:pt>
                <c:pt idx="1370">
                  <c:v>13.415204810032671</c:v>
                </c:pt>
                <c:pt idx="1371">
                  <c:v>13.415204810032671</c:v>
                </c:pt>
                <c:pt idx="1372">
                  <c:v>13.415204810032671</c:v>
                </c:pt>
                <c:pt idx="1373">
                  <c:v>13.415204810032671</c:v>
                </c:pt>
                <c:pt idx="1374">
                  <c:v>13.415204810032671</c:v>
                </c:pt>
                <c:pt idx="1375">
                  <c:v>13.415204810032671</c:v>
                </c:pt>
                <c:pt idx="1376">
                  <c:v>13.415204810032671</c:v>
                </c:pt>
                <c:pt idx="1377">
                  <c:v>13.415204810032671</c:v>
                </c:pt>
                <c:pt idx="1378">
                  <c:v>13.415204810032671</c:v>
                </c:pt>
                <c:pt idx="1379">
                  <c:v>13.415204810032671</c:v>
                </c:pt>
                <c:pt idx="1380">
                  <c:v>13.415204810032671</c:v>
                </c:pt>
                <c:pt idx="1381">
                  <c:v>13.415204810032671</c:v>
                </c:pt>
                <c:pt idx="1382">
                  <c:v>13.415204810032671</c:v>
                </c:pt>
                <c:pt idx="1383">
                  <c:v>13.415204810032671</c:v>
                </c:pt>
                <c:pt idx="1384">
                  <c:v>13.415204810032671</c:v>
                </c:pt>
                <c:pt idx="1385">
                  <c:v>13.415204810032671</c:v>
                </c:pt>
                <c:pt idx="1386">
                  <c:v>13.415204810032671</c:v>
                </c:pt>
                <c:pt idx="1387">
                  <c:v>13.415204810032671</c:v>
                </c:pt>
                <c:pt idx="1388">
                  <c:v>13.415204810032671</c:v>
                </c:pt>
                <c:pt idx="1389">
                  <c:v>13.415204810032671</c:v>
                </c:pt>
                <c:pt idx="1390">
                  <c:v>13.415204810032671</c:v>
                </c:pt>
                <c:pt idx="1391">
                  <c:v>13.415204810032671</c:v>
                </c:pt>
                <c:pt idx="1392">
                  <c:v>13.415204810032671</c:v>
                </c:pt>
                <c:pt idx="1393">
                  <c:v>13.415204810032671</c:v>
                </c:pt>
                <c:pt idx="1394">
                  <c:v>13.415204810032671</c:v>
                </c:pt>
                <c:pt idx="1395">
                  <c:v>13.415204810032671</c:v>
                </c:pt>
                <c:pt idx="1396">
                  <c:v>13.415204810032671</c:v>
                </c:pt>
                <c:pt idx="1397">
                  <c:v>13.415204810032671</c:v>
                </c:pt>
                <c:pt idx="1398">
                  <c:v>13.415204810032671</c:v>
                </c:pt>
                <c:pt idx="1399">
                  <c:v>13.415204810032671</c:v>
                </c:pt>
                <c:pt idx="1400">
                  <c:v>13.415204810032671</c:v>
                </c:pt>
                <c:pt idx="1401">
                  <c:v>13.415204810032671</c:v>
                </c:pt>
                <c:pt idx="1402">
                  <c:v>13.415204810032671</c:v>
                </c:pt>
                <c:pt idx="1403">
                  <c:v>13.415204810032671</c:v>
                </c:pt>
                <c:pt idx="1404">
                  <c:v>13.415204810032671</c:v>
                </c:pt>
                <c:pt idx="1405">
                  <c:v>13.415204810032671</c:v>
                </c:pt>
                <c:pt idx="1406">
                  <c:v>13.415204810032671</c:v>
                </c:pt>
                <c:pt idx="1407">
                  <c:v>13.415204810032671</c:v>
                </c:pt>
                <c:pt idx="1408">
                  <c:v>13.415204810032671</c:v>
                </c:pt>
                <c:pt idx="1409">
                  <c:v>13.415204810032671</c:v>
                </c:pt>
                <c:pt idx="1410">
                  <c:v>13.415204810032671</c:v>
                </c:pt>
                <c:pt idx="1411">
                  <c:v>13.415204810032671</c:v>
                </c:pt>
                <c:pt idx="1412">
                  <c:v>13.415204810032671</c:v>
                </c:pt>
                <c:pt idx="1413">
                  <c:v>13.415204810032671</c:v>
                </c:pt>
                <c:pt idx="1414">
                  <c:v>13.415204810032671</c:v>
                </c:pt>
                <c:pt idx="1415">
                  <c:v>13.415204810032671</c:v>
                </c:pt>
                <c:pt idx="1416">
                  <c:v>13.415204810032671</c:v>
                </c:pt>
                <c:pt idx="1417">
                  <c:v>13.415204810032671</c:v>
                </c:pt>
                <c:pt idx="1418">
                  <c:v>13.415204810032671</c:v>
                </c:pt>
                <c:pt idx="1419">
                  <c:v>13.415204810032671</c:v>
                </c:pt>
                <c:pt idx="1420">
                  <c:v>13.415204810032671</c:v>
                </c:pt>
                <c:pt idx="1421">
                  <c:v>13.415204810032671</c:v>
                </c:pt>
                <c:pt idx="1422">
                  <c:v>13.415204810032671</c:v>
                </c:pt>
                <c:pt idx="1423">
                  <c:v>13.415204810032671</c:v>
                </c:pt>
                <c:pt idx="1424">
                  <c:v>13.415204810032671</c:v>
                </c:pt>
                <c:pt idx="1425">
                  <c:v>13.415204810032671</c:v>
                </c:pt>
                <c:pt idx="1426">
                  <c:v>13.415204810032671</c:v>
                </c:pt>
                <c:pt idx="1427">
                  <c:v>13.415204810032671</c:v>
                </c:pt>
                <c:pt idx="1428">
                  <c:v>13.415204810032671</c:v>
                </c:pt>
                <c:pt idx="1429">
                  <c:v>13.415204810032671</c:v>
                </c:pt>
                <c:pt idx="1430">
                  <c:v>13.415204810032671</c:v>
                </c:pt>
                <c:pt idx="1431">
                  <c:v>13.415204810032671</c:v>
                </c:pt>
                <c:pt idx="1432">
                  <c:v>13.415204810032671</c:v>
                </c:pt>
                <c:pt idx="1433">
                  <c:v>13.415204810032671</c:v>
                </c:pt>
                <c:pt idx="1434">
                  <c:v>13.415204810032671</c:v>
                </c:pt>
                <c:pt idx="1435">
                  <c:v>13.415204810032671</c:v>
                </c:pt>
                <c:pt idx="1436">
                  <c:v>13.415204810032671</c:v>
                </c:pt>
                <c:pt idx="1437">
                  <c:v>13.415204810032671</c:v>
                </c:pt>
                <c:pt idx="1438">
                  <c:v>13.415204810032671</c:v>
                </c:pt>
                <c:pt idx="1439">
                  <c:v>13.415204810032671</c:v>
                </c:pt>
                <c:pt idx="1440">
                  <c:v>13.415204810032671</c:v>
                </c:pt>
                <c:pt idx="1441">
                  <c:v>13.415204810032671</c:v>
                </c:pt>
                <c:pt idx="1442">
                  <c:v>13.415204810032671</c:v>
                </c:pt>
                <c:pt idx="1443">
                  <c:v>13.415204810032671</c:v>
                </c:pt>
                <c:pt idx="1444">
                  <c:v>13.415204810032671</c:v>
                </c:pt>
                <c:pt idx="1445">
                  <c:v>13.415204810032671</c:v>
                </c:pt>
                <c:pt idx="1446">
                  <c:v>13.415204810032671</c:v>
                </c:pt>
                <c:pt idx="1447">
                  <c:v>13.415204810032671</c:v>
                </c:pt>
                <c:pt idx="1448">
                  <c:v>13.415204810032671</c:v>
                </c:pt>
                <c:pt idx="1449">
                  <c:v>13.415204810032671</c:v>
                </c:pt>
                <c:pt idx="1450">
                  <c:v>13.415204810032671</c:v>
                </c:pt>
                <c:pt idx="1451">
                  <c:v>13.415204810032671</c:v>
                </c:pt>
                <c:pt idx="1452">
                  <c:v>13.415204810032671</c:v>
                </c:pt>
                <c:pt idx="1453">
                  <c:v>13.415204810032671</c:v>
                </c:pt>
                <c:pt idx="1454">
                  <c:v>13.415204810032671</c:v>
                </c:pt>
                <c:pt idx="1455">
                  <c:v>13.415204810032671</c:v>
                </c:pt>
                <c:pt idx="1456">
                  <c:v>13.415204810032671</c:v>
                </c:pt>
                <c:pt idx="1457">
                  <c:v>13.415204810032671</c:v>
                </c:pt>
                <c:pt idx="1458">
                  <c:v>13.415204810032671</c:v>
                </c:pt>
                <c:pt idx="1459">
                  <c:v>13.415204810032671</c:v>
                </c:pt>
                <c:pt idx="1460">
                  <c:v>13.415204810032671</c:v>
                </c:pt>
                <c:pt idx="1461">
                  <c:v>13.415204810032671</c:v>
                </c:pt>
                <c:pt idx="1462">
                  <c:v>13.415204810032671</c:v>
                </c:pt>
                <c:pt idx="1463">
                  <c:v>13.415204810032671</c:v>
                </c:pt>
                <c:pt idx="1464">
                  <c:v>13.415204810032671</c:v>
                </c:pt>
                <c:pt idx="1465">
                  <c:v>13.415204810032671</c:v>
                </c:pt>
                <c:pt idx="1466">
                  <c:v>13.415204810032671</c:v>
                </c:pt>
                <c:pt idx="1467">
                  <c:v>13.415204810032671</c:v>
                </c:pt>
                <c:pt idx="1468">
                  <c:v>13.415204810032671</c:v>
                </c:pt>
                <c:pt idx="1469">
                  <c:v>13.415204810032671</c:v>
                </c:pt>
                <c:pt idx="1470">
                  <c:v>13.415204810032671</c:v>
                </c:pt>
                <c:pt idx="1471">
                  <c:v>13.415204810032671</c:v>
                </c:pt>
                <c:pt idx="1472">
                  <c:v>13.415204810032671</c:v>
                </c:pt>
                <c:pt idx="1473">
                  <c:v>13.415204810032671</c:v>
                </c:pt>
                <c:pt idx="1474">
                  <c:v>13.415204810032671</c:v>
                </c:pt>
                <c:pt idx="1475">
                  <c:v>13.415204810032671</c:v>
                </c:pt>
                <c:pt idx="1476">
                  <c:v>13.415204810032671</c:v>
                </c:pt>
                <c:pt idx="1477">
                  <c:v>13.415204810032671</c:v>
                </c:pt>
                <c:pt idx="1478">
                  <c:v>13.415204810032671</c:v>
                </c:pt>
                <c:pt idx="1479">
                  <c:v>13.415204810032671</c:v>
                </c:pt>
                <c:pt idx="1480">
                  <c:v>13.415204810032671</c:v>
                </c:pt>
                <c:pt idx="1481">
                  <c:v>13.415204810032671</c:v>
                </c:pt>
                <c:pt idx="1482">
                  <c:v>13.415204810032671</c:v>
                </c:pt>
                <c:pt idx="1483">
                  <c:v>13.415204810032671</c:v>
                </c:pt>
                <c:pt idx="1484">
                  <c:v>13.415204810032671</c:v>
                </c:pt>
                <c:pt idx="1485">
                  <c:v>13.415204810032671</c:v>
                </c:pt>
                <c:pt idx="1486">
                  <c:v>13.415204810032671</c:v>
                </c:pt>
                <c:pt idx="1487">
                  <c:v>13.415204810032671</c:v>
                </c:pt>
                <c:pt idx="1488">
                  <c:v>13.415204810032671</c:v>
                </c:pt>
                <c:pt idx="1489">
                  <c:v>13.415204810032671</c:v>
                </c:pt>
                <c:pt idx="1490">
                  <c:v>13.415204810032671</c:v>
                </c:pt>
                <c:pt idx="1491">
                  <c:v>13.415204810032671</c:v>
                </c:pt>
                <c:pt idx="1492">
                  <c:v>13.415204810032671</c:v>
                </c:pt>
                <c:pt idx="1493">
                  <c:v>13.415204810032671</c:v>
                </c:pt>
                <c:pt idx="1494">
                  <c:v>13.415204810032671</c:v>
                </c:pt>
                <c:pt idx="1495">
                  <c:v>13.415204810032671</c:v>
                </c:pt>
                <c:pt idx="1496">
                  <c:v>13.415204810032671</c:v>
                </c:pt>
                <c:pt idx="1497">
                  <c:v>13.415204810032671</c:v>
                </c:pt>
                <c:pt idx="1498">
                  <c:v>13.415204810032671</c:v>
                </c:pt>
                <c:pt idx="1499">
                  <c:v>13.415204810032671</c:v>
                </c:pt>
                <c:pt idx="1500">
                  <c:v>13.415204810032671</c:v>
                </c:pt>
                <c:pt idx="1501">
                  <c:v>13.415204810032671</c:v>
                </c:pt>
                <c:pt idx="1502">
                  <c:v>13.415204810032671</c:v>
                </c:pt>
                <c:pt idx="1503">
                  <c:v>13.415204810032671</c:v>
                </c:pt>
                <c:pt idx="1504">
                  <c:v>13.415204810032671</c:v>
                </c:pt>
                <c:pt idx="1505">
                  <c:v>13.415204810032671</c:v>
                </c:pt>
                <c:pt idx="1506">
                  <c:v>13.415204810032671</c:v>
                </c:pt>
                <c:pt idx="1507">
                  <c:v>13.415204810032671</c:v>
                </c:pt>
                <c:pt idx="1508">
                  <c:v>13.415204810032671</c:v>
                </c:pt>
                <c:pt idx="1509">
                  <c:v>13.415204810032671</c:v>
                </c:pt>
                <c:pt idx="1510">
                  <c:v>13.415204810032671</c:v>
                </c:pt>
                <c:pt idx="1511">
                  <c:v>13.415204810032671</c:v>
                </c:pt>
                <c:pt idx="1512">
                  <c:v>13.415204810032671</c:v>
                </c:pt>
                <c:pt idx="1513">
                  <c:v>13.415204810032671</c:v>
                </c:pt>
                <c:pt idx="1514">
                  <c:v>13.415204810032671</c:v>
                </c:pt>
                <c:pt idx="1515">
                  <c:v>13.415204810032671</c:v>
                </c:pt>
                <c:pt idx="1516">
                  <c:v>13.415204810032671</c:v>
                </c:pt>
                <c:pt idx="1517">
                  <c:v>13.415204810032671</c:v>
                </c:pt>
                <c:pt idx="1518">
                  <c:v>13.415204810032671</c:v>
                </c:pt>
                <c:pt idx="1519">
                  <c:v>13.415204810032671</c:v>
                </c:pt>
                <c:pt idx="1520">
                  <c:v>13.415204810032671</c:v>
                </c:pt>
                <c:pt idx="1521">
                  <c:v>13.415204810032671</c:v>
                </c:pt>
                <c:pt idx="1522">
                  <c:v>13.415204810032671</c:v>
                </c:pt>
                <c:pt idx="1523">
                  <c:v>13.415204810032671</c:v>
                </c:pt>
                <c:pt idx="1524">
                  <c:v>13.415204810032671</c:v>
                </c:pt>
                <c:pt idx="1525">
                  <c:v>13.415204810032671</c:v>
                </c:pt>
                <c:pt idx="1526">
                  <c:v>13.415204810032671</c:v>
                </c:pt>
                <c:pt idx="1527">
                  <c:v>13.415204810032671</c:v>
                </c:pt>
                <c:pt idx="1528">
                  <c:v>13.415204810032671</c:v>
                </c:pt>
                <c:pt idx="1529">
                  <c:v>13.415204810032671</c:v>
                </c:pt>
                <c:pt idx="1530">
                  <c:v>13.415204810032671</c:v>
                </c:pt>
                <c:pt idx="1531">
                  <c:v>13.415204810032671</c:v>
                </c:pt>
                <c:pt idx="1532">
                  <c:v>13.415204810032671</c:v>
                </c:pt>
                <c:pt idx="1533">
                  <c:v>13.415204810032671</c:v>
                </c:pt>
                <c:pt idx="1534">
                  <c:v>13.415204810032671</c:v>
                </c:pt>
                <c:pt idx="1535">
                  <c:v>13.415204810032671</c:v>
                </c:pt>
                <c:pt idx="1536">
                  <c:v>13.415204810032671</c:v>
                </c:pt>
                <c:pt idx="1537">
                  <c:v>13.415204810032671</c:v>
                </c:pt>
                <c:pt idx="1538">
                  <c:v>13.415204810032671</c:v>
                </c:pt>
                <c:pt idx="1539">
                  <c:v>13.415204810032671</c:v>
                </c:pt>
                <c:pt idx="1540">
                  <c:v>13.415204810032671</c:v>
                </c:pt>
                <c:pt idx="1541">
                  <c:v>13.415204810032671</c:v>
                </c:pt>
                <c:pt idx="1542">
                  <c:v>13.415204810032671</c:v>
                </c:pt>
                <c:pt idx="1543">
                  <c:v>13.415204810032671</c:v>
                </c:pt>
                <c:pt idx="1544">
                  <c:v>13.415204810032671</c:v>
                </c:pt>
                <c:pt idx="1545">
                  <c:v>13.415204810032671</c:v>
                </c:pt>
                <c:pt idx="1546">
                  <c:v>13.415204810032671</c:v>
                </c:pt>
                <c:pt idx="1547">
                  <c:v>13.415204810032671</c:v>
                </c:pt>
                <c:pt idx="1548">
                  <c:v>13.415204810032671</c:v>
                </c:pt>
                <c:pt idx="1549">
                  <c:v>13.415204810032671</c:v>
                </c:pt>
                <c:pt idx="1550">
                  <c:v>13.415204810032671</c:v>
                </c:pt>
                <c:pt idx="1551">
                  <c:v>13.415204810032671</c:v>
                </c:pt>
                <c:pt idx="1552">
                  <c:v>13.415204810032671</c:v>
                </c:pt>
                <c:pt idx="1553">
                  <c:v>13.415204810032671</c:v>
                </c:pt>
                <c:pt idx="1554">
                  <c:v>13.415204810032671</c:v>
                </c:pt>
                <c:pt idx="1555">
                  <c:v>13.415204810032671</c:v>
                </c:pt>
                <c:pt idx="1556">
                  <c:v>13.415204810032671</c:v>
                </c:pt>
                <c:pt idx="1557">
                  <c:v>13.415204810032671</c:v>
                </c:pt>
                <c:pt idx="1558">
                  <c:v>13.415204810032671</c:v>
                </c:pt>
                <c:pt idx="1559">
                  <c:v>13.415204810032671</c:v>
                </c:pt>
                <c:pt idx="1560">
                  <c:v>13.415204810032671</c:v>
                </c:pt>
                <c:pt idx="1561">
                  <c:v>13.415204810032671</c:v>
                </c:pt>
                <c:pt idx="1562">
                  <c:v>13.415204810032671</c:v>
                </c:pt>
                <c:pt idx="1563">
                  <c:v>13.415204810032671</c:v>
                </c:pt>
                <c:pt idx="1564">
                  <c:v>13.415204810032671</c:v>
                </c:pt>
                <c:pt idx="1565">
                  <c:v>13.415204810032671</c:v>
                </c:pt>
                <c:pt idx="1566">
                  <c:v>13.415204810032671</c:v>
                </c:pt>
                <c:pt idx="1567">
                  <c:v>13.415204810032671</c:v>
                </c:pt>
                <c:pt idx="1568">
                  <c:v>13.415204810032671</c:v>
                </c:pt>
                <c:pt idx="1569">
                  <c:v>13.415204810032671</c:v>
                </c:pt>
                <c:pt idx="1570">
                  <c:v>13.415204810032671</c:v>
                </c:pt>
                <c:pt idx="1571">
                  <c:v>13.415204810032671</c:v>
                </c:pt>
                <c:pt idx="1572">
                  <c:v>13.415204810032671</c:v>
                </c:pt>
                <c:pt idx="1573">
                  <c:v>13.415204810032671</c:v>
                </c:pt>
                <c:pt idx="1574">
                  <c:v>13.415204810032671</c:v>
                </c:pt>
                <c:pt idx="1575">
                  <c:v>13.415204810032671</c:v>
                </c:pt>
                <c:pt idx="1576">
                  <c:v>13.415204810032671</c:v>
                </c:pt>
                <c:pt idx="1577">
                  <c:v>13.415204810032671</c:v>
                </c:pt>
                <c:pt idx="1578">
                  <c:v>13.415204810032671</c:v>
                </c:pt>
                <c:pt idx="1579">
                  <c:v>13.415204810032671</c:v>
                </c:pt>
                <c:pt idx="1580">
                  <c:v>13.415204810032671</c:v>
                </c:pt>
                <c:pt idx="1581">
                  <c:v>13.415204810032671</c:v>
                </c:pt>
                <c:pt idx="1582">
                  <c:v>13.415204810032671</c:v>
                </c:pt>
                <c:pt idx="1583">
                  <c:v>13.415204810032671</c:v>
                </c:pt>
                <c:pt idx="1584">
                  <c:v>13.415204810032671</c:v>
                </c:pt>
                <c:pt idx="1585">
                  <c:v>13.415204810032671</c:v>
                </c:pt>
                <c:pt idx="1586">
                  <c:v>13.415204810032671</c:v>
                </c:pt>
                <c:pt idx="1587">
                  <c:v>13.415204810032671</c:v>
                </c:pt>
                <c:pt idx="1588">
                  <c:v>13.415204810032671</c:v>
                </c:pt>
                <c:pt idx="1589">
                  <c:v>13.415204810032671</c:v>
                </c:pt>
                <c:pt idx="1590">
                  <c:v>13.415204810032671</c:v>
                </c:pt>
                <c:pt idx="1591">
                  <c:v>13.415204810032671</c:v>
                </c:pt>
                <c:pt idx="1592">
                  <c:v>13.415204810032671</c:v>
                </c:pt>
                <c:pt idx="1593">
                  <c:v>13.415204810032671</c:v>
                </c:pt>
                <c:pt idx="1594">
                  <c:v>13.415204810032671</c:v>
                </c:pt>
                <c:pt idx="1595">
                  <c:v>13.415204810032671</c:v>
                </c:pt>
                <c:pt idx="1596">
                  <c:v>13.415204810032671</c:v>
                </c:pt>
                <c:pt idx="1597">
                  <c:v>13.415204810032671</c:v>
                </c:pt>
                <c:pt idx="1598">
                  <c:v>13.415204810032671</c:v>
                </c:pt>
                <c:pt idx="1599">
                  <c:v>13.415204810032671</c:v>
                </c:pt>
                <c:pt idx="1600">
                  <c:v>13.415204810032671</c:v>
                </c:pt>
                <c:pt idx="1601">
                  <c:v>13.415204810032671</c:v>
                </c:pt>
                <c:pt idx="1602">
                  <c:v>13.415204810032671</c:v>
                </c:pt>
                <c:pt idx="1603">
                  <c:v>13.415204810032671</c:v>
                </c:pt>
                <c:pt idx="1604">
                  <c:v>13.415204810032671</c:v>
                </c:pt>
                <c:pt idx="1605">
                  <c:v>13.415204810032671</c:v>
                </c:pt>
                <c:pt idx="1606">
                  <c:v>13.415204810032671</c:v>
                </c:pt>
                <c:pt idx="1607">
                  <c:v>13.415204810032671</c:v>
                </c:pt>
                <c:pt idx="1608">
                  <c:v>13.415204810032671</c:v>
                </c:pt>
                <c:pt idx="1609">
                  <c:v>13.415204810032671</c:v>
                </c:pt>
                <c:pt idx="1610">
                  <c:v>13.415204810032671</c:v>
                </c:pt>
                <c:pt idx="1611">
                  <c:v>13.415204810032671</c:v>
                </c:pt>
                <c:pt idx="1612">
                  <c:v>13.415204810032671</c:v>
                </c:pt>
                <c:pt idx="1613">
                  <c:v>13.415204810032671</c:v>
                </c:pt>
                <c:pt idx="1614">
                  <c:v>13.415204810032671</c:v>
                </c:pt>
                <c:pt idx="1615">
                  <c:v>13.415204810032671</c:v>
                </c:pt>
                <c:pt idx="1616">
                  <c:v>13.415204810032671</c:v>
                </c:pt>
                <c:pt idx="1617">
                  <c:v>13.415204810032671</c:v>
                </c:pt>
                <c:pt idx="1618">
                  <c:v>13.415204810032671</c:v>
                </c:pt>
                <c:pt idx="1619">
                  <c:v>13.415204810032671</c:v>
                </c:pt>
                <c:pt idx="1620">
                  <c:v>13.415204810032671</c:v>
                </c:pt>
                <c:pt idx="1621">
                  <c:v>13.415204810032671</c:v>
                </c:pt>
                <c:pt idx="1622">
                  <c:v>13.415204810032671</c:v>
                </c:pt>
                <c:pt idx="1623">
                  <c:v>13.415204810032671</c:v>
                </c:pt>
                <c:pt idx="1624">
                  <c:v>13.415204810032671</c:v>
                </c:pt>
                <c:pt idx="1625">
                  <c:v>13.415204810032671</c:v>
                </c:pt>
                <c:pt idx="1626">
                  <c:v>13.415204810032671</c:v>
                </c:pt>
                <c:pt idx="1627">
                  <c:v>13.415204810032671</c:v>
                </c:pt>
                <c:pt idx="1628">
                  <c:v>13.415204810032671</c:v>
                </c:pt>
                <c:pt idx="1629">
                  <c:v>13.415204810032671</c:v>
                </c:pt>
                <c:pt idx="1630">
                  <c:v>13.415204810032671</c:v>
                </c:pt>
                <c:pt idx="1631">
                  <c:v>13.415204810032671</c:v>
                </c:pt>
                <c:pt idx="1632">
                  <c:v>13.415204810032671</c:v>
                </c:pt>
                <c:pt idx="1633">
                  <c:v>13.415204810032671</c:v>
                </c:pt>
                <c:pt idx="1634">
                  <c:v>13.415204810032671</c:v>
                </c:pt>
                <c:pt idx="1635">
                  <c:v>13.415204810032671</c:v>
                </c:pt>
                <c:pt idx="1636">
                  <c:v>13.415204810032671</c:v>
                </c:pt>
                <c:pt idx="1637">
                  <c:v>13.415204810032671</c:v>
                </c:pt>
                <c:pt idx="1638">
                  <c:v>13.415204810032671</c:v>
                </c:pt>
                <c:pt idx="1639">
                  <c:v>13.415204810032671</c:v>
                </c:pt>
                <c:pt idx="1640">
                  <c:v>13.415204810032671</c:v>
                </c:pt>
                <c:pt idx="1641">
                  <c:v>13.415204810032671</c:v>
                </c:pt>
                <c:pt idx="1642">
                  <c:v>13.415204810032671</c:v>
                </c:pt>
                <c:pt idx="1643">
                  <c:v>13.415204810032671</c:v>
                </c:pt>
                <c:pt idx="1644">
                  <c:v>13.415204810032671</c:v>
                </c:pt>
                <c:pt idx="1645">
                  <c:v>13.415204810032671</c:v>
                </c:pt>
                <c:pt idx="1646">
                  <c:v>13.415204810032671</c:v>
                </c:pt>
                <c:pt idx="1647">
                  <c:v>13.415204810032671</c:v>
                </c:pt>
                <c:pt idx="1648">
                  <c:v>13.415204810032671</c:v>
                </c:pt>
              </c:numCache>
            </c:numRef>
          </c:val>
          <c:extLst>
            <c:ext xmlns:c16="http://schemas.microsoft.com/office/drawing/2014/chart" uri="{C3380CC4-5D6E-409C-BE32-E72D297353CC}">
              <c16:uniqueId val="{00000004-C486-454A-93E6-EE194F63B1F4}"/>
            </c:ext>
          </c:extLst>
        </c:ser>
        <c:ser>
          <c:idx val="6"/>
          <c:order val="5"/>
          <c:tx>
            <c:strRef>
              <c:f>Regression!$AM$2</c:f>
              <c:strCache>
                <c:ptCount val="1"/>
                <c:pt idx="0">
                  <c:v>Yellow </c:v>
                </c:pt>
              </c:strCache>
            </c:strRef>
          </c:tx>
          <c:spPr>
            <a:solidFill>
              <a:srgbClr val="FFFF99"/>
            </a:solidFill>
          </c:spPr>
          <c:val>
            <c:numRef>
              <c:f>Regression!$AM$3:$AM$1651</c:f>
              <c:numCache>
                <c:formatCode>General</c:formatCode>
                <c:ptCount val="1649"/>
                <c:pt idx="0">
                  <c:v>10.787464088230255</c:v>
                </c:pt>
                <c:pt idx="1">
                  <c:v>10.787464088230255</c:v>
                </c:pt>
                <c:pt idx="2">
                  <c:v>10.787464088230255</c:v>
                </c:pt>
                <c:pt idx="3">
                  <c:v>10.787464088230255</c:v>
                </c:pt>
                <c:pt idx="4">
                  <c:v>10.787464088230255</c:v>
                </c:pt>
                <c:pt idx="5">
                  <c:v>10.787464088230255</c:v>
                </c:pt>
                <c:pt idx="6">
                  <c:v>10.787464088230255</c:v>
                </c:pt>
                <c:pt idx="7">
                  <c:v>10.787464088230255</c:v>
                </c:pt>
                <c:pt idx="8">
                  <c:v>10.787464088230255</c:v>
                </c:pt>
                <c:pt idx="9">
                  <c:v>10.787464088230255</c:v>
                </c:pt>
                <c:pt idx="10">
                  <c:v>10.787464088230255</c:v>
                </c:pt>
                <c:pt idx="11">
                  <c:v>10.787464088230255</c:v>
                </c:pt>
                <c:pt idx="12">
                  <c:v>10.787464088230255</c:v>
                </c:pt>
                <c:pt idx="13">
                  <c:v>10.787464088230255</c:v>
                </c:pt>
                <c:pt idx="14">
                  <c:v>10.787464088230255</c:v>
                </c:pt>
                <c:pt idx="15">
                  <c:v>10.787464088230255</c:v>
                </c:pt>
                <c:pt idx="16">
                  <c:v>10.787464088230255</c:v>
                </c:pt>
                <c:pt idx="17">
                  <c:v>10.787464088230255</c:v>
                </c:pt>
                <c:pt idx="18">
                  <c:v>10.787464088230255</c:v>
                </c:pt>
                <c:pt idx="19">
                  <c:v>10.787464088230255</c:v>
                </c:pt>
                <c:pt idx="20">
                  <c:v>10.787464088230255</c:v>
                </c:pt>
                <c:pt idx="21">
                  <c:v>10.787464088230255</c:v>
                </c:pt>
                <c:pt idx="22">
                  <c:v>10.787464088230255</c:v>
                </c:pt>
                <c:pt idx="23">
                  <c:v>10.787464088230255</c:v>
                </c:pt>
                <c:pt idx="24">
                  <c:v>10.787464088230255</c:v>
                </c:pt>
                <c:pt idx="25">
                  <c:v>10.787464088230255</c:v>
                </c:pt>
                <c:pt idx="26">
                  <c:v>10.787464088230255</c:v>
                </c:pt>
                <c:pt idx="27">
                  <c:v>10.787464088230255</c:v>
                </c:pt>
                <c:pt idx="28">
                  <c:v>10.787464088230255</c:v>
                </c:pt>
                <c:pt idx="29">
                  <c:v>10.787464088230255</c:v>
                </c:pt>
                <c:pt idx="30">
                  <c:v>10.787464088230255</c:v>
                </c:pt>
                <c:pt idx="31">
                  <c:v>10.787464088230255</c:v>
                </c:pt>
                <c:pt idx="32">
                  <c:v>10.787464088230255</c:v>
                </c:pt>
                <c:pt idx="33">
                  <c:v>10.787464088230255</c:v>
                </c:pt>
                <c:pt idx="34">
                  <c:v>10.787464088230255</c:v>
                </c:pt>
                <c:pt idx="35">
                  <c:v>10.787464088230255</c:v>
                </c:pt>
                <c:pt idx="36">
                  <c:v>10.787464088230255</c:v>
                </c:pt>
                <c:pt idx="37">
                  <c:v>10.787464088230255</c:v>
                </c:pt>
                <c:pt idx="38">
                  <c:v>10.787464088230255</c:v>
                </c:pt>
                <c:pt idx="39">
                  <c:v>10.787464088230255</c:v>
                </c:pt>
                <c:pt idx="40">
                  <c:v>10.787464088230255</c:v>
                </c:pt>
                <c:pt idx="41">
                  <c:v>10.787464088230255</c:v>
                </c:pt>
                <c:pt idx="42">
                  <c:v>10.787464088230255</c:v>
                </c:pt>
                <c:pt idx="43">
                  <c:v>10.787464088230255</c:v>
                </c:pt>
                <c:pt idx="44">
                  <c:v>10.787464088230255</c:v>
                </c:pt>
                <c:pt idx="45">
                  <c:v>10.787464088230255</c:v>
                </c:pt>
                <c:pt idx="46">
                  <c:v>10.787464088230255</c:v>
                </c:pt>
                <c:pt idx="47">
                  <c:v>10.787464088230255</c:v>
                </c:pt>
                <c:pt idx="48">
                  <c:v>10.787464088230255</c:v>
                </c:pt>
                <c:pt idx="49">
                  <c:v>10.787464088230255</c:v>
                </c:pt>
                <c:pt idx="50">
                  <c:v>10.787464088230255</c:v>
                </c:pt>
                <c:pt idx="51">
                  <c:v>10.787464088230255</c:v>
                </c:pt>
                <c:pt idx="52">
                  <c:v>10.787464088230255</c:v>
                </c:pt>
                <c:pt idx="53">
                  <c:v>10.787464088230255</c:v>
                </c:pt>
                <c:pt idx="54">
                  <c:v>10.787464088230255</c:v>
                </c:pt>
                <c:pt idx="55">
                  <c:v>10.787464088230255</c:v>
                </c:pt>
                <c:pt idx="56">
                  <c:v>10.787464088230255</c:v>
                </c:pt>
                <c:pt idx="57">
                  <c:v>10.787464088230255</c:v>
                </c:pt>
                <c:pt idx="58">
                  <c:v>10.787464088230255</c:v>
                </c:pt>
                <c:pt idx="59">
                  <c:v>10.787464088230255</c:v>
                </c:pt>
                <c:pt idx="60">
                  <c:v>10.787464088230255</c:v>
                </c:pt>
                <c:pt idx="61">
                  <c:v>10.787464088230255</c:v>
                </c:pt>
                <c:pt idx="62">
                  <c:v>10.787464088230255</c:v>
                </c:pt>
                <c:pt idx="63">
                  <c:v>10.787464088230255</c:v>
                </c:pt>
                <c:pt idx="64">
                  <c:v>10.787464088230255</c:v>
                </c:pt>
                <c:pt idx="65">
                  <c:v>10.787464088230255</c:v>
                </c:pt>
                <c:pt idx="66">
                  <c:v>10.787464088230255</c:v>
                </c:pt>
                <c:pt idx="67">
                  <c:v>10.787464088230255</c:v>
                </c:pt>
                <c:pt idx="68">
                  <c:v>10.787464088230255</c:v>
                </c:pt>
                <c:pt idx="69">
                  <c:v>10.787464088230255</c:v>
                </c:pt>
                <c:pt idx="70">
                  <c:v>10.787464088230255</c:v>
                </c:pt>
                <c:pt idx="71">
                  <c:v>10.787464088230255</c:v>
                </c:pt>
                <c:pt idx="72">
                  <c:v>10.787464088230255</c:v>
                </c:pt>
                <c:pt idx="73">
                  <c:v>10.787464088230255</c:v>
                </c:pt>
                <c:pt idx="74">
                  <c:v>10.787464088230255</c:v>
                </c:pt>
                <c:pt idx="75">
                  <c:v>10.787464088230255</c:v>
                </c:pt>
                <c:pt idx="76">
                  <c:v>10.787464088230255</c:v>
                </c:pt>
                <c:pt idx="77">
                  <c:v>10.787464088230255</c:v>
                </c:pt>
                <c:pt idx="78">
                  <c:v>10.787464088230255</c:v>
                </c:pt>
                <c:pt idx="79">
                  <c:v>10.787464088230255</c:v>
                </c:pt>
                <c:pt idx="80">
                  <c:v>10.787464088230255</c:v>
                </c:pt>
                <c:pt idx="81">
                  <c:v>10.787464088230255</c:v>
                </c:pt>
                <c:pt idx="82">
                  <c:v>10.787464088230255</c:v>
                </c:pt>
                <c:pt idx="83">
                  <c:v>10.787464088230255</c:v>
                </c:pt>
                <c:pt idx="84">
                  <c:v>10.787464088230255</c:v>
                </c:pt>
                <c:pt idx="85">
                  <c:v>10.787464088230255</c:v>
                </c:pt>
                <c:pt idx="86">
                  <c:v>10.787464088230255</c:v>
                </c:pt>
                <c:pt idx="87">
                  <c:v>10.787464088230255</c:v>
                </c:pt>
                <c:pt idx="88">
                  <c:v>10.787464088230255</c:v>
                </c:pt>
                <c:pt idx="89">
                  <c:v>10.787464088230255</c:v>
                </c:pt>
                <c:pt idx="90">
                  <c:v>10.787464088230255</c:v>
                </c:pt>
                <c:pt idx="91">
                  <c:v>10.787464088230255</c:v>
                </c:pt>
                <c:pt idx="92">
                  <c:v>10.787464088230255</c:v>
                </c:pt>
                <c:pt idx="93">
                  <c:v>10.787464088230255</c:v>
                </c:pt>
                <c:pt idx="94">
                  <c:v>10.787464088230255</c:v>
                </c:pt>
                <c:pt idx="95">
                  <c:v>10.787464088230255</c:v>
                </c:pt>
                <c:pt idx="96">
                  <c:v>10.787464088230255</c:v>
                </c:pt>
                <c:pt idx="97">
                  <c:v>10.787464088230255</c:v>
                </c:pt>
                <c:pt idx="98">
                  <c:v>10.787464088230255</c:v>
                </c:pt>
                <c:pt idx="99">
                  <c:v>10.787464088230255</c:v>
                </c:pt>
                <c:pt idx="100">
                  <c:v>10.787464088230255</c:v>
                </c:pt>
                <c:pt idx="101">
                  <c:v>10.787464088230255</c:v>
                </c:pt>
                <c:pt idx="102">
                  <c:v>10.787464088230255</c:v>
                </c:pt>
                <c:pt idx="103">
                  <c:v>10.787464088230255</c:v>
                </c:pt>
                <c:pt idx="104">
                  <c:v>10.787464088230255</c:v>
                </c:pt>
                <c:pt idx="105">
                  <c:v>10.787464088230255</c:v>
                </c:pt>
                <c:pt idx="106">
                  <c:v>10.787464088230255</c:v>
                </c:pt>
                <c:pt idx="107">
                  <c:v>10.787464088230255</c:v>
                </c:pt>
                <c:pt idx="108">
                  <c:v>10.787464088230255</c:v>
                </c:pt>
                <c:pt idx="109">
                  <c:v>10.787464088230255</c:v>
                </c:pt>
                <c:pt idx="110">
                  <c:v>10.787464088230255</c:v>
                </c:pt>
                <c:pt idx="111">
                  <c:v>10.787464088230255</c:v>
                </c:pt>
                <c:pt idx="112">
                  <c:v>10.787464088230255</c:v>
                </c:pt>
                <c:pt idx="113">
                  <c:v>10.787464088230255</c:v>
                </c:pt>
                <c:pt idx="114">
                  <c:v>10.787464088230255</c:v>
                </c:pt>
                <c:pt idx="115">
                  <c:v>10.787464088230255</c:v>
                </c:pt>
                <c:pt idx="116">
                  <c:v>10.787464088230255</c:v>
                </c:pt>
                <c:pt idx="117">
                  <c:v>10.787464088230255</c:v>
                </c:pt>
                <c:pt idx="118">
                  <c:v>10.787464088230255</c:v>
                </c:pt>
                <c:pt idx="119">
                  <c:v>10.787464088230255</c:v>
                </c:pt>
                <c:pt idx="120">
                  <c:v>10.787464088230255</c:v>
                </c:pt>
                <c:pt idx="121">
                  <c:v>10.787464088230255</c:v>
                </c:pt>
                <c:pt idx="122">
                  <c:v>10.787464088230255</c:v>
                </c:pt>
                <c:pt idx="123">
                  <c:v>10.787464088230255</c:v>
                </c:pt>
                <c:pt idx="124">
                  <c:v>10.787464088230255</c:v>
                </c:pt>
                <c:pt idx="125">
                  <c:v>10.787464088230255</c:v>
                </c:pt>
                <c:pt idx="126">
                  <c:v>10.787464088230255</c:v>
                </c:pt>
                <c:pt idx="127">
                  <c:v>10.787464088230255</c:v>
                </c:pt>
                <c:pt idx="128">
                  <c:v>10.787464088230255</c:v>
                </c:pt>
                <c:pt idx="129">
                  <c:v>10.787464088230255</c:v>
                </c:pt>
                <c:pt idx="130">
                  <c:v>10.787464088230255</c:v>
                </c:pt>
                <c:pt idx="131">
                  <c:v>10.787464088230255</c:v>
                </c:pt>
                <c:pt idx="132">
                  <c:v>10.787464088230255</c:v>
                </c:pt>
                <c:pt idx="133">
                  <c:v>10.787464088230255</c:v>
                </c:pt>
                <c:pt idx="134">
                  <c:v>10.787464088230255</c:v>
                </c:pt>
                <c:pt idx="135">
                  <c:v>10.787464088230255</c:v>
                </c:pt>
                <c:pt idx="136">
                  <c:v>10.787464088230255</c:v>
                </c:pt>
                <c:pt idx="137">
                  <c:v>10.787464088230255</c:v>
                </c:pt>
                <c:pt idx="138">
                  <c:v>10.787464088230255</c:v>
                </c:pt>
                <c:pt idx="139">
                  <c:v>10.787464088230255</c:v>
                </c:pt>
                <c:pt idx="140">
                  <c:v>10.787464088230255</c:v>
                </c:pt>
                <c:pt idx="141">
                  <c:v>10.787464088230255</c:v>
                </c:pt>
                <c:pt idx="142">
                  <c:v>10.787464088230255</c:v>
                </c:pt>
                <c:pt idx="143">
                  <c:v>10.787464088230255</c:v>
                </c:pt>
                <c:pt idx="144">
                  <c:v>10.787464088230255</c:v>
                </c:pt>
                <c:pt idx="145">
                  <c:v>10.787464088230255</c:v>
                </c:pt>
                <c:pt idx="146">
                  <c:v>10.787464088230255</c:v>
                </c:pt>
                <c:pt idx="147">
                  <c:v>10.787464088230255</c:v>
                </c:pt>
                <c:pt idx="148">
                  <c:v>10.787464088230255</c:v>
                </c:pt>
                <c:pt idx="149">
                  <c:v>10.787464088230255</c:v>
                </c:pt>
                <c:pt idx="150">
                  <c:v>10.787464088230255</c:v>
                </c:pt>
                <c:pt idx="151">
                  <c:v>10.787464088230255</c:v>
                </c:pt>
                <c:pt idx="152">
                  <c:v>10.787464088230255</c:v>
                </c:pt>
                <c:pt idx="153">
                  <c:v>10.787464088230255</c:v>
                </c:pt>
                <c:pt idx="154">
                  <c:v>10.787464088230255</c:v>
                </c:pt>
                <c:pt idx="155">
                  <c:v>10.787464088230255</c:v>
                </c:pt>
                <c:pt idx="156">
                  <c:v>10.787464088230255</c:v>
                </c:pt>
                <c:pt idx="157">
                  <c:v>10.787464088230255</c:v>
                </c:pt>
                <c:pt idx="158">
                  <c:v>10.787464088230255</c:v>
                </c:pt>
                <c:pt idx="159">
                  <c:v>10.787464088230255</c:v>
                </c:pt>
                <c:pt idx="160">
                  <c:v>10.787464088230255</c:v>
                </c:pt>
                <c:pt idx="161">
                  <c:v>10.787464088230255</c:v>
                </c:pt>
                <c:pt idx="162">
                  <c:v>10.787464088230255</c:v>
                </c:pt>
                <c:pt idx="163">
                  <c:v>10.787464088230255</c:v>
                </c:pt>
                <c:pt idx="164">
                  <c:v>10.787464088230255</c:v>
                </c:pt>
                <c:pt idx="165">
                  <c:v>10.787464088230255</c:v>
                </c:pt>
                <c:pt idx="166">
                  <c:v>10.787464088230255</c:v>
                </c:pt>
                <c:pt idx="167">
                  <c:v>10.787464088230255</c:v>
                </c:pt>
                <c:pt idx="168">
                  <c:v>10.787464088230255</c:v>
                </c:pt>
                <c:pt idx="169">
                  <c:v>10.787464088230255</c:v>
                </c:pt>
                <c:pt idx="170">
                  <c:v>10.787464088230255</c:v>
                </c:pt>
                <c:pt idx="171">
                  <c:v>10.787464088230255</c:v>
                </c:pt>
                <c:pt idx="172">
                  <c:v>10.787464088230255</c:v>
                </c:pt>
                <c:pt idx="173">
                  <c:v>10.787464088230255</c:v>
                </c:pt>
                <c:pt idx="174">
                  <c:v>10.787464088230255</c:v>
                </c:pt>
                <c:pt idx="175">
                  <c:v>10.787464088230255</c:v>
                </c:pt>
                <c:pt idx="176">
                  <c:v>10.787464088230255</c:v>
                </c:pt>
                <c:pt idx="177">
                  <c:v>10.787464088230255</c:v>
                </c:pt>
                <c:pt idx="178">
                  <c:v>10.787464088230255</c:v>
                </c:pt>
                <c:pt idx="179">
                  <c:v>10.787464088230255</c:v>
                </c:pt>
                <c:pt idx="180">
                  <c:v>10.787464088230255</c:v>
                </c:pt>
                <c:pt idx="181">
                  <c:v>10.787464088230255</c:v>
                </c:pt>
                <c:pt idx="182">
                  <c:v>10.787464088230255</c:v>
                </c:pt>
                <c:pt idx="183">
                  <c:v>10.787464088230255</c:v>
                </c:pt>
                <c:pt idx="184">
                  <c:v>10.787464088230255</c:v>
                </c:pt>
                <c:pt idx="185">
                  <c:v>10.787464088230255</c:v>
                </c:pt>
                <c:pt idx="186">
                  <c:v>10.787464088230255</c:v>
                </c:pt>
                <c:pt idx="187">
                  <c:v>10.787464088230255</c:v>
                </c:pt>
                <c:pt idx="188">
                  <c:v>10.787464088230255</c:v>
                </c:pt>
                <c:pt idx="189">
                  <c:v>10.787464088230255</c:v>
                </c:pt>
                <c:pt idx="190">
                  <c:v>10.787464088230255</c:v>
                </c:pt>
                <c:pt idx="191">
                  <c:v>10.787464088230255</c:v>
                </c:pt>
                <c:pt idx="192">
                  <c:v>10.787464088230255</c:v>
                </c:pt>
                <c:pt idx="193">
                  <c:v>10.787464088230255</c:v>
                </c:pt>
                <c:pt idx="194">
                  <c:v>10.787464088230255</c:v>
                </c:pt>
                <c:pt idx="195">
                  <c:v>10.787464088230255</c:v>
                </c:pt>
                <c:pt idx="196">
                  <c:v>10.787464088230255</c:v>
                </c:pt>
                <c:pt idx="197">
                  <c:v>10.787464088230255</c:v>
                </c:pt>
                <c:pt idx="198">
                  <c:v>10.787464088230255</c:v>
                </c:pt>
                <c:pt idx="199">
                  <c:v>10.787464088230255</c:v>
                </c:pt>
                <c:pt idx="200">
                  <c:v>10.787464088230255</c:v>
                </c:pt>
                <c:pt idx="201">
                  <c:v>10.787464088230255</c:v>
                </c:pt>
                <c:pt idx="202">
                  <c:v>10.787464088230255</c:v>
                </c:pt>
                <c:pt idx="203">
                  <c:v>10.787464088230255</c:v>
                </c:pt>
                <c:pt idx="204">
                  <c:v>10.787464088230255</c:v>
                </c:pt>
                <c:pt idx="205">
                  <c:v>10.787464088230255</c:v>
                </c:pt>
                <c:pt idx="206">
                  <c:v>10.787464088230255</c:v>
                </c:pt>
                <c:pt idx="207">
                  <c:v>10.787464088230255</c:v>
                </c:pt>
                <c:pt idx="208">
                  <c:v>10.787464088230255</c:v>
                </c:pt>
                <c:pt idx="209">
                  <c:v>10.787464088230255</c:v>
                </c:pt>
                <c:pt idx="210">
                  <c:v>10.787464088230255</c:v>
                </c:pt>
                <c:pt idx="211">
                  <c:v>10.787464088230255</c:v>
                </c:pt>
                <c:pt idx="212">
                  <c:v>10.787464088230255</c:v>
                </c:pt>
                <c:pt idx="213">
                  <c:v>10.787464088230255</c:v>
                </c:pt>
                <c:pt idx="214">
                  <c:v>10.787464088230255</c:v>
                </c:pt>
                <c:pt idx="215">
                  <c:v>10.787464088230255</c:v>
                </c:pt>
                <c:pt idx="216">
                  <c:v>10.787464088230255</c:v>
                </c:pt>
                <c:pt idx="217">
                  <c:v>10.787464088230255</c:v>
                </c:pt>
                <c:pt idx="218">
                  <c:v>10.787464088230255</c:v>
                </c:pt>
                <c:pt idx="219">
                  <c:v>10.787464088230255</c:v>
                </c:pt>
                <c:pt idx="220">
                  <c:v>10.787464088230255</c:v>
                </c:pt>
                <c:pt idx="221">
                  <c:v>10.787464088230255</c:v>
                </c:pt>
                <c:pt idx="222">
                  <c:v>10.787464088230255</c:v>
                </c:pt>
                <c:pt idx="223">
                  <c:v>10.787464088230255</c:v>
                </c:pt>
                <c:pt idx="224">
                  <c:v>10.787464088230255</c:v>
                </c:pt>
                <c:pt idx="225">
                  <c:v>10.787464088230255</c:v>
                </c:pt>
                <c:pt idx="226">
                  <c:v>10.787464088230255</c:v>
                </c:pt>
                <c:pt idx="227">
                  <c:v>10.787464088230255</c:v>
                </c:pt>
                <c:pt idx="228">
                  <c:v>10.787464088230255</c:v>
                </c:pt>
                <c:pt idx="229">
                  <c:v>10.787464088230255</c:v>
                </c:pt>
                <c:pt idx="230">
                  <c:v>10.787464088230255</c:v>
                </c:pt>
                <c:pt idx="231">
                  <c:v>10.787464088230255</c:v>
                </c:pt>
                <c:pt idx="232">
                  <c:v>10.787464088230255</c:v>
                </c:pt>
                <c:pt idx="233">
                  <c:v>10.787464088230255</c:v>
                </c:pt>
                <c:pt idx="234">
                  <c:v>10.787464088230255</c:v>
                </c:pt>
                <c:pt idx="235">
                  <c:v>10.787464088230255</c:v>
                </c:pt>
                <c:pt idx="236">
                  <c:v>10.787464088230255</c:v>
                </c:pt>
                <c:pt idx="237">
                  <c:v>10.787464088230255</c:v>
                </c:pt>
                <c:pt idx="238">
                  <c:v>10.787464088230255</c:v>
                </c:pt>
                <c:pt idx="239">
                  <c:v>10.787464088230255</c:v>
                </c:pt>
                <c:pt idx="240">
                  <c:v>10.787464088230255</c:v>
                </c:pt>
                <c:pt idx="241">
                  <c:v>10.787464088230255</c:v>
                </c:pt>
                <c:pt idx="242">
                  <c:v>10.787464088230255</c:v>
                </c:pt>
                <c:pt idx="243">
                  <c:v>10.787464088230255</c:v>
                </c:pt>
                <c:pt idx="244">
                  <c:v>10.787464088230255</c:v>
                </c:pt>
                <c:pt idx="245">
                  <c:v>10.787464088230255</c:v>
                </c:pt>
                <c:pt idx="246">
                  <c:v>10.787464088230255</c:v>
                </c:pt>
                <c:pt idx="247">
                  <c:v>10.787464088230255</c:v>
                </c:pt>
                <c:pt idx="248">
                  <c:v>10.787464088230255</c:v>
                </c:pt>
                <c:pt idx="249">
                  <c:v>10.787464088230255</c:v>
                </c:pt>
                <c:pt idx="250">
                  <c:v>10.787464088230255</c:v>
                </c:pt>
                <c:pt idx="251">
                  <c:v>10.787464088230255</c:v>
                </c:pt>
                <c:pt idx="252">
                  <c:v>10.787464088230255</c:v>
                </c:pt>
                <c:pt idx="253">
                  <c:v>10.787464088230255</c:v>
                </c:pt>
                <c:pt idx="254">
                  <c:v>10.787464088230255</c:v>
                </c:pt>
                <c:pt idx="255">
                  <c:v>10.787464088230255</c:v>
                </c:pt>
                <c:pt idx="256">
                  <c:v>10.787464088230255</c:v>
                </c:pt>
                <c:pt idx="257">
                  <c:v>10.787464088230255</c:v>
                </c:pt>
                <c:pt idx="258">
                  <c:v>10.787464088230255</c:v>
                </c:pt>
                <c:pt idx="259">
                  <c:v>10.787464088230255</c:v>
                </c:pt>
                <c:pt idx="260">
                  <c:v>10.787464088230255</c:v>
                </c:pt>
                <c:pt idx="261">
                  <c:v>10.787464088230255</c:v>
                </c:pt>
                <c:pt idx="262">
                  <c:v>10.787464088230255</c:v>
                </c:pt>
                <c:pt idx="263">
                  <c:v>10.787464088230255</c:v>
                </c:pt>
                <c:pt idx="264">
                  <c:v>10.787464088230255</c:v>
                </c:pt>
                <c:pt idx="265">
                  <c:v>10.787464088230255</c:v>
                </c:pt>
                <c:pt idx="266">
                  <c:v>10.787464088230255</c:v>
                </c:pt>
                <c:pt idx="267">
                  <c:v>10.787464088230255</c:v>
                </c:pt>
                <c:pt idx="268">
                  <c:v>10.787464088230255</c:v>
                </c:pt>
                <c:pt idx="269">
                  <c:v>10.787464088230255</c:v>
                </c:pt>
                <c:pt idx="270">
                  <c:v>10.787464088230255</c:v>
                </c:pt>
                <c:pt idx="271">
                  <c:v>10.787464088230255</c:v>
                </c:pt>
                <c:pt idx="272">
                  <c:v>10.787464088230255</c:v>
                </c:pt>
                <c:pt idx="273">
                  <c:v>10.787464088230255</c:v>
                </c:pt>
                <c:pt idx="274">
                  <c:v>10.787464088230255</c:v>
                </c:pt>
                <c:pt idx="275">
                  <c:v>10.787464088230255</c:v>
                </c:pt>
                <c:pt idx="276">
                  <c:v>10.787464088230255</c:v>
                </c:pt>
                <c:pt idx="277">
                  <c:v>10.787464088230255</c:v>
                </c:pt>
                <c:pt idx="278">
                  <c:v>10.787464088230255</c:v>
                </c:pt>
                <c:pt idx="279">
                  <c:v>10.787464088230255</c:v>
                </c:pt>
                <c:pt idx="280">
                  <c:v>10.787464088230255</c:v>
                </c:pt>
                <c:pt idx="281">
                  <c:v>10.787464088230255</c:v>
                </c:pt>
                <c:pt idx="282">
                  <c:v>10.787464088230255</c:v>
                </c:pt>
                <c:pt idx="283">
                  <c:v>10.787464088230255</c:v>
                </c:pt>
                <c:pt idx="284">
                  <c:v>10.787464088230255</c:v>
                </c:pt>
                <c:pt idx="285">
                  <c:v>10.787464088230255</c:v>
                </c:pt>
                <c:pt idx="286">
                  <c:v>10.787464088230255</c:v>
                </c:pt>
                <c:pt idx="287">
                  <c:v>10.787464088230255</c:v>
                </c:pt>
                <c:pt idx="288">
                  <c:v>10.787464088230255</c:v>
                </c:pt>
                <c:pt idx="289">
                  <c:v>10.787464088230255</c:v>
                </c:pt>
                <c:pt idx="290">
                  <c:v>10.787464088230255</c:v>
                </c:pt>
                <c:pt idx="291">
                  <c:v>10.787464088230255</c:v>
                </c:pt>
                <c:pt idx="292">
                  <c:v>10.787464088230255</c:v>
                </c:pt>
                <c:pt idx="293">
                  <c:v>10.787464088230255</c:v>
                </c:pt>
                <c:pt idx="294">
                  <c:v>10.787464088230255</c:v>
                </c:pt>
                <c:pt idx="295">
                  <c:v>10.787464088230255</c:v>
                </c:pt>
                <c:pt idx="296">
                  <c:v>10.787464088230255</c:v>
                </c:pt>
                <c:pt idx="297">
                  <c:v>10.787464088230255</c:v>
                </c:pt>
                <c:pt idx="298">
                  <c:v>10.787464088230255</c:v>
                </c:pt>
                <c:pt idx="299">
                  <c:v>10.787464088230255</c:v>
                </c:pt>
                <c:pt idx="300">
                  <c:v>10.787464088230255</c:v>
                </c:pt>
                <c:pt idx="301">
                  <c:v>10.787464088230255</c:v>
                </c:pt>
                <c:pt idx="302">
                  <c:v>10.787464088230255</c:v>
                </c:pt>
                <c:pt idx="303">
                  <c:v>10.787464088230255</c:v>
                </c:pt>
                <c:pt idx="304">
                  <c:v>10.787464088230255</c:v>
                </c:pt>
                <c:pt idx="305">
                  <c:v>10.787464088230255</c:v>
                </c:pt>
                <c:pt idx="306">
                  <c:v>10.787464088230255</c:v>
                </c:pt>
                <c:pt idx="307">
                  <c:v>10.787464088230255</c:v>
                </c:pt>
                <c:pt idx="308">
                  <c:v>10.787464088230255</c:v>
                </c:pt>
                <c:pt idx="309">
                  <c:v>10.787464088230255</c:v>
                </c:pt>
                <c:pt idx="310">
                  <c:v>10.787464088230255</c:v>
                </c:pt>
                <c:pt idx="311">
                  <c:v>10.787464088230255</c:v>
                </c:pt>
                <c:pt idx="312">
                  <c:v>10.787464088230255</c:v>
                </c:pt>
                <c:pt idx="313">
                  <c:v>10.787464088230255</c:v>
                </c:pt>
                <c:pt idx="314">
                  <c:v>10.787464088230255</c:v>
                </c:pt>
                <c:pt idx="315">
                  <c:v>10.787464088230255</c:v>
                </c:pt>
                <c:pt idx="316">
                  <c:v>10.787464088230255</c:v>
                </c:pt>
                <c:pt idx="317">
                  <c:v>10.787464088230255</c:v>
                </c:pt>
                <c:pt idx="318">
                  <c:v>10.787464088230255</c:v>
                </c:pt>
                <c:pt idx="319">
                  <c:v>10.787464088230255</c:v>
                </c:pt>
                <c:pt idx="320">
                  <c:v>10.787464088230255</c:v>
                </c:pt>
                <c:pt idx="321">
                  <c:v>10.787464088230255</c:v>
                </c:pt>
                <c:pt idx="322">
                  <c:v>10.787464088230255</c:v>
                </c:pt>
                <c:pt idx="323">
                  <c:v>10.787464088230255</c:v>
                </c:pt>
                <c:pt idx="324">
                  <c:v>10.787464088230255</c:v>
                </c:pt>
                <c:pt idx="325">
                  <c:v>10.787464088230255</c:v>
                </c:pt>
                <c:pt idx="326">
                  <c:v>10.787464088230255</c:v>
                </c:pt>
                <c:pt idx="327">
                  <c:v>10.787464088230255</c:v>
                </c:pt>
                <c:pt idx="328">
                  <c:v>10.787464088230255</c:v>
                </c:pt>
                <c:pt idx="329">
                  <c:v>10.787464088230255</c:v>
                </c:pt>
                <c:pt idx="330">
                  <c:v>10.787464088230255</c:v>
                </c:pt>
                <c:pt idx="331">
                  <c:v>10.787464088230255</c:v>
                </c:pt>
                <c:pt idx="332">
                  <c:v>10.787464088230255</c:v>
                </c:pt>
                <c:pt idx="333">
                  <c:v>10.787464088230255</c:v>
                </c:pt>
                <c:pt idx="334">
                  <c:v>10.787464088230255</c:v>
                </c:pt>
                <c:pt idx="335">
                  <c:v>10.787464088230255</c:v>
                </c:pt>
                <c:pt idx="336">
                  <c:v>10.787464088230255</c:v>
                </c:pt>
                <c:pt idx="337">
                  <c:v>10.787464088230255</c:v>
                </c:pt>
                <c:pt idx="338">
                  <c:v>10.787464088230255</c:v>
                </c:pt>
                <c:pt idx="339">
                  <c:v>10.787464088230255</c:v>
                </c:pt>
                <c:pt idx="340">
                  <c:v>10.787464088230255</c:v>
                </c:pt>
                <c:pt idx="341">
                  <c:v>10.787464088230255</c:v>
                </c:pt>
                <c:pt idx="342">
                  <c:v>10.787464088230255</c:v>
                </c:pt>
                <c:pt idx="343">
                  <c:v>10.787464088230255</c:v>
                </c:pt>
                <c:pt idx="344">
                  <c:v>10.787464088230255</c:v>
                </c:pt>
                <c:pt idx="345">
                  <c:v>10.787464088230255</c:v>
                </c:pt>
                <c:pt idx="346">
                  <c:v>10.787464088230255</c:v>
                </c:pt>
                <c:pt idx="347">
                  <c:v>10.787464088230255</c:v>
                </c:pt>
                <c:pt idx="348">
                  <c:v>10.787464088230255</c:v>
                </c:pt>
                <c:pt idx="349">
                  <c:v>10.787464088230255</c:v>
                </c:pt>
                <c:pt idx="350">
                  <c:v>10.787464088230255</c:v>
                </c:pt>
                <c:pt idx="351">
                  <c:v>10.787464088230255</c:v>
                </c:pt>
                <c:pt idx="352">
                  <c:v>10.787464088230255</c:v>
                </c:pt>
                <c:pt idx="353">
                  <c:v>10.787464088230255</c:v>
                </c:pt>
                <c:pt idx="354">
                  <c:v>10.787464088230255</c:v>
                </c:pt>
                <c:pt idx="355">
                  <c:v>10.787464088230255</c:v>
                </c:pt>
                <c:pt idx="356">
                  <c:v>10.787464088230255</c:v>
                </c:pt>
                <c:pt idx="357">
                  <c:v>10.787464088230255</c:v>
                </c:pt>
                <c:pt idx="358">
                  <c:v>10.787464088230255</c:v>
                </c:pt>
                <c:pt idx="359">
                  <c:v>10.787464088230255</c:v>
                </c:pt>
                <c:pt idx="360">
                  <c:v>10.787464088230255</c:v>
                </c:pt>
                <c:pt idx="361">
                  <c:v>10.787464088230255</c:v>
                </c:pt>
                <c:pt idx="362">
                  <c:v>10.787464088230255</c:v>
                </c:pt>
                <c:pt idx="363">
                  <c:v>10.787464088230255</c:v>
                </c:pt>
                <c:pt idx="364">
                  <c:v>10.787464088230255</c:v>
                </c:pt>
                <c:pt idx="365">
                  <c:v>10.787464088230255</c:v>
                </c:pt>
                <c:pt idx="366">
                  <c:v>10.787464088230255</c:v>
                </c:pt>
                <c:pt idx="367">
                  <c:v>10.787464088230255</c:v>
                </c:pt>
                <c:pt idx="368">
                  <c:v>10.787464088230255</c:v>
                </c:pt>
                <c:pt idx="369">
                  <c:v>10.787464088230255</c:v>
                </c:pt>
                <c:pt idx="370">
                  <c:v>10.787464088230255</c:v>
                </c:pt>
                <c:pt idx="371">
                  <c:v>10.787464088230255</c:v>
                </c:pt>
                <c:pt idx="372">
                  <c:v>10.787464088230255</c:v>
                </c:pt>
                <c:pt idx="373">
                  <c:v>10.787464088230255</c:v>
                </c:pt>
                <c:pt idx="374">
                  <c:v>10.787464088230255</c:v>
                </c:pt>
                <c:pt idx="375">
                  <c:v>10.787464088230255</c:v>
                </c:pt>
                <c:pt idx="376">
                  <c:v>10.787464088230255</c:v>
                </c:pt>
                <c:pt idx="377">
                  <c:v>10.787464088230255</c:v>
                </c:pt>
                <c:pt idx="378">
                  <c:v>10.787464088230255</c:v>
                </c:pt>
                <c:pt idx="379">
                  <c:v>10.787464088230255</c:v>
                </c:pt>
                <c:pt idx="380">
                  <c:v>10.787464088230255</c:v>
                </c:pt>
                <c:pt idx="381">
                  <c:v>10.787464088230255</c:v>
                </c:pt>
                <c:pt idx="382">
                  <c:v>10.787464088230255</c:v>
                </c:pt>
                <c:pt idx="383">
                  <c:v>10.787464088230255</c:v>
                </c:pt>
                <c:pt idx="384">
                  <c:v>10.787464088230255</c:v>
                </c:pt>
                <c:pt idx="385">
                  <c:v>10.787464088230255</c:v>
                </c:pt>
                <c:pt idx="386">
                  <c:v>10.787464088230255</c:v>
                </c:pt>
                <c:pt idx="387">
                  <c:v>10.787464088230255</c:v>
                </c:pt>
                <c:pt idx="388">
                  <c:v>10.787464088230255</c:v>
                </c:pt>
                <c:pt idx="389">
                  <c:v>10.787464088230255</c:v>
                </c:pt>
                <c:pt idx="390">
                  <c:v>10.787464088230255</c:v>
                </c:pt>
                <c:pt idx="391">
                  <c:v>10.787464088230255</c:v>
                </c:pt>
                <c:pt idx="392">
                  <c:v>10.787464088230255</c:v>
                </c:pt>
                <c:pt idx="393">
                  <c:v>10.787464088230255</c:v>
                </c:pt>
                <c:pt idx="394">
                  <c:v>10.787464088230255</c:v>
                </c:pt>
                <c:pt idx="395">
                  <c:v>10.787464088230255</c:v>
                </c:pt>
                <c:pt idx="396">
                  <c:v>10.787464088230255</c:v>
                </c:pt>
                <c:pt idx="397">
                  <c:v>10.787464088230255</c:v>
                </c:pt>
                <c:pt idx="398">
                  <c:v>10.787464088230255</c:v>
                </c:pt>
                <c:pt idx="399">
                  <c:v>10.787464088230255</c:v>
                </c:pt>
                <c:pt idx="400">
                  <c:v>10.787464088230255</c:v>
                </c:pt>
                <c:pt idx="401">
                  <c:v>10.787464088230255</c:v>
                </c:pt>
                <c:pt idx="402">
                  <c:v>10.787464088230255</c:v>
                </c:pt>
                <c:pt idx="403">
                  <c:v>10.787464088230255</c:v>
                </c:pt>
                <c:pt idx="404">
                  <c:v>10.787464088230255</c:v>
                </c:pt>
                <c:pt idx="405">
                  <c:v>10.787464088230255</c:v>
                </c:pt>
                <c:pt idx="406">
                  <c:v>10.787464088230255</c:v>
                </c:pt>
                <c:pt idx="407">
                  <c:v>10.787464088230255</c:v>
                </c:pt>
                <c:pt idx="408">
                  <c:v>10.787464088230255</c:v>
                </c:pt>
                <c:pt idx="409">
                  <c:v>10.787464088230255</c:v>
                </c:pt>
                <c:pt idx="410">
                  <c:v>10.787464088230255</c:v>
                </c:pt>
                <c:pt idx="411">
                  <c:v>10.787464088230255</c:v>
                </c:pt>
                <c:pt idx="412">
                  <c:v>10.787464088230255</c:v>
                </c:pt>
                <c:pt idx="413">
                  <c:v>10.787464088230255</c:v>
                </c:pt>
                <c:pt idx="414">
                  <c:v>10.787464088230255</c:v>
                </c:pt>
                <c:pt idx="415">
                  <c:v>10.787464088230255</c:v>
                </c:pt>
                <c:pt idx="416">
                  <c:v>10.787464088230255</c:v>
                </c:pt>
                <c:pt idx="417">
                  <c:v>10.787464088230255</c:v>
                </c:pt>
                <c:pt idx="418">
                  <c:v>10.787464088230255</c:v>
                </c:pt>
                <c:pt idx="419">
                  <c:v>10.787464088230255</c:v>
                </c:pt>
                <c:pt idx="420">
                  <c:v>10.787464088230255</c:v>
                </c:pt>
                <c:pt idx="421">
                  <c:v>10.787464088230255</c:v>
                </c:pt>
                <c:pt idx="422">
                  <c:v>10.787464088230255</c:v>
                </c:pt>
                <c:pt idx="423">
                  <c:v>10.787464088230255</c:v>
                </c:pt>
                <c:pt idx="424">
                  <c:v>10.787464088230255</c:v>
                </c:pt>
                <c:pt idx="425">
                  <c:v>10.787464088230255</c:v>
                </c:pt>
                <c:pt idx="426">
                  <c:v>10.787464088230255</c:v>
                </c:pt>
                <c:pt idx="427">
                  <c:v>10.787464088230255</c:v>
                </c:pt>
                <c:pt idx="428">
                  <c:v>10.787464088230255</c:v>
                </c:pt>
                <c:pt idx="429">
                  <c:v>10.787464088230255</c:v>
                </c:pt>
                <c:pt idx="430">
                  <c:v>10.787464088230255</c:v>
                </c:pt>
                <c:pt idx="431">
                  <c:v>10.787464088230255</c:v>
                </c:pt>
                <c:pt idx="432">
                  <c:v>10.787464088230255</c:v>
                </c:pt>
                <c:pt idx="433">
                  <c:v>10.787464088230255</c:v>
                </c:pt>
                <c:pt idx="434">
                  <c:v>10.787464088230255</c:v>
                </c:pt>
                <c:pt idx="435">
                  <c:v>10.787464088230255</c:v>
                </c:pt>
                <c:pt idx="436">
                  <c:v>10.787464088230255</c:v>
                </c:pt>
                <c:pt idx="437">
                  <c:v>10.787464088230255</c:v>
                </c:pt>
                <c:pt idx="438">
                  <c:v>10.787464088230255</c:v>
                </c:pt>
                <c:pt idx="439">
                  <c:v>10.787464088230255</c:v>
                </c:pt>
                <c:pt idx="440">
                  <c:v>10.787464088230255</c:v>
                </c:pt>
                <c:pt idx="441">
                  <c:v>10.787464088230255</c:v>
                </c:pt>
                <c:pt idx="442">
                  <c:v>10.787464088230255</c:v>
                </c:pt>
                <c:pt idx="443">
                  <c:v>10.787464088230255</c:v>
                </c:pt>
                <c:pt idx="444">
                  <c:v>10.787464088230255</c:v>
                </c:pt>
                <c:pt idx="445">
                  <c:v>10.787464088230255</c:v>
                </c:pt>
                <c:pt idx="446">
                  <c:v>10.787464088230255</c:v>
                </c:pt>
                <c:pt idx="447">
                  <c:v>10.787464088230255</c:v>
                </c:pt>
                <c:pt idx="448">
                  <c:v>10.787464088230255</c:v>
                </c:pt>
                <c:pt idx="449">
                  <c:v>10.787464088230255</c:v>
                </c:pt>
                <c:pt idx="450">
                  <c:v>10.787464088230255</c:v>
                </c:pt>
                <c:pt idx="451">
                  <c:v>10.787464088230255</c:v>
                </c:pt>
                <c:pt idx="452">
                  <c:v>10.787464088230255</c:v>
                </c:pt>
                <c:pt idx="453">
                  <c:v>10.787464088230255</c:v>
                </c:pt>
                <c:pt idx="454">
                  <c:v>10.787464088230255</c:v>
                </c:pt>
                <c:pt idx="455">
                  <c:v>10.787464088230255</c:v>
                </c:pt>
                <c:pt idx="456">
                  <c:v>10.787464088230255</c:v>
                </c:pt>
                <c:pt idx="457">
                  <c:v>10.787464088230255</c:v>
                </c:pt>
                <c:pt idx="458">
                  <c:v>10.787464088230255</c:v>
                </c:pt>
                <c:pt idx="459">
                  <c:v>10.787464088230255</c:v>
                </c:pt>
                <c:pt idx="460">
                  <c:v>10.787464088230255</c:v>
                </c:pt>
                <c:pt idx="461">
                  <c:v>10.787464088230255</c:v>
                </c:pt>
                <c:pt idx="462">
                  <c:v>10.787464088230255</c:v>
                </c:pt>
                <c:pt idx="463">
                  <c:v>10.787464088230255</c:v>
                </c:pt>
                <c:pt idx="464">
                  <c:v>10.787464088230255</c:v>
                </c:pt>
                <c:pt idx="465">
                  <c:v>10.787464088230255</c:v>
                </c:pt>
                <c:pt idx="466">
                  <c:v>10.787464088230255</c:v>
                </c:pt>
                <c:pt idx="467">
                  <c:v>10.787464088230255</c:v>
                </c:pt>
                <c:pt idx="468">
                  <c:v>10.787464088230255</c:v>
                </c:pt>
                <c:pt idx="469">
                  <c:v>10.787464088230255</c:v>
                </c:pt>
                <c:pt idx="470">
                  <c:v>10.787464088230255</c:v>
                </c:pt>
                <c:pt idx="471">
                  <c:v>10.787464088230255</c:v>
                </c:pt>
                <c:pt idx="472">
                  <c:v>10.787464088230255</c:v>
                </c:pt>
                <c:pt idx="473">
                  <c:v>10.787464088230255</c:v>
                </c:pt>
                <c:pt idx="474">
                  <c:v>10.787464088230255</c:v>
                </c:pt>
                <c:pt idx="475">
                  <c:v>10.787464088230255</c:v>
                </c:pt>
                <c:pt idx="476">
                  <c:v>10.787464088230255</c:v>
                </c:pt>
                <c:pt idx="477">
                  <c:v>10.787464088230255</c:v>
                </c:pt>
                <c:pt idx="478">
                  <c:v>10.787464088230255</c:v>
                </c:pt>
                <c:pt idx="479">
                  <c:v>10.787464088230255</c:v>
                </c:pt>
                <c:pt idx="480">
                  <c:v>10.787464088230255</c:v>
                </c:pt>
                <c:pt idx="481">
                  <c:v>10.787464088230255</c:v>
                </c:pt>
                <c:pt idx="482">
                  <c:v>10.787464088230255</c:v>
                </c:pt>
                <c:pt idx="483">
                  <c:v>10.787464088230255</c:v>
                </c:pt>
                <c:pt idx="484">
                  <c:v>10.787464088230255</c:v>
                </c:pt>
                <c:pt idx="485">
                  <c:v>10.787464088230255</c:v>
                </c:pt>
                <c:pt idx="486">
                  <c:v>10.787464088230255</c:v>
                </c:pt>
                <c:pt idx="487">
                  <c:v>10.787464088230255</c:v>
                </c:pt>
                <c:pt idx="488">
                  <c:v>10.787464088230255</c:v>
                </c:pt>
                <c:pt idx="489">
                  <c:v>10.787464088230255</c:v>
                </c:pt>
                <c:pt idx="490">
                  <c:v>10.787464088230255</c:v>
                </c:pt>
                <c:pt idx="491">
                  <c:v>10.787464088230255</c:v>
                </c:pt>
                <c:pt idx="492">
                  <c:v>10.787464088230255</c:v>
                </c:pt>
                <c:pt idx="493">
                  <c:v>10.787464088230255</c:v>
                </c:pt>
                <c:pt idx="494">
                  <c:v>10.787464088230255</c:v>
                </c:pt>
                <c:pt idx="495">
                  <c:v>10.787464088230255</c:v>
                </c:pt>
                <c:pt idx="496">
                  <c:v>10.787464088230255</c:v>
                </c:pt>
                <c:pt idx="497">
                  <c:v>10.787464088230255</c:v>
                </c:pt>
                <c:pt idx="498">
                  <c:v>10.787464088230255</c:v>
                </c:pt>
                <c:pt idx="499">
                  <c:v>10.787464088230255</c:v>
                </c:pt>
                <c:pt idx="500">
                  <c:v>10.787464088230255</c:v>
                </c:pt>
                <c:pt idx="501">
                  <c:v>10.787464088230255</c:v>
                </c:pt>
                <c:pt idx="502">
                  <c:v>10.787464088230255</c:v>
                </c:pt>
                <c:pt idx="503">
                  <c:v>10.787464088230255</c:v>
                </c:pt>
                <c:pt idx="504">
                  <c:v>10.787464088230255</c:v>
                </c:pt>
                <c:pt idx="505">
                  <c:v>10.787464088230255</c:v>
                </c:pt>
                <c:pt idx="506">
                  <c:v>10.787464088230255</c:v>
                </c:pt>
                <c:pt idx="507">
                  <c:v>10.787464088230255</c:v>
                </c:pt>
                <c:pt idx="508">
                  <c:v>10.787464088230255</c:v>
                </c:pt>
                <c:pt idx="509">
                  <c:v>10.787464088230255</c:v>
                </c:pt>
                <c:pt idx="510">
                  <c:v>10.787464088230255</c:v>
                </c:pt>
                <c:pt idx="511">
                  <c:v>10.787464088230255</c:v>
                </c:pt>
                <c:pt idx="512">
                  <c:v>10.787464088230255</c:v>
                </c:pt>
                <c:pt idx="513">
                  <c:v>10.787464088230255</c:v>
                </c:pt>
                <c:pt idx="514">
                  <c:v>10.787464088230255</c:v>
                </c:pt>
                <c:pt idx="515">
                  <c:v>10.787464088230255</c:v>
                </c:pt>
                <c:pt idx="516">
                  <c:v>10.787464088230255</c:v>
                </c:pt>
                <c:pt idx="517">
                  <c:v>10.787464088230255</c:v>
                </c:pt>
                <c:pt idx="518">
                  <c:v>10.787464088230255</c:v>
                </c:pt>
                <c:pt idx="519">
                  <c:v>10.787464088230255</c:v>
                </c:pt>
                <c:pt idx="520">
                  <c:v>10.787464088230255</c:v>
                </c:pt>
                <c:pt idx="521">
                  <c:v>10.787464088230255</c:v>
                </c:pt>
                <c:pt idx="522">
                  <c:v>10.787464088230255</c:v>
                </c:pt>
                <c:pt idx="523">
                  <c:v>10.787464088230255</c:v>
                </c:pt>
                <c:pt idx="524">
                  <c:v>10.787464088230255</c:v>
                </c:pt>
                <c:pt idx="525">
                  <c:v>10.787464088230255</c:v>
                </c:pt>
                <c:pt idx="526">
                  <c:v>10.787464088230255</c:v>
                </c:pt>
                <c:pt idx="527">
                  <c:v>10.787464088230255</c:v>
                </c:pt>
                <c:pt idx="528">
                  <c:v>10.787464088230255</c:v>
                </c:pt>
                <c:pt idx="529">
                  <c:v>10.787464088230255</c:v>
                </c:pt>
                <c:pt idx="530">
                  <c:v>10.787464088230255</c:v>
                </c:pt>
                <c:pt idx="531">
                  <c:v>10.787464088230255</c:v>
                </c:pt>
                <c:pt idx="532">
                  <c:v>10.787464088230255</c:v>
                </c:pt>
                <c:pt idx="533">
                  <c:v>10.787464088230255</c:v>
                </c:pt>
                <c:pt idx="534">
                  <c:v>10.787464088230255</c:v>
                </c:pt>
                <c:pt idx="535">
                  <c:v>10.787464088230255</c:v>
                </c:pt>
                <c:pt idx="536">
                  <c:v>10.787464088230255</c:v>
                </c:pt>
                <c:pt idx="537">
                  <c:v>10.787464088230255</c:v>
                </c:pt>
                <c:pt idx="538">
                  <c:v>10.787464088230255</c:v>
                </c:pt>
                <c:pt idx="539">
                  <c:v>10.787464088230255</c:v>
                </c:pt>
                <c:pt idx="540">
                  <c:v>10.787464088230255</c:v>
                </c:pt>
                <c:pt idx="541">
                  <c:v>10.787464088230255</c:v>
                </c:pt>
                <c:pt idx="542">
                  <c:v>10.787464088230255</c:v>
                </c:pt>
                <c:pt idx="543">
                  <c:v>10.787464088230255</c:v>
                </c:pt>
                <c:pt idx="544">
                  <c:v>10.787464088230255</c:v>
                </c:pt>
                <c:pt idx="545">
                  <c:v>10.787464088230255</c:v>
                </c:pt>
                <c:pt idx="546">
                  <c:v>10.787464088230255</c:v>
                </c:pt>
                <c:pt idx="547">
                  <c:v>10.787464088230255</c:v>
                </c:pt>
                <c:pt idx="548">
                  <c:v>10.787464088230255</c:v>
                </c:pt>
                <c:pt idx="549">
                  <c:v>10.787464088230255</c:v>
                </c:pt>
                <c:pt idx="550">
                  <c:v>10.787464088230255</c:v>
                </c:pt>
                <c:pt idx="551">
                  <c:v>10.787464088230255</c:v>
                </c:pt>
                <c:pt idx="552">
                  <c:v>10.787464088230255</c:v>
                </c:pt>
                <c:pt idx="553">
                  <c:v>10.787464088230255</c:v>
                </c:pt>
                <c:pt idx="554">
                  <c:v>10.787464088230255</c:v>
                </c:pt>
                <c:pt idx="555">
                  <c:v>10.787464088230255</c:v>
                </c:pt>
                <c:pt idx="556">
                  <c:v>10.787464088230255</c:v>
                </c:pt>
                <c:pt idx="557">
                  <c:v>10.787464088230255</c:v>
                </c:pt>
                <c:pt idx="558">
                  <c:v>10.787464088230255</c:v>
                </c:pt>
                <c:pt idx="559">
                  <c:v>10.787464088230255</c:v>
                </c:pt>
                <c:pt idx="560">
                  <c:v>10.787464088230255</c:v>
                </c:pt>
                <c:pt idx="561">
                  <c:v>10.787464088230255</c:v>
                </c:pt>
                <c:pt idx="562">
                  <c:v>10.787464088230255</c:v>
                </c:pt>
                <c:pt idx="563">
                  <c:v>10.787464088230255</c:v>
                </c:pt>
                <c:pt idx="564">
                  <c:v>10.787464088230255</c:v>
                </c:pt>
                <c:pt idx="565">
                  <c:v>10.787464088230255</c:v>
                </c:pt>
                <c:pt idx="566">
                  <c:v>10.787464088230255</c:v>
                </c:pt>
                <c:pt idx="567">
                  <c:v>10.787464088230255</c:v>
                </c:pt>
                <c:pt idx="568">
                  <c:v>10.787464088230255</c:v>
                </c:pt>
                <c:pt idx="569">
                  <c:v>10.787464088230255</c:v>
                </c:pt>
                <c:pt idx="570">
                  <c:v>10.787464088230255</c:v>
                </c:pt>
                <c:pt idx="571">
                  <c:v>10.787464088230255</c:v>
                </c:pt>
                <c:pt idx="572">
                  <c:v>10.787464088230255</c:v>
                </c:pt>
                <c:pt idx="573">
                  <c:v>10.787464088230255</c:v>
                </c:pt>
                <c:pt idx="574">
                  <c:v>10.787464088230255</c:v>
                </c:pt>
                <c:pt idx="575">
                  <c:v>10.787464088230255</c:v>
                </c:pt>
                <c:pt idx="576">
                  <c:v>10.787464088230255</c:v>
                </c:pt>
                <c:pt idx="577">
                  <c:v>10.787464088230255</c:v>
                </c:pt>
                <c:pt idx="578">
                  <c:v>10.787464088230255</c:v>
                </c:pt>
                <c:pt idx="579">
                  <c:v>10.787464088230255</c:v>
                </c:pt>
                <c:pt idx="580">
                  <c:v>10.787464088230255</c:v>
                </c:pt>
                <c:pt idx="581">
                  <c:v>10.787464088230255</c:v>
                </c:pt>
                <c:pt idx="582">
                  <c:v>10.787464088230255</c:v>
                </c:pt>
                <c:pt idx="583">
                  <c:v>10.787464088230255</c:v>
                </c:pt>
                <c:pt idx="584">
                  <c:v>10.787464088230255</c:v>
                </c:pt>
                <c:pt idx="585">
                  <c:v>10.787464088230255</c:v>
                </c:pt>
                <c:pt idx="586">
                  <c:v>10.787464088230255</c:v>
                </c:pt>
                <c:pt idx="587">
                  <c:v>10.787464088230255</c:v>
                </c:pt>
                <c:pt idx="588">
                  <c:v>10.787464088230255</c:v>
                </c:pt>
                <c:pt idx="589">
                  <c:v>10.787464088230255</c:v>
                </c:pt>
                <c:pt idx="590">
                  <c:v>10.787464088230255</c:v>
                </c:pt>
                <c:pt idx="591">
                  <c:v>10.787464088230255</c:v>
                </c:pt>
                <c:pt idx="592">
                  <c:v>10.787464088230255</c:v>
                </c:pt>
                <c:pt idx="593">
                  <c:v>10.787464088230255</c:v>
                </c:pt>
                <c:pt idx="594">
                  <c:v>10.787464088230255</c:v>
                </c:pt>
                <c:pt idx="595">
                  <c:v>10.787464088230255</c:v>
                </c:pt>
                <c:pt idx="596">
                  <c:v>10.787464088230255</c:v>
                </c:pt>
                <c:pt idx="597">
                  <c:v>10.787464088230255</c:v>
                </c:pt>
                <c:pt idx="598">
                  <c:v>10.787464088230255</c:v>
                </c:pt>
                <c:pt idx="599">
                  <c:v>10.787464088230255</c:v>
                </c:pt>
                <c:pt idx="600">
                  <c:v>10.787464088230255</c:v>
                </c:pt>
                <c:pt idx="601">
                  <c:v>10.787464088230255</c:v>
                </c:pt>
                <c:pt idx="602">
                  <c:v>10.787464088230255</c:v>
                </c:pt>
                <c:pt idx="603">
                  <c:v>10.787464088230255</c:v>
                </c:pt>
                <c:pt idx="604">
                  <c:v>10.787464088230255</c:v>
                </c:pt>
                <c:pt idx="605">
                  <c:v>10.787464088230255</c:v>
                </c:pt>
                <c:pt idx="606">
                  <c:v>10.787464088230255</c:v>
                </c:pt>
                <c:pt idx="607">
                  <c:v>10.787464088230255</c:v>
                </c:pt>
                <c:pt idx="608">
                  <c:v>10.787464088230255</c:v>
                </c:pt>
                <c:pt idx="609">
                  <c:v>10.787464088230255</c:v>
                </c:pt>
                <c:pt idx="610">
                  <c:v>10.787464088230255</c:v>
                </c:pt>
                <c:pt idx="611">
                  <c:v>10.787464088230255</c:v>
                </c:pt>
                <c:pt idx="612">
                  <c:v>10.787464088230255</c:v>
                </c:pt>
                <c:pt idx="613">
                  <c:v>10.787464088230255</c:v>
                </c:pt>
                <c:pt idx="614">
                  <c:v>10.787464088230255</c:v>
                </c:pt>
                <c:pt idx="615">
                  <c:v>10.787464088230255</c:v>
                </c:pt>
                <c:pt idx="616">
                  <c:v>10.787464088230255</c:v>
                </c:pt>
                <c:pt idx="617">
                  <c:v>10.787464088230255</c:v>
                </c:pt>
                <c:pt idx="618">
                  <c:v>10.787464088230255</c:v>
                </c:pt>
                <c:pt idx="619">
                  <c:v>10.787464088230255</c:v>
                </c:pt>
                <c:pt idx="620">
                  <c:v>10.787464088230255</c:v>
                </c:pt>
                <c:pt idx="621">
                  <c:v>10.787464088230255</c:v>
                </c:pt>
                <c:pt idx="622">
                  <c:v>10.787464088230255</c:v>
                </c:pt>
                <c:pt idx="623">
                  <c:v>10.787464088230255</c:v>
                </c:pt>
                <c:pt idx="624">
                  <c:v>10.787464088230255</c:v>
                </c:pt>
                <c:pt idx="625">
                  <c:v>10.787464088230255</c:v>
                </c:pt>
                <c:pt idx="626">
                  <c:v>10.787464088230255</c:v>
                </c:pt>
                <c:pt idx="627">
                  <c:v>10.787464088230255</c:v>
                </c:pt>
                <c:pt idx="628">
                  <c:v>10.787464088230255</c:v>
                </c:pt>
                <c:pt idx="629">
                  <c:v>10.787464088230255</c:v>
                </c:pt>
                <c:pt idx="630">
                  <c:v>10.787464088230255</c:v>
                </c:pt>
                <c:pt idx="631">
                  <c:v>10.787464088230255</c:v>
                </c:pt>
                <c:pt idx="632">
                  <c:v>10.787464088230255</c:v>
                </c:pt>
                <c:pt idx="633">
                  <c:v>10.787464088230255</c:v>
                </c:pt>
                <c:pt idx="634">
                  <c:v>10.787464088230255</c:v>
                </c:pt>
                <c:pt idx="635">
                  <c:v>10.787464088230255</c:v>
                </c:pt>
                <c:pt idx="636">
                  <c:v>10.787464088230255</c:v>
                </c:pt>
                <c:pt idx="637">
                  <c:v>10.787464088230255</c:v>
                </c:pt>
                <c:pt idx="638">
                  <c:v>10.787464088230255</c:v>
                </c:pt>
                <c:pt idx="639">
                  <c:v>10.787464088230255</c:v>
                </c:pt>
                <c:pt idx="640">
                  <c:v>10.787464088230255</c:v>
                </c:pt>
                <c:pt idx="641">
                  <c:v>10.787464088230255</c:v>
                </c:pt>
                <c:pt idx="642">
                  <c:v>10.787464088230255</c:v>
                </c:pt>
                <c:pt idx="643">
                  <c:v>10.787464088230255</c:v>
                </c:pt>
                <c:pt idx="644">
                  <c:v>10.787464088230255</c:v>
                </c:pt>
                <c:pt idx="645">
                  <c:v>10.787464088230255</c:v>
                </c:pt>
                <c:pt idx="646">
                  <c:v>10.787464088230255</c:v>
                </c:pt>
                <c:pt idx="647">
                  <c:v>10.787464088230255</c:v>
                </c:pt>
                <c:pt idx="648">
                  <c:v>10.787464088230255</c:v>
                </c:pt>
                <c:pt idx="649">
                  <c:v>10.787464088230255</c:v>
                </c:pt>
                <c:pt idx="650">
                  <c:v>10.787464088230255</c:v>
                </c:pt>
                <c:pt idx="651">
                  <c:v>10.787464088230255</c:v>
                </c:pt>
                <c:pt idx="652">
                  <c:v>10.787464088230255</c:v>
                </c:pt>
                <c:pt idx="653">
                  <c:v>10.787464088230255</c:v>
                </c:pt>
                <c:pt idx="654">
                  <c:v>10.787464088230255</c:v>
                </c:pt>
                <c:pt idx="655">
                  <c:v>10.787464088230255</c:v>
                </c:pt>
                <c:pt idx="656">
                  <c:v>10.787464088230255</c:v>
                </c:pt>
                <c:pt idx="657">
                  <c:v>10.787464088230255</c:v>
                </c:pt>
                <c:pt idx="658">
                  <c:v>10.787464088230255</c:v>
                </c:pt>
                <c:pt idx="659">
                  <c:v>10.787464088230255</c:v>
                </c:pt>
                <c:pt idx="660">
                  <c:v>10.787464088230255</c:v>
                </c:pt>
                <c:pt idx="661">
                  <c:v>10.787464088230255</c:v>
                </c:pt>
                <c:pt idx="662">
                  <c:v>10.787464088230255</c:v>
                </c:pt>
                <c:pt idx="663">
                  <c:v>10.787464088230255</c:v>
                </c:pt>
                <c:pt idx="664">
                  <c:v>10.787464088230255</c:v>
                </c:pt>
                <c:pt idx="665">
                  <c:v>10.787464088230255</c:v>
                </c:pt>
                <c:pt idx="666">
                  <c:v>10.787464088230255</c:v>
                </c:pt>
                <c:pt idx="667">
                  <c:v>10.787464088230255</c:v>
                </c:pt>
                <c:pt idx="668">
                  <c:v>10.787464088230255</c:v>
                </c:pt>
                <c:pt idx="669">
                  <c:v>10.787464088230255</c:v>
                </c:pt>
                <c:pt idx="670">
                  <c:v>10.787464088230255</c:v>
                </c:pt>
                <c:pt idx="671">
                  <c:v>10.787464088230255</c:v>
                </c:pt>
                <c:pt idx="672">
                  <c:v>10.787464088230255</c:v>
                </c:pt>
                <c:pt idx="673">
                  <c:v>10.787464088230255</c:v>
                </c:pt>
                <c:pt idx="674">
                  <c:v>10.787464088230255</c:v>
                </c:pt>
                <c:pt idx="675">
                  <c:v>10.787464088230255</c:v>
                </c:pt>
                <c:pt idx="676">
                  <c:v>10.787464088230255</c:v>
                </c:pt>
                <c:pt idx="677">
                  <c:v>10.787464088230255</c:v>
                </c:pt>
                <c:pt idx="678">
                  <c:v>10.787464088230255</c:v>
                </c:pt>
                <c:pt idx="679">
                  <c:v>10.787464088230255</c:v>
                </c:pt>
                <c:pt idx="680">
                  <c:v>10.787464088230255</c:v>
                </c:pt>
                <c:pt idx="681">
                  <c:v>10.787464088230255</c:v>
                </c:pt>
                <c:pt idx="682">
                  <c:v>10.787464088230255</c:v>
                </c:pt>
                <c:pt idx="683">
                  <c:v>10.787464088230255</c:v>
                </c:pt>
                <c:pt idx="684">
                  <c:v>10.787464088230255</c:v>
                </c:pt>
                <c:pt idx="685">
                  <c:v>10.787464088230255</c:v>
                </c:pt>
                <c:pt idx="686">
                  <c:v>10.787464088230255</c:v>
                </c:pt>
                <c:pt idx="687">
                  <c:v>10.787464088230255</c:v>
                </c:pt>
                <c:pt idx="688">
                  <c:v>10.787464088230255</c:v>
                </c:pt>
                <c:pt idx="689">
                  <c:v>10.787464088230255</c:v>
                </c:pt>
                <c:pt idx="690">
                  <c:v>10.787464088230255</c:v>
                </c:pt>
                <c:pt idx="691">
                  <c:v>10.787464088230255</c:v>
                </c:pt>
                <c:pt idx="692">
                  <c:v>10.787464088230255</c:v>
                </c:pt>
                <c:pt idx="693">
                  <c:v>10.787464088230255</c:v>
                </c:pt>
                <c:pt idx="694">
                  <c:v>10.787464088230255</c:v>
                </c:pt>
                <c:pt idx="695">
                  <c:v>10.787464088230255</c:v>
                </c:pt>
                <c:pt idx="696">
                  <c:v>10.787464088230255</c:v>
                </c:pt>
                <c:pt idx="697">
                  <c:v>10.787464088230255</c:v>
                </c:pt>
                <c:pt idx="698">
                  <c:v>10.787464088230255</c:v>
                </c:pt>
                <c:pt idx="699">
                  <c:v>10.787464088230255</c:v>
                </c:pt>
                <c:pt idx="700">
                  <c:v>10.787464088230255</c:v>
                </c:pt>
                <c:pt idx="701">
                  <c:v>10.787464088230255</c:v>
                </c:pt>
                <c:pt idx="702">
                  <c:v>10.787464088230255</c:v>
                </c:pt>
                <c:pt idx="703">
                  <c:v>10.787464088230255</c:v>
                </c:pt>
                <c:pt idx="704">
                  <c:v>10.787464088230255</c:v>
                </c:pt>
                <c:pt idx="705">
                  <c:v>10.787464088230255</c:v>
                </c:pt>
                <c:pt idx="706">
                  <c:v>10.787464088230255</c:v>
                </c:pt>
                <c:pt idx="707">
                  <c:v>10.787464088230255</c:v>
                </c:pt>
                <c:pt idx="708">
                  <c:v>10.787464088230255</c:v>
                </c:pt>
                <c:pt idx="709">
                  <c:v>10.787464088230255</c:v>
                </c:pt>
                <c:pt idx="710">
                  <c:v>10.787464088230255</c:v>
                </c:pt>
                <c:pt idx="711">
                  <c:v>10.787464088230255</c:v>
                </c:pt>
                <c:pt idx="712">
                  <c:v>10.787464088230255</c:v>
                </c:pt>
                <c:pt idx="713">
                  <c:v>10.787464088230255</c:v>
                </c:pt>
                <c:pt idx="714">
                  <c:v>10.787464088230255</c:v>
                </c:pt>
                <c:pt idx="715">
                  <c:v>10.787464088230255</c:v>
                </c:pt>
                <c:pt idx="716">
                  <c:v>10.787464088230255</c:v>
                </c:pt>
                <c:pt idx="717">
                  <c:v>10.787464088230255</c:v>
                </c:pt>
                <c:pt idx="718">
                  <c:v>10.787464088230255</c:v>
                </c:pt>
                <c:pt idx="719">
                  <c:v>10.787464088230255</c:v>
                </c:pt>
                <c:pt idx="720">
                  <c:v>10.787464088230255</c:v>
                </c:pt>
                <c:pt idx="721">
                  <c:v>10.787464088230255</c:v>
                </c:pt>
                <c:pt idx="722">
                  <c:v>10.787464088230255</c:v>
                </c:pt>
                <c:pt idx="723">
                  <c:v>10.787464088230255</c:v>
                </c:pt>
                <c:pt idx="724">
                  <c:v>10.787464088230255</c:v>
                </c:pt>
                <c:pt idx="725">
                  <c:v>10.787464088230255</c:v>
                </c:pt>
                <c:pt idx="726">
                  <c:v>10.787464088230255</c:v>
                </c:pt>
                <c:pt idx="727">
                  <c:v>10.787464088230255</c:v>
                </c:pt>
                <c:pt idx="728">
                  <c:v>10.787464088230255</c:v>
                </c:pt>
                <c:pt idx="729">
                  <c:v>10.787464088230255</c:v>
                </c:pt>
                <c:pt idx="730">
                  <c:v>10.787464088230255</c:v>
                </c:pt>
                <c:pt idx="731">
                  <c:v>10.787464088230255</c:v>
                </c:pt>
                <c:pt idx="732">
                  <c:v>10.787464088230255</c:v>
                </c:pt>
                <c:pt idx="733">
                  <c:v>10.787464088230255</c:v>
                </c:pt>
                <c:pt idx="734">
                  <c:v>10.787464088230255</c:v>
                </c:pt>
                <c:pt idx="735">
                  <c:v>10.787464088230255</c:v>
                </c:pt>
                <c:pt idx="736">
                  <c:v>10.787464088230255</c:v>
                </c:pt>
                <c:pt idx="737">
                  <c:v>10.787464088230255</c:v>
                </c:pt>
                <c:pt idx="738">
                  <c:v>10.787464088230255</c:v>
                </c:pt>
                <c:pt idx="739">
                  <c:v>10.787464088230255</c:v>
                </c:pt>
                <c:pt idx="740">
                  <c:v>10.787464088230255</c:v>
                </c:pt>
                <c:pt idx="741">
                  <c:v>10.787464088230255</c:v>
                </c:pt>
                <c:pt idx="742">
                  <c:v>10.787464088230255</c:v>
                </c:pt>
                <c:pt idx="743">
                  <c:v>10.787464088230255</c:v>
                </c:pt>
                <c:pt idx="744">
                  <c:v>10.787464088230255</c:v>
                </c:pt>
                <c:pt idx="745">
                  <c:v>10.787464088230255</c:v>
                </c:pt>
                <c:pt idx="746">
                  <c:v>10.787464088230255</c:v>
                </c:pt>
                <c:pt idx="747">
                  <c:v>10.787464088230255</c:v>
                </c:pt>
                <c:pt idx="748">
                  <c:v>10.787464088230255</c:v>
                </c:pt>
                <c:pt idx="749">
                  <c:v>10.787464088230255</c:v>
                </c:pt>
                <c:pt idx="750">
                  <c:v>10.787464088230255</c:v>
                </c:pt>
                <c:pt idx="751">
                  <c:v>10.787464088230255</c:v>
                </c:pt>
                <c:pt idx="752">
                  <c:v>10.787464088230255</c:v>
                </c:pt>
                <c:pt idx="753">
                  <c:v>10.787464088230255</c:v>
                </c:pt>
                <c:pt idx="754">
                  <c:v>10.787464088230255</c:v>
                </c:pt>
                <c:pt idx="755">
                  <c:v>10.787464088230255</c:v>
                </c:pt>
                <c:pt idx="756">
                  <c:v>10.787464088230255</c:v>
                </c:pt>
                <c:pt idx="757">
                  <c:v>10.787464088230255</c:v>
                </c:pt>
                <c:pt idx="758">
                  <c:v>10.787464088230255</c:v>
                </c:pt>
                <c:pt idx="759">
                  <c:v>10.787464088230255</c:v>
                </c:pt>
                <c:pt idx="760">
                  <c:v>10.787464088230255</c:v>
                </c:pt>
                <c:pt idx="761">
                  <c:v>10.787464088230255</c:v>
                </c:pt>
                <c:pt idx="762">
                  <c:v>10.787464088230255</c:v>
                </c:pt>
                <c:pt idx="763">
                  <c:v>10.787464088230255</c:v>
                </c:pt>
                <c:pt idx="764">
                  <c:v>10.787464088230255</c:v>
                </c:pt>
                <c:pt idx="765">
                  <c:v>10.787464088230255</c:v>
                </c:pt>
                <c:pt idx="766">
                  <c:v>10.787464088230255</c:v>
                </c:pt>
                <c:pt idx="767">
                  <c:v>10.787464088230255</c:v>
                </c:pt>
                <c:pt idx="768">
                  <c:v>10.787464088230255</c:v>
                </c:pt>
                <c:pt idx="769">
                  <c:v>10.787464088230255</c:v>
                </c:pt>
                <c:pt idx="770">
                  <c:v>10.787464088230255</c:v>
                </c:pt>
                <c:pt idx="771">
                  <c:v>10.787464088230255</c:v>
                </c:pt>
                <c:pt idx="772">
                  <c:v>10.787464088230255</c:v>
                </c:pt>
                <c:pt idx="773">
                  <c:v>10.787464088230255</c:v>
                </c:pt>
                <c:pt idx="774">
                  <c:v>10.787464088230255</c:v>
                </c:pt>
                <c:pt idx="775">
                  <c:v>10.787464088230255</c:v>
                </c:pt>
                <c:pt idx="776">
                  <c:v>10.787464088230255</c:v>
                </c:pt>
                <c:pt idx="777">
                  <c:v>10.787464088230255</c:v>
                </c:pt>
                <c:pt idx="778">
                  <c:v>10.787464088230255</c:v>
                </c:pt>
                <c:pt idx="779">
                  <c:v>10.787464088230255</c:v>
                </c:pt>
                <c:pt idx="780">
                  <c:v>10.787464088230255</c:v>
                </c:pt>
                <c:pt idx="781">
                  <c:v>10.787464088230255</c:v>
                </c:pt>
                <c:pt idx="782">
                  <c:v>10.787464088230255</c:v>
                </c:pt>
                <c:pt idx="783">
                  <c:v>10.787464088230255</c:v>
                </c:pt>
                <c:pt idx="784">
                  <c:v>10.787464088230255</c:v>
                </c:pt>
                <c:pt idx="785">
                  <c:v>10.787464088230255</c:v>
                </c:pt>
                <c:pt idx="786">
                  <c:v>10.787464088230255</c:v>
                </c:pt>
                <c:pt idx="787">
                  <c:v>10.787464088230255</c:v>
                </c:pt>
                <c:pt idx="788">
                  <c:v>10.787464088230255</c:v>
                </c:pt>
                <c:pt idx="789">
                  <c:v>10.787464088230255</c:v>
                </c:pt>
                <c:pt idx="790">
                  <c:v>10.787464088230255</c:v>
                </c:pt>
                <c:pt idx="791">
                  <c:v>10.787464088230255</c:v>
                </c:pt>
                <c:pt idx="792">
                  <c:v>10.787464088230255</c:v>
                </c:pt>
                <c:pt idx="793">
                  <c:v>10.787464088230255</c:v>
                </c:pt>
                <c:pt idx="794">
                  <c:v>10.787464088230255</c:v>
                </c:pt>
                <c:pt idx="795">
                  <c:v>10.787464088230255</c:v>
                </c:pt>
                <c:pt idx="796">
                  <c:v>10.787464088230255</c:v>
                </c:pt>
                <c:pt idx="797">
                  <c:v>10.787464088230255</c:v>
                </c:pt>
                <c:pt idx="798">
                  <c:v>10.787464088230255</c:v>
                </c:pt>
                <c:pt idx="799">
                  <c:v>10.787464088230255</c:v>
                </c:pt>
                <c:pt idx="800">
                  <c:v>10.787464088230255</c:v>
                </c:pt>
                <c:pt idx="801">
                  <c:v>10.787464088230255</c:v>
                </c:pt>
                <c:pt idx="802">
                  <c:v>10.787464088230255</c:v>
                </c:pt>
                <c:pt idx="803">
                  <c:v>10.787464088230255</c:v>
                </c:pt>
                <c:pt idx="804">
                  <c:v>10.787464088230255</c:v>
                </c:pt>
                <c:pt idx="805">
                  <c:v>10.787464088230255</c:v>
                </c:pt>
                <c:pt idx="806">
                  <c:v>10.787464088230255</c:v>
                </c:pt>
                <c:pt idx="807">
                  <c:v>10.787464088230255</c:v>
                </c:pt>
                <c:pt idx="808">
                  <c:v>10.787464088230255</c:v>
                </c:pt>
                <c:pt idx="809">
                  <c:v>10.787464088230255</c:v>
                </c:pt>
                <c:pt idx="810">
                  <c:v>10.787464088230255</c:v>
                </c:pt>
                <c:pt idx="811">
                  <c:v>10.787464088230255</c:v>
                </c:pt>
                <c:pt idx="812">
                  <c:v>10.787464088230255</c:v>
                </c:pt>
                <c:pt idx="813">
                  <c:v>10.787464088230255</c:v>
                </c:pt>
                <c:pt idx="814">
                  <c:v>10.787464088230255</c:v>
                </c:pt>
                <c:pt idx="815">
                  <c:v>10.787464088230255</c:v>
                </c:pt>
                <c:pt idx="816">
                  <c:v>10.787464088230255</c:v>
                </c:pt>
                <c:pt idx="817">
                  <c:v>10.787464088230255</c:v>
                </c:pt>
                <c:pt idx="818">
                  <c:v>10.787464088230255</c:v>
                </c:pt>
                <c:pt idx="819">
                  <c:v>10.787464088230255</c:v>
                </c:pt>
                <c:pt idx="820">
                  <c:v>10.787464088230255</c:v>
                </c:pt>
                <c:pt idx="821">
                  <c:v>10.787464088230255</c:v>
                </c:pt>
                <c:pt idx="822">
                  <c:v>10.787464088230255</c:v>
                </c:pt>
                <c:pt idx="823">
                  <c:v>10.787464088230255</c:v>
                </c:pt>
                <c:pt idx="824">
                  <c:v>10.787464088230255</c:v>
                </c:pt>
                <c:pt idx="825">
                  <c:v>10.787464088230255</c:v>
                </c:pt>
                <c:pt idx="826">
                  <c:v>10.787464088230255</c:v>
                </c:pt>
                <c:pt idx="827">
                  <c:v>10.787464088230255</c:v>
                </c:pt>
                <c:pt idx="828">
                  <c:v>10.787464088230255</c:v>
                </c:pt>
                <c:pt idx="829">
                  <c:v>10.787464088230255</c:v>
                </c:pt>
                <c:pt idx="830">
                  <c:v>10.787464088230255</c:v>
                </c:pt>
                <c:pt idx="831">
                  <c:v>10.787464088230255</c:v>
                </c:pt>
                <c:pt idx="832">
                  <c:v>10.787464088230255</c:v>
                </c:pt>
                <c:pt idx="833">
                  <c:v>10.787464088230255</c:v>
                </c:pt>
                <c:pt idx="834">
                  <c:v>10.787464088230255</c:v>
                </c:pt>
                <c:pt idx="835">
                  <c:v>10.787464088230255</c:v>
                </c:pt>
                <c:pt idx="836">
                  <c:v>10.787464088230255</c:v>
                </c:pt>
                <c:pt idx="837">
                  <c:v>10.787464088230255</c:v>
                </c:pt>
                <c:pt idx="838">
                  <c:v>10.787464088230255</c:v>
                </c:pt>
                <c:pt idx="839">
                  <c:v>10.787464088230255</c:v>
                </c:pt>
                <c:pt idx="840">
                  <c:v>10.787464088230255</c:v>
                </c:pt>
                <c:pt idx="841">
                  <c:v>10.787464088230255</c:v>
                </c:pt>
                <c:pt idx="842">
                  <c:v>10.787464088230255</c:v>
                </c:pt>
                <c:pt idx="843">
                  <c:v>10.787464088230255</c:v>
                </c:pt>
                <c:pt idx="844">
                  <c:v>10.787464088230255</c:v>
                </c:pt>
                <c:pt idx="845">
                  <c:v>10.787464088230255</c:v>
                </c:pt>
                <c:pt idx="846">
                  <c:v>10.787464088230255</c:v>
                </c:pt>
                <c:pt idx="847">
                  <c:v>10.787464088230255</c:v>
                </c:pt>
                <c:pt idx="848">
                  <c:v>10.787464088230255</c:v>
                </c:pt>
                <c:pt idx="849">
                  <c:v>10.787464088230255</c:v>
                </c:pt>
                <c:pt idx="850">
                  <c:v>10.787464088230255</c:v>
                </c:pt>
                <c:pt idx="851">
                  <c:v>10.787464088230255</c:v>
                </c:pt>
                <c:pt idx="852">
                  <c:v>10.787464088230255</c:v>
                </c:pt>
                <c:pt idx="853">
                  <c:v>10.787464088230255</c:v>
                </c:pt>
                <c:pt idx="854">
                  <c:v>10.787464088230255</c:v>
                </c:pt>
                <c:pt idx="855">
                  <c:v>10.787464088230255</c:v>
                </c:pt>
                <c:pt idx="856">
                  <c:v>10.787464088230255</c:v>
                </c:pt>
                <c:pt idx="857">
                  <c:v>10.787464088230255</c:v>
                </c:pt>
                <c:pt idx="858">
                  <c:v>10.787464088230255</c:v>
                </c:pt>
                <c:pt idx="859">
                  <c:v>10.787464088230255</c:v>
                </c:pt>
                <c:pt idx="860">
                  <c:v>10.787464088230255</c:v>
                </c:pt>
                <c:pt idx="861">
                  <c:v>10.787464088230255</c:v>
                </c:pt>
                <c:pt idx="862">
                  <c:v>10.787464088230255</c:v>
                </c:pt>
                <c:pt idx="863">
                  <c:v>10.787464088230255</c:v>
                </c:pt>
                <c:pt idx="864">
                  <c:v>10.787464088230255</c:v>
                </c:pt>
                <c:pt idx="865">
                  <c:v>10.787464088230255</c:v>
                </c:pt>
                <c:pt idx="866">
                  <c:v>10.787464088230255</c:v>
                </c:pt>
                <c:pt idx="867">
                  <c:v>10.787464088230255</c:v>
                </c:pt>
                <c:pt idx="868">
                  <c:v>10.787464088230255</c:v>
                </c:pt>
                <c:pt idx="869">
                  <c:v>10.787464088230255</c:v>
                </c:pt>
                <c:pt idx="870">
                  <c:v>10.787464088230255</c:v>
                </c:pt>
                <c:pt idx="871">
                  <c:v>10.787464088230255</c:v>
                </c:pt>
                <c:pt idx="872">
                  <c:v>10.787464088230255</c:v>
                </c:pt>
                <c:pt idx="873">
                  <c:v>10.787464088230255</c:v>
                </c:pt>
                <c:pt idx="874">
                  <c:v>10.787464088230255</c:v>
                </c:pt>
                <c:pt idx="875">
                  <c:v>10.787464088230255</c:v>
                </c:pt>
                <c:pt idx="876">
                  <c:v>10.787464088230255</c:v>
                </c:pt>
                <c:pt idx="877">
                  <c:v>10.787464088230255</c:v>
                </c:pt>
                <c:pt idx="878">
                  <c:v>10.787464088230255</c:v>
                </c:pt>
                <c:pt idx="879">
                  <c:v>10.787464088230255</c:v>
                </c:pt>
                <c:pt idx="880">
                  <c:v>10.787464088230255</c:v>
                </c:pt>
                <c:pt idx="881">
                  <c:v>10.787464088230255</c:v>
                </c:pt>
                <c:pt idx="882">
                  <c:v>10.787464088230255</c:v>
                </c:pt>
                <c:pt idx="883">
                  <c:v>10.787464088230255</c:v>
                </c:pt>
                <c:pt idx="884">
                  <c:v>10.787464088230255</c:v>
                </c:pt>
                <c:pt idx="885">
                  <c:v>10.787464088230255</c:v>
                </c:pt>
                <c:pt idx="886">
                  <c:v>10.787464088230255</c:v>
                </c:pt>
                <c:pt idx="887">
                  <c:v>10.787464088230255</c:v>
                </c:pt>
                <c:pt idx="888">
                  <c:v>10.787464088230255</c:v>
                </c:pt>
                <c:pt idx="889">
                  <c:v>10.787464088230255</c:v>
                </c:pt>
                <c:pt idx="890">
                  <c:v>10.787464088230255</c:v>
                </c:pt>
                <c:pt idx="891">
                  <c:v>10.787464088230255</c:v>
                </c:pt>
                <c:pt idx="892">
                  <c:v>10.787464088230255</c:v>
                </c:pt>
                <c:pt idx="893">
                  <c:v>10.787464088230255</c:v>
                </c:pt>
                <c:pt idx="894">
                  <c:v>10.787464088230255</c:v>
                </c:pt>
                <c:pt idx="895">
                  <c:v>10.787464088230255</c:v>
                </c:pt>
                <c:pt idx="896">
                  <c:v>10.787464088230255</c:v>
                </c:pt>
                <c:pt idx="897">
                  <c:v>10.787464088230255</c:v>
                </c:pt>
                <c:pt idx="898">
                  <c:v>10.787464088230255</c:v>
                </c:pt>
                <c:pt idx="899">
                  <c:v>10.787464088230255</c:v>
                </c:pt>
                <c:pt idx="900">
                  <c:v>10.787464088230255</c:v>
                </c:pt>
                <c:pt idx="901">
                  <c:v>10.787464088230255</c:v>
                </c:pt>
                <c:pt idx="902">
                  <c:v>10.787464088230255</c:v>
                </c:pt>
                <c:pt idx="903">
                  <c:v>10.787464088230255</c:v>
                </c:pt>
                <c:pt idx="904">
                  <c:v>10.787464088230255</c:v>
                </c:pt>
                <c:pt idx="905">
                  <c:v>10.787464088230255</c:v>
                </c:pt>
                <c:pt idx="906">
                  <c:v>10.787464088230255</c:v>
                </c:pt>
                <c:pt idx="907">
                  <c:v>10.787464088230255</c:v>
                </c:pt>
                <c:pt idx="908">
                  <c:v>10.787464088230255</c:v>
                </c:pt>
                <c:pt idx="909">
                  <c:v>10.787464088230255</c:v>
                </c:pt>
                <c:pt idx="910">
                  <c:v>10.787464088230255</c:v>
                </c:pt>
                <c:pt idx="911">
                  <c:v>10.787464088230255</c:v>
                </c:pt>
                <c:pt idx="912">
                  <c:v>10.787464088230255</c:v>
                </c:pt>
                <c:pt idx="913">
                  <c:v>10.787464088230255</c:v>
                </c:pt>
                <c:pt idx="914">
                  <c:v>10.787464088230255</c:v>
                </c:pt>
                <c:pt idx="915">
                  <c:v>10.787464088230255</c:v>
                </c:pt>
                <c:pt idx="916">
                  <c:v>10.787464088230255</c:v>
                </c:pt>
                <c:pt idx="917">
                  <c:v>10.787464088230255</c:v>
                </c:pt>
                <c:pt idx="918">
                  <c:v>10.787464088230255</c:v>
                </c:pt>
                <c:pt idx="919">
                  <c:v>10.787464088230255</c:v>
                </c:pt>
                <c:pt idx="920">
                  <c:v>10.787464088230255</c:v>
                </c:pt>
                <c:pt idx="921">
                  <c:v>10.787464088230255</c:v>
                </c:pt>
                <c:pt idx="922">
                  <c:v>10.787464088230255</c:v>
                </c:pt>
                <c:pt idx="923">
                  <c:v>10.787464088230255</c:v>
                </c:pt>
                <c:pt idx="924">
                  <c:v>10.787464088230255</c:v>
                </c:pt>
                <c:pt idx="925">
                  <c:v>10.787464088230255</c:v>
                </c:pt>
                <c:pt idx="926">
                  <c:v>10.787464088230255</c:v>
                </c:pt>
                <c:pt idx="927">
                  <c:v>10.787464088230255</c:v>
                </c:pt>
                <c:pt idx="928">
                  <c:v>10.787464088230255</c:v>
                </c:pt>
                <c:pt idx="929">
                  <c:v>10.787464088230255</c:v>
                </c:pt>
                <c:pt idx="930">
                  <c:v>10.787464088230255</c:v>
                </c:pt>
                <c:pt idx="931">
                  <c:v>10.787464088230255</c:v>
                </c:pt>
                <c:pt idx="932">
                  <c:v>10.787464088230255</c:v>
                </c:pt>
                <c:pt idx="933">
                  <c:v>10.787464088230255</c:v>
                </c:pt>
                <c:pt idx="934">
                  <c:v>10.787464088230255</c:v>
                </c:pt>
                <c:pt idx="935">
                  <c:v>10.787464088230255</c:v>
                </c:pt>
                <c:pt idx="936">
                  <c:v>10.787464088230255</c:v>
                </c:pt>
                <c:pt idx="937">
                  <c:v>10.787464088230255</c:v>
                </c:pt>
                <c:pt idx="938">
                  <c:v>10.787464088230255</c:v>
                </c:pt>
                <c:pt idx="939">
                  <c:v>10.787464088230255</c:v>
                </c:pt>
                <c:pt idx="940">
                  <c:v>10.787464088230255</c:v>
                </c:pt>
                <c:pt idx="941">
                  <c:v>10.787464088230255</c:v>
                </c:pt>
                <c:pt idx="942">
                  <c:v>10.787464088230255</c:v>
                </c:pt>
                <c:pt idx="943">
                  <c:v>10.787464088230255</c:v>
                </c:pt>
                <c:pt idx="944">
                  <c:v>10.787464088230255</c:v>
                </c:pt>
                <c:pt idx="945">
                  <c:v>10.787464088230255</c:v>
                </c:pt>
                <c:pt idx="946">
                  <c:v>10.787464088230255</c:v>
                </c:pt>
                <c:pt idx="947">
                  <c:v>10.787464088230255</c:v>
                </c:pt>
                <c:pt idx="948">
                  <c:v>10.787464088230255</c:v>
                </c:pt>
                <c:pt idx="949">
                  <c:v>10.787464088230255</c:v>
                </c:pt>
                <c:pt idx="950">
                  <c:v>10.787464088230255</c:v>
                </c:pt>
                <c:pt idx="951">
                  <c:v>10.787464088230255</c:v>
                </c:pt>
                <c:pt idx="952">
                  <c:v>10.787464088230255</c:v>
                </c:pt>
                <c:pt idx="953">
                  <c:v>10.787464088230255</c:v>
                </c:pt>
                <c:pt idx="954">
                  <c:v>10.787464088230255</c:v>
                </c:pt>
                <c:pt idx="955">
                  <c:v>10.787464088230255</c:v>
                </c:pt>
                <c:pt idx="956">
                  <c:v>10.787464088230255</c:v>
                </c:pt>
                <c:pt idx="957">
                  <c:v>10.787464088230255</c:v>
                </c:pt>
                <c:pt idx="958">
                  <c:v>10.787464088230255</c:v>
                </c:pt>
                <c:pt idx="959">
                  <c:v>10.787464088230255</c:v>
                </c:pt>
                <c:pt idx="960">
                  <c:v>10.787464088230255</c:v>
                </c:pt>
                <c:pt idx="961">
                  <c:v>10.787464088230255</c:v>
                </c:pt>
                <c:pt idx="962">
                  <c:v>10.787464088230255</c:v>
                </c:pt>
                <c:pt idx="963">
                  <c:v>10.787464088230255</c:v>
                </c:pt>
                <c:pt idx="964">
                  <c:v>10.787464088230255</c:v>
                </c:pt>
                <c:pt idx="965">
                  <c:v>10.787464088230255</c:v>
                </c:pt>
                <c:pt idx="966">
                  <c:v>10.787464088230255</c:v>
                </c:pt>
                <c:pt idx="967">
                  <c:v>10.787464088230255</c:v>
                </c:pt>
                <c:pt idx="968">
                  <c:v>10.787464088230255</c:v>
                </c:pt>
                <c:pt idx="969">
                  <c:v>10.787464088230255</c:v>
                </c:pt>
                <c:pt idx="970">
                  <c:v>10.787464088230255</c:v>
                </c:pt>
                <c:pt idx="971">
                  <c:v>10.787464088230255</c:v>
                </c:pt>
                <c:pt idx="972">
                  <c:v>10.787464088230255</c:v>
                </c:pt>
                <c:pt idx="973">
                  <c:v>10.787464088230255</c:v>
                </c:pt>
                <c:pt idx="974">
                  <c:v>10.787464088230255</c:v>
                </c:pt>
                <c:pt idx="975">
                  <c:v>10.787464088230255</c:v>
                </c:pt>
                <c:pt idx="976">
                  <c:v>10.787464088230255</c:v>
                </c:pt>
                <c:pt idx="977">
                  <c:v>10.787464088230255</c:v>
                </c:pt>
                <c:pt idx="978">
                  <c:v>10.787464088230255</c:v>
                </c:pt>
                <c:pt idx="979">
                  <c:v>10.787464088230255</c:v>
                </c:pt>
                <c:pt idx="980">
                  <c:v>10.787464088230255</c:v>
                </c:pt>
                <c:pt idx="981">
                  <c:v>10.787464088230255</c:v>
                </c:pt>
                <c:pt idx="982">
                  <c:v>10.787464088230255</c:v>
                </c:pt>
                <c:pt idx="983">
                  <c:v>10.787464088230255</c:v>
                </c:pt>
                <c:pt idx="984">
                  <c:v>10.787464088230255</c:v>
                </c:pt>
                <c:pt idx="985">
                  <c:v>10.787464088230255</c:v>
                </c:pt>
                <c:pt idx="986">
                  <c:v>10.787464088230255</c:v>
                </c:pt>
                <c:pt idx="987">
                  <c:v>10.787464088230255</c:v>
                </c:pt>
                <c:pt idx="988">
                  <c:v>10.787464088230255</c:v>
                </c:pt>
                <c:pt idx="989">
                  <c:v>10.787464088230255</c:v>
                </c:pt>
                <c:pt idx="990">
                  <c:v>10.787464088230255</c:v>
                </c:pt>
                <c:pt idx="991">
                  <c:v>10.787464088230255</c:v>
                </c:pt>
                <c:pt idx="992">
                  <c:v>10.787464088230255</c:v>
                </c:pt>
                <c:pt idx="993">
                  <c:v>10.787464088230255</c:v>
                </c:pt>
                <c:pt idx="994">
                  <c:v>10.787464088230255</c:v>
                </c:pt>
                <c:pt idx="995">
                  <c:v>10.787464088230255</c:v>
                </c:pt>
                <c:pt idx="996">
                  <c:v>10.787464088230255</c:v>
                </c:pt>
                <c:pt idx="997">
                  <c:v>10.787464088230255</c:v>
                </c:pt>
                <c:pt idx="998">
                  <c:v>10.787464088230255</c:v>
                </c:pt>
                <c:pt idx="999">
                  <c:v>10.787464088230255</c:v>
                </c:pt>
                <c:pt idx="1000">
                  <c:v>10.787464088230255</c:v>
                </c:pt>
                <c:pt idx="1001">
                  <c:v>10.787464088230255</c:v>
                </c:pt>
                <c:pt idx="1002">
                  <c:v>10.787464088230255</c:v>
                </c:pt>
                <c:pt idx="1003">
                  <c:v>10.787464088230255</c:v>
                </c:pt>
                <c:pt idx="1004">
                  <c:v>10.787464088230255</c:v>
                </c:pt>
                <c:pt idx="1005">
                  <c:v>10.787464088230255</c:v>
                </c:pt>
                <c:pt idx="1006">
                  <c:v>10.787464088230255</c:v>
                </c:pt>
                <c:pt idx="1007">
                  <c:v>10.787464088230255</c:v>
                </c:pt>
                <c:pt idx="1008">
                  <c:v>10.787464088230255</c:v>
                </c:pt>
                <c:pt idx="1009">
                  <c:v>10.787464088230255</c:v>
                </c:pt>
                <c:pt idx="1010">
                  <c:v>10.787464088230255</c:v>
                </c:pt>
                <c:pt idx="1011">
                  <c:v>10.787464088230255</c:v>
                </c:pt>
                <c:pt idx="1012">
                  <c:v>10.787464088230255</c:v>
                </c:pt>
                <c:pt idx="1013">
                  <c:v>10.787464088230255</c:v>
                </c:pt>
                <c:pt idx="1014">
                  <c:v>10.787464088230255</c:v>
                </c:pt>
                <c:pt idx="1015">
                  <c:v>10.787464088230255</c:v>
                </c:pt>
                <c:pt idx="1016">
                  <c:v>10.787464088230255</c:v>
                </c:pt>
                <c:pt idx="1017">
                  <c:v>10.787464088230255</c:v>
                </c:pt>
                <c:pt idx="1018">
                  <c:v>10.787464088230255</c:v>
                </c:pt>
                <c:pt idx="1019">
                  <c:v>10.787464088230255</c:v>
                </c:pt>
                <c:pt idx="1020">
                  <c:v>10.787464088230255</c:v>
                </c:pt>
                <c:pt idx="1021">
                  <c:v>10.787464088230255</c:v>
                </c:pt>
                <c:pt idx="1022">
                  <c:v>10.787464088230255</c:v>
                </c:pt>
                <c:pt idx="1023">
                  <c:v>10.787464088230255</c:v>
                </c:pt>
                <c:pt idx="1024">
                  <c:v>10.787464088230255</c:v>
                </c:pt>
                <c:pt idx="1025">
                  <c:v>10.787464088230255</c:v>
                </c:pt>
                <c:pt idx="1026">
                  <c:v>10.787464088230255</c:v>
                </c:pt>
                <c:pt idx="1027">
                  <c:v>10.787464088230255</c:v>
                </c:pt>
                <c:pt idx="1028">
                  <c:v>10.787464088230255</c:v>
                </c:pt>
                <c:pt idx="1029">
                  <c:v>10.787464088230255</c:v>
                </c:pt>
                <c:pt idx="1030">
                  <c:v>10.787464088230255</c:v>
                </c:pt>
                <c:pt idx="1031">
                  <c:v>10.787464088230255</c:v>
                </c:pt>
                <c:pt idx="1032">
                  <c:v>10.787464088230255</c:v>
                </c:pt>
                <c:pt idx="1033">
                  <c:v>10.787464088230255</c:v>
                </c:pt>
                <c:pt idx="1034">
                  <c:v>10.787464088230255</c:v>
                </c:pt>
                <c:pt idx="1035">
                  <c:v>10.787464088230255</c:v>
                </c:pt>
                <c:pt idx="1036">
                  <c:v>10.787464088230255</c:v>
                </c:pt>
                <c:pt idx="1037">
                  <c:v>10.787464088230255</c:v>
                </c:pt>
                <c:pt idx="1038">
                  <c:v>10.787464088230255</c:v>
                </c:pt>
                <c:pt idx="1039">
                  <c:v>10.787464088230255</c:v>
                </c:pt>
                <c:pt idx="1040">
                  <c:v>10.787464088230255</c:v>
                </c:pt>
                <c:pt idx="1041">
                  <c:v>10.787464088230255</c:v>
                </c:pt>
                <c:pt idx="1042">
                  <c:v>10.787464088230255</c:v>
                </c:pt>
                <c:pt idx="1043">
                  <c:v>10.787464088230255</c:v>
                </c:pt>
                <c:pt idx="1044">
                  <c:v>10.787464088230255</c:v>
                </c:pt>
                <c:pt idx="1045">
                  <c:v>10.787464088230255</c:v>
                </c:pt>
                <c:pt idx="1046">
                  <c:v>10.787464088230255</c:v>
                </c:pt>
                <c:pt idx="1047">
                  <c:v>10.787464088230255</c:v>
                </c:pt>
                <c:pt idx="1048">
                  <c:v>10.787464088230255</c:v>
                </c:pt>
                <c:pt idx="1049">
                  <c:v>10.787464088230255</c:v>
                </c:pt>
                <c:pt idx="1050">
                  <c:v>10.787464088230255</c:v>
                </c:pt>
                <c:pt idx="1051">
                  <c:v>10.787464088230255</c:v>
                </c:pt>
                <c:pt idx="1052">
                  <c:v>10.787464088230255</c:v>
                </c:pt>
                <c:pt idx="1053">
                  <c:v>10.787464088230255</c:v>
                </c:pt>
                <c:pt idx="1054">
                  <c:v>10.787464088230255</c:v>
                </c:pt>
                <c:pt idx="1055">
                  <c:v>10.787464088230255</c:v>
                </c:pt>
                <c:pt idx="1056">
                  <c:v>10.787464088230255</c:v>
                </c:pt>
                <c:pt idx="1057">
                  <c:v>10.787464088230255</c:v>
                </c:pt>
                <c:pt idx="1058">
                  <c:v>10.787464088230255</c:v>
                </c:pt>
                <c:pt idx="1059">
                  <c:v>10.787464088230255</c:v>
                </c:pt>
                <c:pt idx="1060">
                  <c:v>10.787464088230255</c:v>
                </c:pt>
                <c:pt idx="1061">
                  <c:v>10.787464088230255</c:v>
                </c:pt>
                <c:pt idx="1062">
                  <c:v>10.787464088230255</c:v>
                </c:pt>
                <c:pt idx="1063">
                  <c:v>10.787464088230255</c:v>
                </c:pt>
                <c:pt idx="1064">
                  <c:v>10.787464088230255</c:v>
                </c:pt>
                <c:pt idx="1065">
                  <c:v>10.787464088230255</c:v>
                </c:pt>
                <c:pt idx="1066">
                  <c:v>10.787464088230255</c:v>
                </c:pt>
                <c:pt idx="1067">
                  <c:v>10.787464088230255</c:v>
                </c:pt>
                <c:pt idx="1068">
                  <c:v>10.787464088230255</c:v>
                </c:pt>
                <c:pt idx="1069">
                  <c:v>10.787464088230255</c:v>
                </c:pt>
                <c:pt idx="1070">
                  <c:v>10.787464088230255</c:v>
                </c:pt>
                <c:pt idx="1071">
                  <c:v>10.787464088230255</c:v>
                </c:pt>
                <c:pt idx="1072">
                  <c:v>10.787464088230255</c:v>
                </c:pt>
                <c:pt idx="1073">
                  <c:v>10.787464088230255</c:v>
                </c:pt>
                <c:pt idx="1074">
                  <c:v>10.787464088230255</c:v>
                </c:pt>
                <c:pt idx="1075">
                  <c:v>10.787464088230255</c:v>
                </c:pt>
                <c:pt idx="1076">
                  <c:v>10.787464088230255</c:v>
                </c:pt>
                <c:pt idx="1077">
                  <c:v>10.787464088230255</c:v>
                </c:pt>
                <c:pt idx="1078">
                  <c:v>10.787464088230255</c:v>
                </c:pt>
                <c:pt idx="1079">
                  <c:v>10.787464088230255</c:v>
                </c:pt>
                <c:pt idx="1080">
                  <c:v>10.787464088230255</c:v>
                </c:pt>
                <c:pt idx="1081">
                  <c:v>10.787464088230255</c:v>
                </c:pt>
                <c:pt idx="1082">
                  <c:v>10.787464088230255</c:v>
                </c:pt>
                <c:pt idx="1083">
                  <c:v>10.787464088230255</c:v>
                </c:pt>
                <c:pt idx="1084">
                  <c:v>10.787464088230255</c:v>
                </c:pt>
                <c:pt idx="1085">
                  <c:v>10.787464088230255</c:v>
                </c:pt>
                <c:pt idx="1086">
                  <c:v>10.787464088230255</c:v>
                </c:pt>
                <c:pt idx="1087">
                  <c:v>10.787464088230255</c:v>
                </c:pt>
                <c:pt idx="1088">
                  <c:v>10.787464088230255</c:v>
                </c:pt>
                <c:pt idx="1089">
                  <c:v>10.787464088230255</c:v>
                </c:pt>
                <c:pt idx="1090">
                  <c:v>10.787464088230255</c:v>
                </c:pt>
                <c:pt idx="1091">
                  <c:v>10.787464088230255</c:v>
                </c:pt>
                <c:pt idx="1092">
                  <c:v>10.787464088230255</c:v>
                </c:pt>
                <c:pt idx="1093">
                  <c:v>10.787464088230255</c:v>
                </c:pt>
                <c:pt idx="1094">
                  <c:v>10.787464088230255</c:v>
                </c:pt>
                <c:pt idx="1095">
                  <c:v>10.787464088230255</c:v>
                </c:pt>
                <c:pt idx="1096">
                  <c:v>10.787464088230255</c:v>
                </c:pt>
                <c:pt idx="1097">
                  <c:v>10.787464088230255</c:v>
                </c:pt>
                <c:pt idx="1098">
                  <c:v>10.787464088230255</c:v>
                </c:pt>
                <c:pt idx="1099">
                  <c:v>10.787464088230255</c:v>
                </c:pt>
                <c:pt idx="1100">
                  <c:v>10.787464088230255</c:v>
                </c:pt>
                <c:pt idx="1101">
                  <c:v>10.787464088230255</c:v>
                </c:pt>
                <c:pt idx="1102">
                  <c:v>10.787464088230255</c:v>
                </c:pt>
                <c:pt idx="1103">
                  <c:v>10.787464088230255</c:v>
                </c:pt>
                <c:pt idx="1104">
                  <c:v>10.787464088230255</c:v>
                </c:pt>
                <c:pt idx="1105">
                  <c:v>10.787464088230255</c:v>
                </c:pt>
                <c:pt idx="1106">
                  <c:v>10.787464088230255</c:v>
                </c:pt>
                <c:pt idx="1107">
                  <c:v>10.787464088230255</c:v>
                </c:pt>
                <c:pt idx="1108">
                  <c:v>10.787464088230255</c:v>
                </c:pt>
                <c:pt idx="1109">
                  <c:v>10.787464088230255</c:v>
                </c:pt>
                <c:pt idx="1110">
                  <c:v>10.787464088230255</c:v>
                </c:pt>
                <c:pt idx="1111">
                  <c:v>10.787464088230255</c:v>
                </c:pt>
                <c:pt idx="1112">
                  <c:v>10.787464088230255</c:v>
                </c:pt>
                <c:pt idx="1113">
                  <c:v>10.787464088230255</c:v>
                </c:pt>
                <c:pt idx="1114">
                  <c:v>10.787464088230255</c:v>
                </c:pt>
                <c:pt idx="1115">
                  <c:v>10.787464088230255</c:v>
                </c:pt>
                <c:pt idx="1116">
                  <c:v>10.787464088230255</c:v>
                </c:pt>
                <c:pt idx="1117">
                  <c:v>10.787464088230255</c:v>
                </c:pt>
                <c:pt idx="1118">
                  <c:v>10.787464088230255</c:v>
                </c:pt>
                <c:pt idx="1119">
                  <c:v>10.787464088230255</c:v>
                </c:pt>
                <c:pt idx="1120">
                  <c:v>10.787464088230255</c:v>
                </c:pt>
                <c:pt idx="1121">
                  <c:v>10.787464088230255</c:v>
                </c:pt>
                <c:pt idx="1122">
                  <c:v>10.787464088230255</c:v>
                </c:pt>
                <c:pt idx="1123">
                  <c:v>10.787464088230255</c:v>
                </c:pt>
                <c:pt idx="1124">
                  <c:v>10.787464088230255</c:v>
                </c:pt>
                <c:pt idx="1125">
                  <c:v>10.787464088230255</c:v>
                </c:pt>
                <c:pt idx="1126">
                  <c:v>10.787464088230255</c:v>
                </c:pt>
                <c:pt idx="1127">
                  <c:v>10.787464088230255</c:v>
                </c:pt>
                <c:pt idx="1128">
                  <c:v>10.787464088230255</c:v>
                </c:pt>
                <c:pt idx="1129">
                  <c:v>10.787464088230255</c:v>
                </c:pt>
                <c:pt idx="1130">
                  <c:v>10.787464088230255</c:v>
                </c:pt>
                <c:pt idx="1131">
                  <c:v>10.787464088230255</c:v>
                </c:pt>
                <c:pt idx="1132">
                  <c:v>10.787464088230255</c:v>
                </c:pt>
                <c:pt idx="1133">
                  <c:v>10.787464088230255</c:v>
                </c:pt>
                <c:pt idx="1134">
                  <c:v>10.787464088230255</c:v>
                </c:pt>
                <c:pt idx="1135">
                  <c:v>10.787464088230255</c:v>
                </c:pt>
                <c:pt idx="1136">
                  <c:v>10.787464088230255</c:v>
                </c:pt>
                <c:pt idx="1137">
                  <c:v>10.787464088230255</c:v>
                </c:pt>
                <c:pt idx="1138">
                  <c:v>10.787464088230255</c:v>
                </c:pt>
                <c:pt idx="1139">
                  <c:v>10.787464088230255</c:v>
                </c:pt>
                <c:pt idx="1140">
                  <c:v>10.787464088230255</c:v>
                </c:pt>
                <c:pt idx="1141">
                  <c:v>10.787464088230255</c:v>
                </c:pt>
                <c:pt idx="1142">
                  <c:v>10.787464088230255</c:v>
                </c:pt>
                <c:pt idx="1143">
                  <c:v>10.787464088230255</c:v>
                </c:pt>
                <c:pt idx="1144">
                  <c:v>10.787464088230255</c:v>
                </c:pt>
                <c:pt idx="1145">
                  <c:v>10.787464088230255</c:v>
                </c:pt>
                <c:pt idx="1146">
                  <c:v>10.787464088230255</c:v>
                </c:pt>
                <c:pt idx="1147">
                  <c:v>10.787464088230255</c:v>
                </c:pt>
                <c:pt idx="1148">
                  <c:v>10.787464088230255</c:v>
                </c:pt>
                <c:pt idx="1149">
                  <c:v>10.787464088230255</c:v>
                </c:pt>
                <c:pt idx="1150">
                  <c:v>10.787464088230255</c:v>
                </c:pt>
                <c:pt idx="1151">
                  <c:v>10.787464088230255</c:v>
                </c:pt>
                <c:pt idx="1152">
                  <c:v>10.787464088230255</c:v>
                </c:pt>
                <c:pt idx="1153">
                  <c:v>10.787464088230255</c:v>
                </c:pt>
                <c:pt idx="1154">
                  <c:v>10.787464088230255</c:v>
                </c:pt>
                <c:pt idx="1155">
                  <c:v>10.787464088230255</c:v>
                </c:pt>
                <c:pt idx="1156">
                  <c:v>10.787464088230255</c:v>
                </c:pt>
                <c:pt idx="1157">
                  <c:v>10.787464088230255</c:v>
                </c:pt>
                <c:pt idx="1158">
                  <c:v>10.787464088230255</c:v>
                </c:pt>
                <c:pt idx="1159">
                  <c:v>10.787464088230255</c:v>
                </c:pt>
                <c:pt idx="1160">
                  <c:v>10.787464088230255</c:v>
                </c:pt>
                <c:pt idx="1161">
                  <c:v>10.787464088230255</c:v>
                </c:pt>
                <c:pt idx="1162">
                  <c:v>10.787464088230255</c:v>
                </c:pt>
                <c:pt idx="1163">
                  <c:v>10.787464088230255</c:v>
                </c:pt>
                <c:pt idx="1164">
                  <c:v>10.787464088230255</c:v>
                </c:pt>
                <c:pt idx="1165">
                  <c:v>10.787464088230255</c:v>
                </c:pt>
                <c:pt idx="1166">
                  <c:v>10.787464088230255</c:v>
                </c:pt>
                <c:pt idx="1167">
                  <c:v>10.787464088230255</c:v>
                </c:pt>
                <c:pt idx="1168">
                  <c:v>10.787464088230255</c:v>
                </c:pt>
                <c:pt idx="1169">
                  <c:v>10.787464088230255</c:v>
                </c:pt>
                <c:pt idx="1170">
                  <c:v>10.787464088230255</c:v>
                </c:pt>
                <c:pt idx="1171">
                  <c:v>10.787464088230255</c:v>
                </c:pt>
                <c:pt idx="1172">
                  <c:v>10.787464088230255</c:v>
                </c:pt>
                <c:pt idx="1173">
                  <c:v>10.787464088230255</c:v>
                </c:pt>
                <c:pt idx="1174">
                  <c:v>10.787464088230255</c:v>
                </c:pt>
                <c:pt idx="1175">
                  <c:v>10.787464088230255</c:v>
                </c:pt>
                <c:pt idx="1176">
                  <c:v>10.787464088230255</c:v>
                </c:pt>
                <c:pt idx="1177">
                  <c:v>10.787464088230255</c:v>
                </c:pt>
                <c:pt idx="1178">
                  <c:v>10.787464088230255</c:v>
                </c:pt>
                <c:pt idx="1179">
                  <c:v>10.787464088230255</c:v>
                </c:pt>
                <c:pt idx="1180">
                  <c:v>10.787464088230255</c:v>
                </c:pt>
                <c:pt idx="1181">
                  <c:v>10.787464088230255</c:v>
                </c:pt>
                <c:pt idx="1182">
                  <c:v>10.787464088230255</c:v>
                </c:pt>
                <c:pt idx="1183">
                  <c:v>10.787464088230255</c:v>
                </c:pt>
                <c:pt idx="1184">
                  <c:v>10.787464088230255</c:v>
                </c:pt>
                <c:pt idx="1185">
                  <c:v>10.787464088230255</c:v>
                </c:pt>
                <c:pt idx="1186">
                  <c:v>10.787464088230255</c:v>
                </c:pt>
                <c:pt idx="1187">
                  <c:v>10.787464088230255</c:v>
                </c:pt>
                <c:pt idx="1188">
                  <c:v>10.787464088230255</c:v>
                </c:pt>
                <c:pt idx="1189">
                  <c:v>10.787464088230255</c:v>
                </c:pt>
                <c:pt idx="1190">
                  <c:v>10.787464088230255</c:v>
                </c:pt>
                <c:pt idx="1191">
                  <c:v>10.787464088230255</c:v>
                </c:pt>
                <c:pt idx="1192">
                  <c:v>10.787464088230255</c:v>
                </c:pt>
                <c:pt idx="1193">
                  <c:v>10.787464088230255</c:v>
                </c:pt>
                <c:pt idx="1194">
                  <c:v>10.787464088230255</c:v>
                </c:pt>
                <c:pt idx="1195">
                  <c:v>10.787464088230255</c:v>
                </c:pt>
                <c:pt idx="1196">
                  <c:v>10.787464088230255</c:v>
                </c:pt>
                <c:pt idx="1197">
                  <c:v>10.787464088230255</c:v>
                </c:pt>
                <c:pt idx="1198">
                  <c:v>10.787464088230255</c:v>
                </c:pt>
                <c:pt idx="1199">
                  <c:v>10.787464088230255</c:v>
                </c:pt>
                <c:pt idx="1200">
                  <c:v>10.787464088230255</c:v>
                </c:pt>
                <c:pt idx="1201">
                  <c:v>10.787464088230255</c:v>
                </c:pt>
                <c:pt idx="1202">
                  <c:v>10.787464088230255</c:v>
                </c:pt>
                <c:pt idx="1203">
                  <c:v>10.787464088230255</c:v>
                </c:pt>
                <c:pt idx="1204">
                  <c:v>10.787464088230255</c:v>
                </c:pt>
                <c:pt idx="1205">
                  <c:v>10.787464088230255</c:v>
                </c:pt>
                <c:pt idx="1206">
                  <c:v>10.787464088230255</c:v>
                </c:pt>
                <c:pt idx="1207">
                  <c:v>10.787464088230255</c:v>
                </c:pt>
                <c:pt idx="1208">
                  <c:v>10.787464088230255</c:v>
                </c:pt>
                <c:pt idx="1209">
                  <c:v>10.787464088230255</c:v>
                </c:pt>
                <c:pt idx="1210">
                  <c:v>10.787464088230255</c:v>
                </c:pt>
                <c:pt idx="1211">
                  <c:v>10.787464088230255</c:v>
                </c:pt>
                <c:pt idx="1212">
                  <c:v>10.787464088230255</c:v>
                </c:pt>
                <c:pt idx="1213">
                  <c:v>10.787464088230255</c:v>
                </c:pt>
                <c:pt idx="1214">
                  <c:v>10.787464088230255</c:v>
                </c:pt>
                <c:pt idx="1215">
                  <c:v>10.787464088230255</c:v>
                </c:pt>
                <c:pt idx="1216">
                  <c:v>10.787464088230255</c:v>
                </c:pt>
                <c:pt idx="1217">
                  <c:v>10.787464088230255</c:v>
                </c:pt>
                <c:pt idx="1218">
                  <c:v>10.787464088230255</c:v>
                </c:pt>
                <c:pt idx="1219">
                  <c:v>10.787464088230255</c:v>
                </c:pt>
                <c:pt idx="1220">
                  <c:v>10.787464088230255</c:v>
                </c:pt>
                <c:pt idx="1221">
                  <c:v>10.787464088230255</c:v>
                </c:pt>
                <c:pt idx="1222">
                  <c:v>10.787464088230255</c:v>
                </c:pt>
                <c:pt idx="1223">
                  <c:v>10.787464088230255</c:v>
                </c:pt>
                <c:pt idx="1224">
                  <c:v>10.787464088230255</c:v>
                </c:pt>
                <c:pt idx="1225">
                  <c:v>10.787464088230255</c:v>
                </c:pt>
                <c:pt idx="1226">
                  <c:v>10.787464088230255</c:v>
                </c:pt>
                <c:pt idx="1227">
                  <c:v>10.787464088230255</c:v>
                </c:pt>
                <c:pt idx="1228">
                  <c:v>10.787464088230255</c:v>
                </c:pt>
                <c:pt idx="1229">
                  <c:v>10.787464088230255</c:v>
                </c:pt>
                <c:pt idx="1230">
                  <c:v>10.787464088230255</c:v>
                </c:pt>
                <c:pt idx="1231">
                  <c:v>10.787464088230255</c:v>
                </c:pt>
                <c:pt idx="1232">
                  <c:v>10.787464088230255</c:v>
                </c:pt>
                <c:pt idx="1233">
                  <c:v>10.787464088230255</c:v>
                </c:pt>
                <c:pt idx="1234">
                  <c:v>10.787464088230255</c:v>
                </c:pt>
                <c:pt idx="1235">
                  <c:v>10.787464088230255</c:v>
                </c:pt>
                <c:pt idx="1236">
                  <c:v>10.787464088230255</c:v>
                </c:pt>
                <c:pt idx="1237">
                  <c:v>10.787464088230255</c:v>
                </c:pt>
                <c:pt idx="1238">
                  <c:v>10.787464088230255</c:v>
                </c:pt>
                <c:pt idx="1239">
                  <c:v>10.787464088230255</c:v>
                </c:pt>
                <c:pt idx="1240">
                  <c:v>10.787464088230255</c:v>
                </c:pt>
                <c:pt idx="1241">
                  <c:v>10.787464088230255</c:v>
                </c:pt>
                <c:pt idx="1242">
                  <c:v>10.787464088230255</c:v>
                </c:pt>
                <c:pt idx="1243">
                  <c:v>10.787464088230255</c:v>
                </c:pt>
                <c:pt idx="1244">
                  <c:v>10.787464088230255</c:v>
                </c:pt>
                <c:pt idx="1245">
                  <c:v>10.787464088230255</c:v>
                </c:pt>
                <c:pt idx="1246">
                  <c:v>10.787464088230255</c:v>
                </c:pt>
                <c:pt idx="1247">
                  <c:v>10.787464088230255</c:v>
                </c:pt>
                <c:pt idx="1248">
                  <c:v>10.787464088230255</c:v>
                </c:pt>
                <c:pt idx="1249">
                  <c:v>10.787464088230255</c:v>
                </c:pt>
                <c:pt idx="1250">
                  <c:v>10.787464088230255</c:v>
                </c:pt>
                <c:pt idx="1251">
                  <c:v>10.787464088230255</c:v>
                </c:pt>
                <c:pt idx="1252">
                  <c:v>10.787464088230255</c:v>
                </c:pt>
                <c:pt idx="1253">
                  <c:v>10.787464088230255</c:v>
                </c:pt>
                <c:pt idx="1254">
                  <c:v>10.787464088230255</c:v>
                </c:pt>
                <c:pt idx="1255">
                  <c:v>10.787464088230255</c:v>
                </c:pt>
                <c:pt idx="1256">
                  <c:v>10.787464088230255</c:v>
                </c:pt>
                <c:pt idx="1257">
                  <c:v>10.787464088230255</c:v>
                </c:pt>
                <c:pt idx="1258">
                  <c:v>10.787464088230255</c:v>
                </c:pt>
                <c:pt idx="1259">
                  <c:v>10.787464088230255</c:v>
                </c:pt>
                <c:pt idx="1260">
                  <c:v>10.787464088230255</c:v>
                </c:pt>
                <c:pt idx="1261">
                  <c:v>10.787464088230255</c:v>
                </c:pt>
                <c:pt idx="1262">
                  <c:v>10.787464088230255</c:v>
                </c:pt>
                <c:pt idx="1263">
                  <c:v>10.787464088230255</c:v>
                </c:pt>
                <c:pt idx="1264">
                  <c:v>10.787464088230255</c:v>
                </c:pt>
                <c:pt idx="1265">
                  <c:v>10.787464088230255</c:v>
                </c:pt>
                <c:pt idx="1266">
                  <c:v>10.787464088230255</c:v>
                </c:pt>
                <c:pt idx="1267">
                  <c:v>10.787464088230255</c:v>
                </c:pt>
                <c:pt idx="1268">
                  <c:v>10.787464088230255</c:v>
                </c:pt>
                <c:pt idx="1269">
                  <c:v>10.787464088230255</c:v>
                </c:pt>
                <c:pt idx="1270">
                  <c:v>10.787464088230255</c:v>
                </c:pt>
                <c:pt idx="1271">
                  <c:v>10.787464088230255</c:v>
                </c:pt>
                <c:pt idx="1272">
                  <c:v>10.787464088230255</c:v>
                </c:pt>
                <c:pt idx="1273">
                  <c:v>10.787464088230255</c:v>
                </c:pt>
                <c:pt idx="1274">
                  <c:v>10.787464088230255</c:v>
                </c:pt>
                <c:pt idx="1275">
                  <c:v>10.787464088230255</c:v>
                </c:pt>
                <c:pt idx="1276">
                  <c:v>10.787464088230255</c:v>
                </c:pt>
                <c:pt idx="1277">
                  <c:v>10.787464088230255</c:v>
                </c:pt>
                <c:pt idx="1278">
                  <c:v>10.787464088230255</c:v>
                </c:pt>
                <c:pt idx="1279">
                  <c:v>10.787464088230255</c:v>
                </c:pt>
                <c:pt idx="1280">
                  <c:v>10.787464088230255</c:v>
                </c:pt>
                <c:pt idx="1281">
                  <c:v>10.787464088230255</c:v>
                </c:pt>
                <c:pt idx="1282">
                  <c:v>10.787464088230255</c:v>
                </c:pt>
                <c:pt idx="1283">
                  <c:v>10.787464088230255</c:v>
                </c:pt>
                <c:pt idx="1284">
                  <c:v>10.787464088230255</c:v>
                </c:pt>
                <c:pt idx="1285">
                  <c:v>10.787464088230255</c:v>
                </c:pt>
                <c:pt idx="1286">
                  <c:v>10.787464088230255</c:v>
                </c:pt>
                <c:pt idx="1287">
                  <c:v>10.787464088230255</c:v>
                </c:pt>
                <c:pt idx="1288">
                  <c:v>10.787464088230255</c:v>
                </c:pt>
                <c:pt idx="1289">
                  <c:v>10.787464088230255</c:v>
                </c:pt>
                <c:pt idx="1290">
                  <c:v>10.787464088230255</c:v>
                </c:pt>
                <c:pt idx="1291">
                  <c:v>10.787464088230255</c:v>
                </c:pt>
                <c:pt idx="1292">
                  <c:v>10.787464088230255</c:v>
                </c:pt>
                <c:pt idx="1293">
                  <c:v>10.787464088230255</c:v>
                </c:pt>
                <c:pt idx="1294">
                  <c:v>10.787464088230255</c:v>
                </c:pt>
                <c:pt idx="1295">
                  <c:v>10.787464088230255</c:v>
                </c:pt>
                <c:pt idx="1296">
                  <c:v>10.787464088230255</c:v>
                </c:pt>
                <c:pt idx="1297">
                  <c:v>10.787464088230255</c:v>
                </c:pt>
                <c:pt idx="1298">
                  <c:v>10.787464088230255</c:v>
                </c:pt>
                <c:pt idx="1299">
                  <c:v>10.787464088230255</c:v>
                </c:pt>
                <c:pt idx="1300">
                  <c:v>10.787464088230255</c:v>
                </c:pt>
                <c:pt idx="1301">
                  <c:v>10.787464088230255</c:v>
                </c:pt>
                <c:pt idx="1302">
                  <c:v>10.787464088230255</c:v>
                </c:pt>
                <c:pt idx="1303">
                  <c:v>10.787464088230255</c:v>
                </c:pt>
                <c:pt idx="1304">
                  <c:v>10.787464088230255</c:v>
                </c:pt>
                <c:pt idx="1305">
                  <c:v>10.787464088230255</c:v>
                </c:pt>
                <c:pt idx="1306">
                  <c:v>10.787464088230255</c:v>
                </c:pt>
                <c:pt idx="1307">
                  <c:v>10.787464088230255</c:v>
                </c:pt>
                <c:pt idx="1308">
                  <c:v>10.787464088230255</c:v>
                </c:pt>
                <c:pt idx="1309">
                  <c:v>10.787464088230255</c:v>
                </c:pt>
                <c:pt idx="1310">
                  <c:v>10.787464088230255</c:v>
                </c:pt>
                <c:pt idx="1311">
                  <c:v>10.787464088230255</c:v>
                </c:pt>
                <c:pt idx="1312">
                  <c:v>10.787464088230255</c:v>
                </c:pt>
                <c:pt idx="1313">
                  <c:v>10.787464088230255</c:v>
                </c:pt>
                <c:pt idx="1314">
                  <c:v>10.787464088230255</c:v>
                </c:pt>
                <c:pt idx="1315">
                  <c:v>10.787464088230255</c:v>
                </c:pt>
                <c:pt idx="1316">
                  <c:v>10.787464088230255</c:v>
                </c:pt>
                <c:pt idx="1317">
                  <c:v>10.787464088230255</c:v>
                </c:pt>
                <c:pt idx="1318">
                  <c:v>10.787464088230255</c:v>
                </c:pt>
                <c:pt idx="1319">
                  <c:v>10.787464088230255</c:v>
                </c:pt>
                <c:pt idx="1320">
                  <c:v>10.787464088230255</c:v>
                </c:pt>
                <c:pt idx="1321">
                  <c:v>10.787464088230255</c:v>
                </c:pt>
                <c:pt idx="1322">
                  <c:v>10.787464088230255</c:v>
                </c:pt>
                <c:pt idx="1323">
                  <c:v>10.787464088230255</c:v>
                </c:pt>
                <c:pt idx="1324">
                  <c:v>10.787464088230255</c:v>
                </c:pt>
                <c:pt idx="1325">
                  <c:v>10.787464088230255</c:v>
                </c:pt>
                <c:pt idx="1326">
                  <c:v>10.787464088230255</c:v>
                </c:pt>
                <c:pt idx="1327">
                  <c:v>10.787464088230255</c:v>
                </c:pt>
                <c:pt idx="1328">
                  <c:v>10.787464088230255</c:v>
                </c:pt>
                <c:pt idx="1329">
                  <c:v>10.787464088230255</c:v>
                </c:pt>
                <c:pt idx="1330">
                  <c:v>10.787464088230255</c:v>
                </c:pt>
                <c:pt idx="1331">
                  <c:v>10.787464088230255</c:v>
                </c:pt>
                <c:pt idx="1332">
                  <c:v>10.787464088230255</c:v>
                </c:pt>
                <c:pt idx="1333">
                  <c:v>10.787464088230255</c:v>
                </c:pt>
                <c:pt idx="1334">
                  <c:v>10.787464088230255</c:v>
                </c:pt>
                <c:pt idx="1335">
                  <c:v>10.787464088230255</c:v>
                </c:pt>
                <c:pt idx="1336">
                  <c:v>10.787464088230255</c:v>
                </c:pt>
                <c:pt idx="1337">
                  <c:v>10.787464088230255</c:v>
                </c:pt>
                <c:pt idx="1338">
                  <c:v>10.787464088230255</c:v>
                </c:pt>
                <c:pt idx="1339">
                  <c:v>10.787464088230255</c:v>
                </c:pt>
                <c:pt idx="1340">
                  <c:v>10.787464088230255</c:v>
                </c:pt>
                <c:pt idx="1341">
                  <c:v>10.787464088230255</c:v>
                </c:pt>
                <c:pt idx="1342">
                  <c:v>10.787464088230255</c:v>
                </c:pt>
                <c:pt idx="1343">
                  <c:v>10.787464088230255</c:v>
                </c:pt>
                <c:pt idx="1344">
                  <c:v>10.787464088230255</c:v>
                </c:pt>
                <c:pt idx="1345">
                  <c:v>10.787464088230255</c:v>
                </c:pt>
                <c:pt idx="1346">
                  <c:v>10.787464088230255</c:v>
                </c:pt>
                <c:pt idx="1347">
                  <c:v>10.787464088230255</c:v>
                </c:pt>
                <c:pt idx="1348">
                  <c:v>10.787464088230255</c:v>
                </c:pt>
                <c:pt idx="1349">
                  <c:v>10.787464088230255</c:v>
                </c:pt>
                <c:pt idx="1350">
                  <c:v>10.787464088230255</c:v>
                </c:pt>
                <c:pt idx="1351">
                  <c:v>10.787464088230255</c:v>
                </c:pt>
                <c:pt idx="1352">
                  <c:v>10.787464088230255</c:v>
                </c:pt>
                <c:pt idx="1353">
                  <c:v>10.787464088230255</c:v>
                </c:pt>
                <c:pt idx="1354">
                  <c:v>10.787464088230255</c:v>
                </c:pt>
                <c:pt idx="1355">
                  <c:v>10.787464088230255</c:v>
                </c:pt>
                <c:pt idx="1356">
                  <c:v>10.787464088230255</c:v>
                </c:pt>
                <c:pt idx="1357">
                  <c:v>10.787464088230255</c:v>
                </c:pt>
                <c:pt idx="1358">
                  <c:v>10.787464088230255</c:v>
                </c:pt>
                <c:pt idx="1359">
                  <c:v>10.787464088230255</c:v>
                </c:pt>
                <c:pt idx="1360">
                  <c:v>10.787464088230255</c:v>
                </c:pt>
                <c:pt idx="1361">
                  <c:v>10.787464088230255</c:v>
                </c:pt>
                <c:pt idx="1362">
                  <c:v>10.787464088230255</c:v>
                </c:pt>
                <c:pt idx="1363">
                  <c:v>10.787464088230255</c:v>
                </c:pt>
                <c:pt idx="1364">
                  <c:v>10.787464088230255</c:v>
                </c:pt>
                <c:pt idx="1365">
                  <c:v>10.787464088230255</c:v>
                </c:pt>
                <c:pt idx="1366">
                  <c:v>10.787464088230255</c:v>
                </c:pt>
                <c:pt idx="1367">
                  <c:v>10.787464088230255</c:v>
                </c:pt>
                <c:pt idx="1368">
                  <c:v>10.787464088230255</c:v>
                </c:pt>
                <c:pt idx="1369">
                  <c:v>10.787464088230255</c:v>
                </c:pt>
                <c:pt idx="1370">
                  <c:v>10.787464088230255</c:v>
                </c:pt>
                <c:pt idx="1371">
                  <c:v>10.787464088230255</c:v>
                </c:pt>
                <c:pt idx="1372">
                  <c:v>10.787464088230255</c:v>
                </c:pt>
                <c:pt idx="1373">
                  <c:v>10.787464088230255</c:v>
                </c:pt>
                <c:pt idx="1374">
                  <c:v>10.787464088230255</c:v>
                </c:pt>
                <c:pt idx="1375">
                  <c:v>10.787464088230255</c:v>
                </c:pt>
                <c:pt idx="1376">
                  <c:v>10.787464088230255</c:v>
                </c:pt>
                <c:pt idx="1377">
                  <c:v>10.787464088230255</c:v>
                </c:pt>
                <c:pt idx="1378">
                  <c:v>10.787464088230255</c:v>
                </c:pt>
                <c:pt idx="1379">
                  <c:v>10.787464088230255</c:v>
                </c:pt>
                <c:pt idx="1380">
                  <c:v>10.787464088230255</c:v>
                </c:pt>
                <c:pt idx="1381">
                  <c:v>10.787464088230255</c:v>
                </c:pt>
                <c:pt idx="1382">
                  <c:v>10.787464088230255</c:v>
                </c:pt>
                <c:pt idx="1383">
                  <c:v>10.787464088230255</c:v>
                </c:pt>
                <c:pt idx="1384">
                  <c:v>10.787464088230255</c:v>
                </c:pt>
                <c:pt idx="1385">
                  <c:v>10.787464088230255</c:v>
                </c:pt>
                <c:pt idx="1386">
                  <c:v>10.787464088230255</c:v>
                </c:pt>
                <c:pt idx="1387">
                  <c:v>10.787464088230255</c:v>
                </c:pt>
                <c:pt idx="1388">
                  <c:v>10.787464088230255</c:v>
                </c:pt>
                <c:pt idx="1389">
                  <c:v>10.787464088230255</c:v>
                </c:pt>
                <c:pt idx="1390">
                  <c:v>10.787464088230255</c:v>
                </c:pt>
                <c:pt idx="1391">
                  <c:v>10.787464088230255</c:v>
                </c:pt>
                <c:pt idx="1392">
                  <c:v>10.787464088230255</c:v>
                </c:pt>
                <c:pt idx="1393">
                  <c:v>10.787464088230255</c:v>
                </c:pt>
                <c:pt idx="1394">
                  <c:v>10.787464088230255</c:v>
                </c:pt>
                <c:pt idx="1395">
                  <c:v>10.787464088230255</c:v>
                </c:pt>
                <c:pt idx="1396">
                  <c:v>10.787464088230255</c:v>
                </c:pt>
                <c:pt idx="1397">
                  <c:v>10.787464088230255</c:v>
                </c:pt>
                <c:pt idx="1398">
                  <c:v>10.787464088230255</c:v>
                </c:pt>
                <c:pt idx="1399">
                  <c:v>10.787464088230255</c:v>
                </c:pt>
                <c:pt idx="1400">
                  <c:v>10.787464088230255</c:v>
                </c:pt>
                <c:pt idx="1401">
                  <c:v>10.787464088230255</c:v>
                </c:pt>
                <c:pt idx="1402">
                  <c:v>10.787464088230255</c:v>
                </c:pt>
                <c:pt idx="1403">
                  <c:v>10.787464088230255</c:v>
                </c:pt>
                <c:pt idx="1404">
                  <c:v>10.787464088230255</c:v>
                </c:pt>
                <c:pt idx="1405">
                  <c:v>10.787464088230255</c:v>
                </c:pt>
                <c:pt idx="1406">
                  <c:v>10.787464088230255</c:v>
                </c:pt>
                <c:pt idx="1407">
                  <c:v>10.787464088230255</c:v>
                </c:pt>
                <c:pt idx="1408">
                  <c:v>10.787464088230255</c:v>
                </c:pt>
                <c:pt idx="1409">
                  <c:v>10.787464088230255</c:v>
                </c:pt>
                <c:pt idx="1410">
                  <c:v>10.787464088230255</c:v>
                </c:pt>
                <c:pt idx="1411">
                  <c:v>10.787464088230255</c:v>
                </c:pt>
                <c:pt idx="1412">
                  <c:v>10.787464088230255</c:v>
                </c:pt>
                <c:pt idx="1413">
                  <c:v>10.787464088230255</c:v>
                </c:pt>
                <c:pt idx="1414">
                  <c:v>10.787464088230255</c:v>
                </c:pt>
                <c:pt idx="1415">
                  <c:v>10.787464088230255</c:v>
                </c:pt>
                <c:pt idx="1416">
                  <c:v>10.787464088230255</c:v>
                </c:pt>
                <c:pt idx="1417">
                  <c:v>10.787464088230255</c:v>
                </c:pt>
                <c:pt idx="1418">
                  <c:v>10.787464088230255</c:v>
                </c:pt>
                <c:pt idx="1419">
                  <c:v>10.787464088230255</c:v>
                </c:pt>
                <c:pt idx="1420">
                  <c:v>10.787464088230255</c:v>
                </c:pt>
                <c:pt idx="1421">
                  <c:v>10.787464088230255</c:v>
                </c:pt>
                <c:pt idx="1422">
                  <c:v>10.787464088230255</c:v>
                </c:pt>
                <c:pt idx="1423">
                  <c:v>10.787464088230255</c:v>
                </c:pt>
                <c:pt idx="1424">
                  <c:v>10.787464088230255</c:v>
                </c:pt>
                <c:pt idx="1425">
                  <c:v>10.787464088230255</c:v>
                </c:pt>
                <c:pt idx="1426">
                  <c:v>10.787464088230255</c:v>
                </c:pt>
                <c:pt idx="1427">
                  <c:v>10.787464088230255</c:v>
                </c:pt>
                <c:pt idx="1428">
                  <c:v>10.787464088230255</c:v>
                </c:pt>
                <c:pt idx="1429">
                  <c:v>10.787464088230255</c:v>
                </c:pt>
                <c:pt idx="1430">
                  <c:v>10.787464088230255</c:v>
                </c:pt>
                <c:pt idx="1431">
                  <c:v>10.787464088230255</c:v>
                </c:pt>
                <c:pt idx="1432">
                  <c:v>10.787464088230255</c:v>
                </c:pt>
                <c:pt idx="1433">
                  <c:v>10.787464088230255</c:v>
                </c:pt>
                <c:pt idx="1434">
                  <c:v>10.787464088230255</c:v>
                </c:pt>
                <c:pt idx="1435">
                  <c:v>10.787464088230255</c:v>
                </c:pt>
                <c:pt idx="1436">
                  <c:v>10.787464088230255</c:v>
                </c:pt>
                <c:pt idx="1437">
                  <c:v>10.787464088230255</c:v>
                </c:pt>
                <c:pt idx="1438">
                  <c:v>10.787464088230255</c:v>
                </c:pt>
                <c:pt idx="1439">
                  <c:v>10.787464088230255</c:v>
                </c:pt>
                <c:pt idx="1440">
                  <c:v>10.787464088230255</c:v>
                </c:pt>
                <c:pt idx="1441">
                  <c:v>10.787464088230255</c:v>
                </c:pt>
                <c:pt idx="1442">
                  <c:v>10.787464088230255</c:v>
                </c:pt>
                <c:pt idx="1443">
                  <c:v>10.787464088230255</c:v>
                </c:pt>
                <c:pt idx="1444">
                  <c:v>10.787464088230255</c:v>
                </c:pt>
                <c:pt idx="1445">
                  <c:v>10.787464088230255</c:v>
                </c:pt>
                <c:pt idx="1446">
                  <c:v>10.787464088230255</c:v>
                </c:pt>
                <c:pt idx="1447">
                  <c:v>10.787464088230255</c:v>
                </c:pt>
                <c:pt idx="1448">
                  <c:v>10.787464088230255</c:v>
                </c:pt>
                <c:pt idx="1449">
                  <c:v>10.787464088230255</c:v>
                </c:pt>
                <c:pt idx="1450">
                  <c:v>10.787464088230255</c:v>
                </c:pt>
                <c:pt idx="1451">
                  <c:v>10.787464088230255</c:v>
                </c:pt>
                <c:pt idx="1452">
                  <c:v>10.787464088230255</c:v>
                </c:pt>
                <c:pt idx="1453">
                  <c:v>10.787464088230255</c:v>
                </c:pt>
                <c:pt idx="1454">
                  <c:v>10.787464088230255</c:v>
                </c:pt>
                <c:pt idx="1455">
                  <c:v>10.787464088230255</c:v>
                </c:pt>
                <c:pt idx="1456">
                  <c:v>10.787464088230255</c:v>
                </c:pt>
                <c:pt idx="1457">
                  <c:v>10.787464088230255</c:v>
                </c:pt>
                <c:pt idx="1458">
                  <c:v>10.787464088230255</c:v>
                </c:pt>
                <c:pt idx="1459">
                  <c:v>10.787464088230255</c:v>
                </c:pt>
                <c:pt idx="1460">
                  <c:v>10.787464088230255</c:v>
                </c:pt>
                <c:pt idx="1461">
                  <c:v>10.787464088230255</c:v>
                </c:pt>
                <c:pt idx="1462">
                  <c:v>10.787464088230255</c:v>
                </c:pt>
                <c:pt idx="1463">
                  <c:v>10.787464088230255</c:v>
                </c:pt>
                <c:pt idx="1464">
                  <c:v>10.787464088230255</c:v>
                </c:pt>
                <c:pt idx="1465">
                  <c:v>10.787464088230255</c:v>
                </c:pt>
                <c:pt idx="1466">
                  <c:v>10.787464088230255</c:v>
                </c:pt>
                <c:pt idx="1467">
                  <c:v>10.787464088230255</c:v>
                </c:pt>
                <c:pt idx="1468">
                  <c:v>10.787464088230255</c:v>
                </c:pt>
                <c:pt idx="1469">
                  <c:v>10.787464088230255</c:v>
                </c:pt>
                <c:pt idx="1470">
                  <c:v>10.787464088230255</c:v>
                </c:pt>
                <c:pt idx="1471">
                  <c:v>10.787464088230255</c:v>
                </c:pt>
                <c:pt idx="1472">
                  <c:v>10.787464088230255</c:v>
                </c:pt>
                <c:pt idx="1473">
                  <c:v>10.787464088230255</c:v>
                </c:pt>
                <c:pt idx="1474">
                  <c:v>10.787464088230255</c:v>
                </c:pt>
                <c:pt idx="1475">
                  <c:v>10.787464088230255</c:v>
                </c:pt>
                <c:pt idx="1476">
                  <c:v>10.787464088230255</c:v>
                </c:pt>
                <c:pt idx="1477">
                  <c:v>10.787464088230255</c:v>
                </c:pt>
                <c:pt idx="1478">
                  <c:v>10.787464088230255</c:v>
                </c:pt>
                <c:pt idx="1479">
                  <c:v>10.787464088230255</c:v>
                </c:pt>
                <c:pt idx="1480">
                  <c:v>10.787464088230255</c:v>
                </c:pt>
                <c:pt idx="1481">
                  <c:v>10.787464088230255</c:v>
                </c:pt>
                <c:pt idx="1482">
                  <c:v>10.787464088230255</c:v>
                </c:pt>
                <c:pt idx="1483">
                  <c:v>10.787464088230255</c:v>
                </c:pt>
                <c:pt idx="1484">
                  <c:v>10.787464088230255</c:v>
                </c:pt>
                <c:pt idx="1485">
                  <c:v>10.787464088230255</c:v>
                </c:pt>
                <c:pt idx="1486">
                  <c:v>10.787464088230255</c:v>
                </c:pt>
                <c:pt idx="1487">
                  <c:v>10.787464088230255</c:v>
                </c:pt>
                <c:pt idx="1488">
                  <c:v>10.787464088230255</c:v>
                </c:pt>
                <c:pt idx="1489">
                  <c:v>10.787464088230255</c:v>
                </c:pt>
                <c:pt idx="1490">
                  <c:v>10.787464088230255</c:v>
                </c:pt>
                <c:pt idx="1491">
                  <c:v>10.787464088230255</c:v>
                </c:pt>
                <c:pt idx="1492">
                  <c:v>10.787464088230255</c:v>
                </c:pt>
                <c:pt idx="1493">
                  <c:v>10.787464088230255</c:v>
                </c:pt>
                <c:pt idx="1494">
                  <c:v>10.787464088230255</c:v>
                </c:pt>
                <c:pt idx="1495">
                  <c:v>10.787464088230255</c:v>
                </c:pt>
                <c:pt idx="1496">
                  <c:v>10.787464088230255</c:v>
                </c:pt>
                <c:pt idx="1497">
                  <c:v>10.787464088230255</c:v>
                </c:pt>
                <c:pt idx="1498">
                  <c:v>10.787464088230255</c:v>
                </c:pt>
                <c:pt idx="1499">
                  <c:v>10.787464088230255</c:v>
                </c:pt>
                <c:pt idx="1500">
                  <c:v>10.787464088230255</c:v>
                </c:pt>
                <c:pt idx="1501">
                  <c:v>10.787464088230255</c:v>
                </c:pt>
                <c:pt idx="1502">
                  <c:v>10.787464088230255</c:v>
                </c:pt>
                <c:pt idx="1503">
                  <c:v>10.787464088230255</c:v>
                </c:pt>
                <c:pt idx="1504">
                  <c:v>10.787464088230255</c:v>
                </c:pt>
                <c:pt idx="1505">
                  <c:v>10.787464088230255</c:v>
                </c:pt>
                <c:pt idx="1506">
                  <c:v>10.787464088230255</c:v>
                </c:pt>
                <c:pt idx="1507">
                  <c:v>10.787464088230255</c:v>
                </c:pt>
                <c:pt idx="1508">
                  <c:v>10.787464088230255</c:v>
                </c:pt>
                <c:pt idx="1509">
                  <c:v>10.787464088230255</c:v>
                </c:pt>
                <c:pt idx="1510">
                  <c:v>10.787464088230255</c:v>
                </c:pt>
                <c:pt idx="1511">
                  <c:v>10.787464088230255</c:v>
                </c:pt>
                <c:pt idx="1512">
                  <c:v>10.787464088230255</c:v>
                </c:pt>
                <c:pt idx="1513">
                  <c:v>10.787464088230255</c:v>
                </c:pt>
                <c:pt idx="1514">
                  <c:v>10.787464088230255</c:v>
                </c:pt>
                <c:pt idx="1515">
                  <c:v>10.787464088230255</c:v>
                </c:pt>
                <c:pt idx="1516">
                  <c:v>10.787464088230255</c:v>
                </c:pt>
                <c:pt idx="1517">
                  <c:v>10.787464088230255</c:v>
                </c:pt>
                <c:pt idx="1518">
                  <c:v>10.787464088230255</c:v>
                </c:pt>
                <c:pt idx="1519">
                  <c:v>10.787464088230255</c:v>
                </c:pt>
                <c:pt idx="1520">
                  <c:v>10.787464088230255</c:v>
                </c:pt>
                <c:pt idx="1521">
                  <c:v>10.787464088230255</c:v>
                </c:pt>
                <c:pt idx="1522">
                  <c:v>10.787464088230255</c:v>
                </c:pt>
                <c:pt idx="1523">
                  <c:v>10.787464088230255</c:v>
                </c:pt>
                <c:pt idx="1524">
                  <c:v>10.787464088230255</c:v>
                </c:pt>
                <c:pt idx="1525">
                  <c:v>10.787464088230255</c:v>
                </c:pt>
                <c:pt idx="1526">
                  <c:v>10.787464088230255</c:v>
                </c:pt>
                <c:pt idx="1527">
                  <c:v>10.787464088230255</c:v>
                </c:pt>
                <c:pt idx="1528">
                  <c:v>10.787464088230255</c:v>
                </c:pt>
                <c:pt idx="1529">
                  <c:v>10.787464088230255</c:v>
                </c:pt>
                <c:pt idx="1530">
                  <c:v>10.787464088230255</c:v>
                </c:pt>
                <c:pt idx="1531">
                  <c:v>10.787464088230255</c:v>
                </c:pt>
                <c:pt idx="1532">
                  <c:v>10.787464088230255</c:v>
                </c:pt>
                <c:pt idx="1533">
                  <c:v>10.787464088230255</c:v>
                </c:pt>
                <c:pt idx="1534">
                  <c:v>10.787464088230255</c:v>
                </c:pt>
                <c:pt idx="1535">
                  <c:v>10.787464088230255</c:v>
                </c:pt>
                <c:pt idx="1536">
                  <c:v>10.787464088230255</c:v>
                </c:pt>
                <c:pt idx="1537">
                  <c:v>10.787464088230255</c:v>
                </c:pt>
                <c:pt idx="1538">
                  <c:v>10.787464088230255</c:v>
                </c:pt>
                <c:pt idx="1539">
                  <c:v>10.787464088230255</c:v>
                </c:pt>
                <c:pt idx="1540">
                  <c:v>10.787464088230255</c:v>
                </c:pt>
                <c:pt idx="1541">
                  <c:v>10.787464088230255</c:v>
                </c:pt>
                <c:pt idx="1542">
                  <c:v>10.787464088230255</c:v>
                </c:pt>
                <c:pt idx="1543">
                  <c:v>10.787464088230255</c:v>
                </c:pt>
                <c:pt idx="1544">
                  <c:v>10.787464088230255</c:v>
                </c:pt>
                <c:pt idx="1545">
                  <c:v>10.787464088230255</c:v>
                </c:pt>
                <c:pt idx="1546">
                  <c:v>10.787464088230255</c:v>
                </c:pt>
                <c:pt idx="1547">
                  <c:v>10.787464088230255</c:v>
                </c:pt>
                <c:pt idx="1548">
                  <c:v>10.787464088230255</c:v>
                </c:pt>
                <c:pt idx="1549">
                  <c:v>10.787464088230255</c:v>
                </c:pt>
                <c:pt idx="1550">
                  <c:v>10.787464088230255</c:v>
                </c:pt>
                <c:pt idx="1551">
                  <c:v>10.787464088230255</c:v>
                </c:pt>
                <c:pt idx="1552">
                  <c:v>10.787464088230255</c:v>
                </c:pt>
                <c:pt idx="1553">
                  <c:v>10.787464088230255</c:v>
                </c:pt>
                <c:pt idx="1554">
                  <c:v>10.787464088230255</c:v>
                </c:pt>
                <c:pt idx="1555">
                  <c:v>10.787464088230255</c:v>
                </c:pt>
                <c:pt idx="1556">
                  <c:v>10.787464088230255</c:v>
                </c:pt>
                <c:pt idx="1557">
                  <c:v>10.787464088230255</c:v>
                </c:pt>
                <c:pt idx="1558">
                  <c:v>10.787464088230255</c:v>
                </c:pt>
                <c:pt idx="1559">
                  <c:v>10.787464088230255</c:v>
                </c:pt>
                <c:pt idx="1560">
                  <c:v>10.787464088230255</c:v>
                </c:pt>
                <c:pt idx="1561">
                  <c:v>10.787464088230255</c:v>
                </c:pt>
                <c:pt idx="1562">
                  <c:v>10.787464088230255</c:v>
                </c:pt>
                <c:pt idx="1563">
                  <c:v>10.787464088230255</c:v>
                </c:pt>
                <c:pt idx="1564">
                  <c:v>10.787464088230255</c:v>
                </c:pt>
                <c:pt idx="1565">
                  <c:v>10.787464088230255</c:v>
                </c:pt>
                <c:pt idx="1566">
                  <c:v>10.787464088230255</c:v>
                </c:pt>
                <c:pt idx="1567">
                  <c:v>10.787464088230255</c:v>
                </c:pt>
                <c:pt idx="1568">
                  <c:v>10.787464088230255</c:v>
                </c:pt>
                <c:pt idx="1569">
                  <c:v>10.787464088230255</c:v>
                </c:pt>
                <c:pt idx="1570">
                  <c:v>10.787464088230255</c:v>
                </c:pt>
                <c:pt idx="1571">
                  <c:v>10.787464088230255</c:v>
                </c:pt>
                <c:pt idx="1572">
                  <c:v>10.787464088230255</c:v>
                </c:pt>
                <c:pt idx="1573">
                  <c:v>10.787464088230255</c:v>
                </c:pt>
                <c:pt idx="1574">
                  <c:v>10.787464088230255</c:v>
                </c:pt>
                <c:pt idx="1575">
                  <c:v>10.787464088230255</c:v>
                </c:pt>
                <c:pt idx="1576">
                  <c:v>10.787464088230255</c:v>
                </c:pt>
                <c:pt idx="1577">
                  <c:v>10.787464088230255</c:v>
                </c:pt>
                <c:pt idx="1578">
                  <c:v>10.787464088230255</c:v>
                </c:pt>
                <c:pt idx="1579">
                  <c:v>10.787464088230255</c:v>
                </c:pt>
                <c:pt idx="1580">
                  <c:v>10.787464088230255</c:v>
                </c:pt>
                <c:pt idx="1581">
                  <c:v>10.787464088230255</c:v>
                </c:pt>
                <c:pt idx="1582">
                  <c:v>10.787464088230255</c:v>
                </c:pt>
                <c:pt idx="1583">
                  <c:v>10.787464088230255</c:v>
                </c:pt>
                <c:pt idx="1584">
                  <c:v>10.787464088230255</c:v>
                </c:pt>
                <c:pt idx="1585">
                  <c:v>10.787464088230255</c:v>
                </c:pt>
                <c:pt idx="1586">
                  <c:v>10.787464088230255</c:v>
                </c:pt>
                <c:pt idx="1587">
                  <c:v>10.787464088230255</c:v>
                </c:pt>
                <c:pt idx="1588">
                  <c:v>10.787464088230255</c:v>
                </c:pt>
                <c:pt idx="1589">
                  <c:v>10.787464088230255</c:v>
                </c:pt>
                <c:pt idx="1590">
                  <c:v>10.787464088230255</c:v>
                </c:pt>
                <c:pt idx="1591">
                  <c:v>10.787464088230255</c:v>
                </c:pt>
                <c:pt idx="1592">
                  <c:v>10.787464088230255</c:v>
                </c:pt>
                <c:pt idx="1593">
                  <c:v>10.787464088230255</c:v>
                </c:pt>
                <c:pt idx="1594">
                  <c:v>10.787464088230255</c:v>
                </c:pt>
                <c:pt idx="1595">
                  <c:v>10.787464088230255</c:v>
                </c:pt>
                <c:pt idx="1596">
                  <c:v>10.787464088230255</c:v>
                </c:pt>
                <c:pt idx="1597">
                  <c:v>10.787464088230255</c:v>
                </c:pt>
                <c:pt idx="1598">
                  <c:v>10.787464088230255</c:v>
                </c:pt>
                <c:pt idx="1599">
                  <c:v>10.787464088230255</c:v>
                </c:pt>
                <c:pt idx="1600">
                  <c:v>10.787464088230255</c:v>
                </c:pt>
                <c:pt idx="1601">
                  <c:v>10.787464088230255</c:v>
                </c:pt>
                <c:pt idx="1602">
                  <c:v>10.787464088230255</c:v>
                </c:pt>
                <c:pt idx="1603">
                  <c:v>10.787464088230255</c:v>
                </c:pt>
                <c:pt idx="1604">
                  <c:v>10.787464088230255</c:v>
                </c:pt>
                <c:pt idx="1605">
                  <c:v>10.787464088230255</c:v>
                </c:pt>
                <c:pt idx="1606">
                  <c:v>10.787464088230255</c:v>
                </c:pt>
                <c:pt idx="1607">
                  <c:v>10.787464088230255</c:v>
                </c:pt>
                <c:pt idx="1608">
                  <c:v>10.787464088230255</c:v>
                </c:pt>
                <c:pt idx="1609">
                  <c:v>10.787464088230255</c:v>
                </c:pt>
                <c:pt idx="1610">
                  <c:v>10.787464088230255</c:v>
                </c:pt>
                <c:pt idx="1611">
                  <c:v>10.787464088230255</c:v>
                </c:pt>
                <c:pt idx="1612">
                  <c:v>10.787464088230255</c:v>
                </c:pt>
                <c:pt idx="1613">
                  <c:v>10.787464088230255</c:v>
                </c:pt>
                <c:pt idx="1614">
                  <c:v>10.787464088230255</c:v>
                </c:pt>
                <c:pt idx="1615">
                  <c:v>10.787464088230255</c:v>
                </c:pt>
                <c:pt idx="1616">
                  <c:v>10.787464088230255</c:v>
                </c:pt>
                <c:pt idx="1617">
                  <c:v>10.787464088230255</c:v>
                </c:pt>
                <c:pt idx="1618">
                  <c:v>10.787464088230255</c:v>
                </c:pt>
                <c:pt idx="1619">
                  <c:v>10.787464088230255</c:v>
                </c:pt>
                <c:pt idx="1620">
                  <c:v>10.787464088230255</c:v>
                </c:pt>
                <c:pt idx="1621">
                  <c:v>10.787464088230255</c:v>
                </c:pt>
                <c:pt idx="1622">
                  <c:v>10.787464088230255</c:v>
                </c:pt>
                <c:pt idx="1623">
                  <c:v>10.787464088230255</c:v>
                </c:pt>
                <c:pt idx="1624">
                  <c:v>10.787464088230255</c:v>
                </c:pt>
                <c:pt idx="1625">
                  <c:v>10.787464088230255</c:v>
                </c:pt>
                <c:pt idx="1626">
                  <c:v>10.787464088230255</c:v>
                </c:pt>
                <c:pt idx="1627">
                  <c:v>10.787464088230255</c:v>
                </c:pt>
                <c:pt idx="1628">
                  <c:v>10.787464088230255</c:v>
                </c:pt>
                <c:pt idx="1629">
                  <c:v>10.787464088230255</c:v>
                </c:pt>
                <c:pt idx="1630">
                  <c:v>10.787464088230255</c:v>
                </c:pt>
                <c:pt idx="1631">
                  <c:v>10.787464088230255</c:v>
                </c:pt>
                <c:pt idx="1632">
                  <c:v>10.787464088230255</c:v>
                </c:pt>
                <c:pt idx="1633">
                  <c:v>10.787464088230255</c:v>
                </c:pt>
                <c:pt idx="1634">
                  <c:v>10.787464088230255</c:v>
                </c:pt>
                <c:pt idx="1635">
                  <c:v>10.787464088230255</c:v>
                </c:pt>
                <c:pt idx="1636">
                  <c:v>10.787464088230255</c:v>
                </c:pt>
                <c:pt idx="1637">
                  <c:v>10.787464088230255</c:v>
                </c:pt>
                <c:pt idx="1638">
                  <c:v>10.787464088230255</c:v>
                </c:pt>
                <c:pt idx="1639">
                  <c:v>10.787464088230255</c:v>
                </c:pt>
                <c:pt idx="1640">
                  <c:v>10.787464088230255</c:v>
                </c:pt>
                <c:pt idx="1641">
                  <c:v>10.787464088230255</c:v>
                </c:pt>
                <c:pt idx="1642">
                  <c:v>10.787464088230255</c:v>
                </c:pt>
                <c:pt idx="1643">
                  <c:v>10.787464088230255</c:v>
                </c:pt>
                <c:pt idx="1644">
                  <c:v>10.787464088230255</c:v>
                </c:pt>
                <c:pt idx="1645">
                  <c:v>10.787464088230255</c:v>
                </c:pt>
                <c:pt idx="1646">
                  <c:v>10.787464088230255</c:v>
                </c:pt>
                <c:pt idx="1647">
                  <c:v>10.787464088230255</c:v>
                </c:pt>
                <c:pt idx="1648">
                  <c:v>10.787464088230255</c:v>
                </c:pt>
              </c:numCache>
            </c:numRef>
          </c:val>
          <c:extLst>
            <c:ext xmlns:c16="http://schemas.microsoft.com/office/drawing/2014/chart" uri="{C3380CC4-5D6E-409C-BE32-E72D297353CC}">
              <c16:uniqueId val="{00000006-C486-454A-93E6-EE194F63B1F4}"/>
            </c:ext>
          </c:extLst>
        </c:ser>
        <c:ser>
          <c:idx val="5"/>
          <c:order val="6"/>
          <c:tx>
            <c:strRef>
              <c:f>Regression!$AN$2</c:f>
              <c:strCache>
                <c:ptCount val="1"/>
                <c:pt idx="0">
                  <c:v>Blank</c:v>
                </c:pt>
              </c:strCache>
            </c:strRef>
          </c:tx>
          <c:spPr>
            <a:solidFill>
              <a:schemeClr val="bg1"/>
            </a:solidFill>
          </c:spPr>
          <c:val>
            <c:numRef>
              <c:f>Regression!$AN$3:$AN$1651</c:f>
              <c:numCache>
                <c:formatCode>General</c:formatCode>
                <c:ptCount val="1649"/>
                <c:pt idx="0">
                  <c:v>7.1916427254868367</c:v>
                </c:pt>
                <c:pt idx="1">
                  <c:v>7.1916427254868367</c:v>
                </c:pt>
                <c:pt idx="2">
                  <c:v>7.1916427254868367</c:v>
                </c:pt>
                <c:pt idx="3">
                  <c:v>7.1916427254868367</c:v>
                </c:pt>
                <c:pt idx="4">
                  <c:v>7.1916427254868367</c:v>
                </c:pt>
                <c:pt idx="5">
                  <c:v>7.1916427254868367</c:v>
                </c:pt>
                <c:pt idx="6">
                  <c:v>7.1916427254868367</c:v>
                </c:pt>
                <c:pt idx="7">
                  <c:v>7.1916427254868367</c:v>
                </c:pt>
                <c:pt idx="8">
                  <c:v>7.1916427254868367</c:v>
                </c:pt>
                <c:pt idx="9">
                  <c:v>7.1916427254868367</c:v>
                </c:pt>
                <c:pt idx="10">
                  <c:v>7.1916427254868367</c:v>
                </c:pt>
                <c:pt idx="11">
                  <c:v>7.1916427254868367</c:v>
                </c:pt>
                <c:pt idx="12">
                  <c:v>7.1916427254868367</c:v>
                </c:pt>
                <c:pt idx="13">
                  <c:v>7.1916427254868367</c:v>
                </c:pt>
                <c:pt idx="14">
                  <c:v>7.1916427254868367</c:v>
                </c:pt>
                <c:pt idx="15">
                  <c:v>7.1916427254868367</c:v>
                </c:pt>
                <c:pt idx="16">
                  <c:v>7.1916427254868367</c:v>
                </c:pt>
                <c:pt idx="17">
                  <c:v>7.1916427254868367</c:v>
                </c:pt>
                <c:pt idx="18">
                  <c:v>7.1916427254868367</c:v>
                </c:pt>
                <c:pt idx="19">
                  <c:v>7.1916427254868367</c:v>
                </c:pt>
                <c:pt idx="20">
                  <c:v>7.1916427254868367</c:v>
                </c:pt>
                <c:pt idx="21">
                  <c:v>7.1916427254868367</c:v>
                </c:pt>
                <c:pt idx="22">
                  <c:v>7.1916427254868367</c:v>
                </c:pt>
                <c:pt idx="23">
                  <c:v>7.1916427254868367</c:v>
                </c:pt>
                <c:pt idx="24">
                  <c:v>7.1916427254868367</c:v>
                </c:pt>
                <c:pt idx="25">
                  <c:v>7.1916427254868367</c:v>
                </c:pt>
                <c:pt idx="26">
                  <c:v>7.1916427254868367</c:v>
                </c:pt>
                <c:pt idx="27">
                  <c:v>7.1916427254868367</c:v>
                </c:pt>
                <c:pt idx="28">
                  <c:v>7.1916427254868367</c:v>
                </c:pt>
                <c:pt idx="29">
                  <c:v>7.1916427254868367</c:v>
                </c:pt>
                <c:pt idx="30">
                  <c:v>7.1916427254868367</c:v>
                </c:pt>
                <c:pt idx="31">
                  <c:v>7.1916427254868367</c:v>
                </c:pt>
                <c:pt idx="32">
                  <c:v>7.1916427254868367</c:v>
                </c:pt>
                <c:pt idx="33">
                  <c:v>7.1916427254868367</c:v>
                </c:pt>
                <c:pt idx="34">
                  <c:v>7.1916427254868367</c:v>
                </c:pt>
                <c:pt idx="35">
                  <c:v>7.1916427254868367</c:v>
                </c:pt>
                <c:pt idx="36">
                  <c:v>7.1916427254868367</c:v>
                </c:pt>
                <c:pt idx="37">
                  <c:v>7.1916427254868367</c:v>
                </c:pt>
                <c:pt idx="38">
                  <c:v>7.1916427254868367</c:v>
                </c:pt>
                <c:pt idx="39">
                  <c:v>7.1916427254868367</c:v>
                </c:pt>
                <c:pt idx="40">
                  <c:v>7.1916427254868367</c:v>
                </c:pt>
                <c:pt idx="41">
                  <c:v>7.1916427254868367</c:v>
                </c:pt>
                <c:pt idx="42">
                  <c:v>7.1916427254868367</c:v>
                </c:pt>
                <c:pt idx="43">
                  <c:v>7.1916427254868367</c:v>
                </c:pt>
                <c:pt idx="44">
                  <c:v>7.1916427254868367</c:v>
                </c:pt>
                <c:pt idx="45">
                  <c:v>7.1916427254868367</c:v>
                </c:pt>
                <c:pt idx="46">
                  <c:v>7.1916427254868367</c:v>
                </c:pt>
                <c:pt idx="47">
                  <c:v>7.1916427254868367</c:v>
                </c:pt>
                <c:pt idx="48">
                  <c:v>7.1916427254868367</c:v>
                </c:pt>
                <c:pt idx="49">
                  <c:v>7.1916427254868367</c:v>
                </c:pt>
                <c:pt idx="50">
                  <c:v>7.1916427254868367</c:v>
                </c:pt>
                <c:pt idx="51">
                  <c:v>7.1916427254868367</c:v>
                </c:pt>
                <c:pt idx="52">
                  <c:v>7.1916427254868367</c:v>
                </c:pt>
                <c:pt idx="53">
                  <c:v>7.1916427254868367</c:v>
                </c:pt>
                <c:pt idx="54">
                  <c:v>7.1916427254868367</c:v>
                </c:pt>
                <c:pt idx="55">
                  <c:v>7.1916427254868367</c:v>
                </c:pt>
                <c:pt idx="56">
                  <c:v>7.1916427254868367</c:v>
                </c:pt>
                <c:pt idx="57">
                  <c:v>7.1916427254868367</c:v>
                </c:pt>
                <c:pt idx="58">
                  <c:v>7.1916427254868367</c:v>
                </c:pt>
                <c:pt idx="59">
                  <c:v>7.1916427254868367</c:v>
                </c:pt>
                <c:pt idx="60">
                  <c:v>7.1916427254868367</c:v>
                </c:pt>
                <c:pt idx="61">
                  <c:v>7.1916427254868367</c:v>
                </c:pt>
                <c:pt idx="62">
                  <c:v>7.1916427254868367</c:v>
                </c:pt>
                <c:pt idx="63">
                  <c:v>7.1916427254868367</c:v>
                </c:pt>
                <c:pt idx="64">
                  <c:v>7.1916427254868367</c:v>
                </c:pt>
                <c:pt idx="65">
                  <c:v>7.1916427254868367</c:v>
                </c:pt>
                <c:pt idx="66">
                  <c:v>7.1916427254868367</c:v>
                </c:pt>
                <c:pt idx="67">
                  <c:v>7.1916427254868367</c:v>
                </c:pt>
                <c:pt idx="68">
                  <c:v>7.1916427254868367</c:v>
                </c:pt>
                <c:pt idx="69">
                  <c:v>7.1916427254868367</c:v>
                </c:pt>
                <c:pt idx="70">
                  <c:v>7.1916427254868367</c:v>
                </c:pt>
                <c:pt idx="71">
                  <c:v>7.1916427254868367</c:v>
                </c:pt>
                <c:pt idx="72">
                  <c:v>7.1916427254868367</c:v>
                </c:pt>
                <c:pt idx="73">
                  <c:v>7.1916427254868367</c:v>
                </c:pt>
                <c:pt idx="74">
                  <c:v>7.1916427254868367</c:v>
                </c:pt>
                <c:pt idx="75">
                  <c:v>7.1916427254868367</c:v>
                </c:pt>
                <c:pt idx="76">
                  <c:v>7.1916427254868367</c:v>
                </c:pt>
                <c:pt idx="77">
                  <c:v>7.1916427254868367</c:v>
                </c:pt>
                <c:pt idx="78">
                  <c:v>7.1916427254868367</c:v>
                </c:pt>
                <c:pt idx="79">
                  <c:v>7.1916427254868367</c:v>
                </c:pt>
                <c:pt idx="80">
                  <c:v>7.1916427254868367</c:v>
                </c:pt>
                <c:pt idx="81">
                  <c:v>7.1916427254868367</c:v>
                </c:pt>
                <c:pt idx="82">
                  <c:v>7.1916427254868367</c:v>
                </c:pt>
                <c:pt idx="83">
                  <c:v>7.1916427254868367</c:v>
                </c:pt>
                <c:pt idx="84">
                  <c:v>7.1916427254868367</c:v>
                </c:pt>
                <c:pt idx="85">
                  <c:v>7.1916427254868367</c:v>
                </c:pt>
                <c:pt idx="86">
                  <c:v>7.1916427254868367</c:v>
                </c:pt>
                <c:pt idx="87">
                  <c:v>7.1916427254868367</c:v>
                </c:pt>
                <c:pt idx="88">
                  <c:v>7.1916427254868367</c:v>
                </c:pt>
                <c:pt idx="89">
                  <c:v>7.1916427254868367</c:v>
                </c:pt>
                <c:pt idx="90">
                  <c:v>7.1916427254868367</c:v>
                </c:pt>
                <c:pt idx="91">
                  <c:v>7.1916427254868367</c:v>
                </c:pt>
                <c:pt idx="92">
                  <c:v>7.1916427254868367</c:v>
                </c:pt>
                <c:pt idx="93">
                  <c:v>7.1916427254868367</c:v>
                </c:pt>
                <c:pt idx="94">
                  <c:v>7.1916427254868367</c:v>
                </c:pt>
                <c:pt idx="95">
                  <c:v>7.1916427254868367</c:v>
                </c:pt>
                <c:pt idx="96">
                  <c:v>7.1916427254868367</c:v>
                </c:pt>
                <c:pt idx="97">
                  <c:v>7.1916427254868367</c:v>
                </c:pt>
                <c:pt idx="98">
                  <c:v>7.1916427254868367</c:v>
                </c:pt>
                <c:pt idx="99">
                  <c:v>7.1916427254868367</c:v>
                </c:pt>
                <c:pt idx="100">
                  <c:v>7.1916427254868367</c:v>
                </c:pt>
                <c:pt idx="101">
                  <c:v>7.1916427254868367</c:v>
                </c:pt>
                <c:pt idx="102">
                  <c:v>7.1916427254868367</c:v>
                </c:pt>
                <c:pt idx="103">
                  <c:v>7.1916427254868367</c:v>
                </c:pt>
                <c:pt idx="104">
                  <c:v>7.1916427254868367</c:v>
                </c:pt>
                <c:pt idx="105">
                  <c:v>7.1916427254868367</c:v>
                </c:pt>
                <c:pt idx="106">
                  <c:v>7.1916427254868367</c:v>
                </c:pt>
                <c:pt idx="107">
                  <c:v>7.1916427254868367</c:v>
                </c:pt>
                <c:pt idx="108">
                  <c:v>7.1916427254868367</c:v>
                </c:pt>
                <c:pt idx="109">
                  <c:v>7.1916427254868367</c:v>
                </c:pt>
                <c:pt idx="110">
                  <c:v>7.1916427254868367</c:v>
                </c:pt>
                <c:pt idx="111">
                  <c:v>7.1916427254868367</c:v>
                </c:pt>
                <c:pt idx="112">
                  <c:v>7.1916427254868367</c:v>
                </c:pt>
                <c:pt idx="113">
                  <c:v>7.1916427254868367</c:v>
                </c:pt>
                <c:pt idx="114">
                  <c:v>7.1916427254868367</c:v>
                </c:pt>
                <c:pt idx="115">
                  <c:v>7.1916427254868367</c:v>
                </c:pt>
                <c:pt idx="116">
                  <c:v>7.1916427254868367</c:v>
                </c:pt>
                <c:pt idx="117">
                  <c:v>7.1916427254868367</c:v>
                </c:pt>
                <c:pt idx="118">
                  <c:v>7.1916427254868367</c:v>
                </c:pt>
                <c:pt idx="119">
                  <c:v>7.1916427254868367</c:v>
                </c:pt>
                <c:pt idx="120">
                  <c:v>7.1916427254868367</c:v>
                </c:pt>
                <c:pt idx="121">
                  <c:v>7.1916427254868367</c:v>
                </c:pt>
                <c:pt idx="122">
                  <c:v>7.1916427254868367</c:v>
                </c:pt>
                <c:pt idx="123">
                  <c:v>7.1916427254868367</c:v>
                </c:pt>
                <c:pt idx="124">
                  <c:v>7.1916427254868367</c:v>
                </c:pt>
                <c:pt idx="125">
                  <c:v>7.1916427254868367</c:v>
                </c:pt>
                <c:pt idx="126">
                  <c:v>7.1916427254868367</c:v>
                </c:pt>
                <c:pt idx="127">
                  <c:v>7.1916427254868367</c:v>
                </c:pt>
                <c:pt idx="128">
                  <c:v>7.1916427254868367</c:v>
                </c:pt>
                <c:pt idx="129">
                  <c:v>7.1916427254868367</c:v>
                </c:pt>
                <c:pt idx="130">
                  <c:v>7.1916427254868367</c:v>
                </c:pt>
                <c:pt idx="131">
                  <c:v>7.1916427254868367</c:v>
                </c:pt>
                <c:pt idx="132">
                  <c:v>7.1916427254868367</c:v>
                </c:pt>
                <c:pt idx="133">
                  <c:v>7.1916427254868367</c:v>
                </c:pt>
                <c:pt idx="134">
                  <c:v>7.1916427254868367</c:v>
                </c:pt>
                <c:pt idx="135">
                  <c:v>7.1916427254868367</c:v>
                </c:pt>
                <c:pt idx="136">
                  <c:v>7.1916427254868367</c:v>
                </c:pt>
                <c:pt idx="137">
                  <c:v>7.1916427254868367</c:v>
                </c:pt>
                <c:pt idx="138">
                  <c:v>7.1916427254868367</c:v>
                </c:pt>
                <c:pt idx="139">
                  <c:v>7.1916427254868367</c:v>
                </c:pt>
                <c:pt idx="140">
                  <c:v>7.1916427254868367</c:v>
                </c:pt>
                <c:pt idx="141">
                  <c:v>7.1916427254868367</c:v>
                </c:pt>
                <c:pt idx="142">
                  <c:v>7.1916427254868367</c:v>
                </c:pt>
                <c:pt idx="143">
                  <c:v>7.1916427254868367</c:v>
                </c:pt>
                <c:pt idx="144">
                  <c:v>7.1916427254868367</c:v>
                </c:pt>
                <c:pt idx="145">
                  <c:v>7.1916427254868367</c:v>
                </c:pt>
                <c:pt idx="146">
                  <c:v>7.1916427254868367</c:v>
                </c:pt>
                <c:pt idx="147">
                  <c:v>7.1916427254868367</c:v>
                </c:pt>
                <c:pt idx="148">
                  <c:v>7.1916427254868367</c:v>
                </c:pt>
                <c:pt idx="149">
                  <c:v>7.1916427254868367</c:v>
                </c:pt>
                <c:pt idx="150">
                  <c:v>7.1916427254868367</c:v>
                </c:pt>
                <c:pt idx="151">
                  <c:v>7.1916427254868367</c:v>
                </c:pt>
                <c:pt idx="152">
                  <c:v>7.1916427254868367</c:v>
                </c:pt>
                <c:pt idx="153">
                  <c:v>7.1916427254868367</c:v>
                </c:pt>
                <c:pt idx="154">
                  <c:v>7.1916427254868367</c:v>
                </c:pt>
                <c:pt idx="155">
                  <c:v>7.1916427254868367</c:v>
                </c:pt>
                <c:pt idx="156">
                  <c:v>7.1916427254868367</c:v>
                </c:pt>
                <c:pt idx="157">
                  <c:v>7.1916427254868367</c:v>
                </c:pt>
                <c:pt idx="158">
                  <c:v>7.1916427254868367</c:v>
                </c:pt>
                <c:pt idx="159">
                  <c:v>7.1916427254868367</c:v>
                </c:pt>
                <c:pt idx="160">
                  <c:v>7.1916427254868367</c:v>
                </c:pt>
                <c:pt idx="161">
                  <c:v>7.1916427254868367</c:v>
                </c:pt>
                <c:pt idx="162">
                  <c:v>7.1916427254868367</c:v>
                </c:pt>
                <c:pt idx="163">
                  <c:v>7.1916427254868367</c:v>
                </c:pt>
                <c:pt idx="164">
                  <c:v>7.1916427254868367</c:v>
                </c:pt>
                <c:pt idx="165">
                  <c:v>7.1916427254868367</c:v>
                </c:pt>
                <c:pt idx="166">
                  <c:v>7.1916427254868367</c:v>
                </c:pt>
                <c:pt idx="167">
                  <c:v>7.1916427254868367</c:v>
                </c:pt>
                <c:pt idx="168">
                  <c:v>7.1916427254868367</c:v>
                </c:pt>
                <c:pt idx="169">
                  <c:v>7.1916427254868367</c:v>
                </c:pt>
                <c:pt idx="170">
                  <c:v>7.1916427254868367</c:v>
                </c:pt>
                <c:pt idx="171">
                  <c:v>7.1916427254868367</c:v>
                </c:pt>
                <c:pt idx="172">
                  <c:v>7.1916427254868367</c:v>
                </c:pt>
                <c:pt idx="173">
                  <c:v>7.1916427254868367</c:v>
                </c:pt>
                <c:pt idx="174">
                  <c:v>7.1916427254868367</c:v>
                </c:pt>
                <c:pt idx="175">
                  <c:v>7.1916427254868367</c:v>
                </c:pt>
                <c:pt idx="176">
                  <c:v>7.1916427254868367</c:v>
                </c:pt>
                <c:pt idx="177">
                  <c:v>7.1916427254868367</c:v>
                </c:pt>
                <c:pt idx="178">
                  <c:v>7.1916427254868367</c:v>
                </c:pt>
                <c:pt idx="179">
                  <c:v>7.1916427254868367</c:v>
                </c:pt>
                <c:pt idx="180">
                  <c:v>7.1916427254868367</c:v>
                </c:pt>
                <c:pt idx="181">
                  <c:v>7.1916427254868367</c:v>
                </c:pt>
                <c:pt idx="182">
                  <c:v>7.1916427254868367</c:v>
                </c:pt>
                <c:pt idx="183">
                  <c:v>7.1916427254868367</c:v>
                </c:pt>
                <c:pt idx="184">
                  <c:v>7.1916427254868367</c:v>
                </c:pt>
                <c:pt idx="185">
                  <c:v>7.1916427254868367</c:v>
                </c:pt>
                <c:pt idx="186">
                  <c:v>7.1916427254868367</c:v>
                </c:pt>
                <c:pt idx="187">
                  <c:v>7.1916427254868367</c:v>
                </c:pt>
                <c:pt idx="188">
                  <c:v>7.1916427254868367</c:v>
                </c:pt>
                <c:pt idx="189">
                  <c:v>7.1916427254868367</c:v>
                </c:pt>
                <c:pt idx="190">
                  <c:v>7.1916427254868367</c:v>
                </c:pt>
                <c:pt idx="191">
                  <c:v>7.1916427254868367</c:v>
                </c:pt>
                <c:pt idx="192">
                  <c:v>7.1916427254868367</c:v>
                </c:pt>
                <c:pt idx="193">
                  <c:v>7.1916427254868367</c:v>
                </c:pt>
                <c:pt idx="194">
                  <c:v>7.1916427254868367</c:v>
                </c:pt>
                <c:pt idx="195">
                  <c:v>7.1916427254868367</c:v>
                </c:pt>
                <c:pt idx="196">
                  <c:v>7.1916427254868367</c:v>
                </c:pt>
                <c:pt idx="197">
                  <c:v>7.1916427254868367</c:v>
                </c:pt>
                <c:pt idx="198">
                  <c:v>7.1916427254868367</c:v>
                </c:pt>
                <c:pt idx="199">
                  <c:v>7.1916427254868367</c:v>
                </c:pt>
                <c:pt idx="200">
                  <c:v>7.1916427254868367</c:v>
                </c:pt>
                <c:pt idx="201">
                  <c:v>7.1916427254868367</c:v>
                </c:pt>
                <c:pt idx="202">
                  <c:v>7.1916427254868367</c:v>
                </c:pt>
                <c:pt idx="203">
                  <c:v>7.1916427254868367</c:v>
                </c:pt>
                <c:pt idx="204">
                  <c:v>7.1916427254868367</c:v>
                </c:pt>
                <c:pt idx="205">
                  <c:v>7.1916427254868367</c:v>
                </c:pt>
                <c:pt idx="206">
                  <c:v>7.1916427254868367</c:v>
                </c:pt>
                <c:pt idx="207">
                  <c:v>7.1916427254868367</c:v>
                </c:pt>
                <c:pt idx="208">
                  <c:v>7.1916427254868367</c:v>
                </c:pt>
                <c:pt idx="209">
                  <c:v>7.1916427254868367</c:v>
                </c:pt>
                <c:pt idx="210">
                  <c:v>7.1916427254868367</c:v>
                </c:pt>
                <c:pt idx="211">
                  <c:v>7.1916427254868367</c:v>
                </c:pt>
                <c:pt idx="212">
                  <c:v>7.1916427254868367</c:v>
                </c:pt>
                <c:pt idx="213">
                  <c:v>7.1916427254868367</c:v>
                </c:pt>
                <c:pt idx="214">
                  <c:v>7.1916427254868367</c:v>
                </c:pt>
                <c:pt idx="215">
                  <c:v>7.1916427254868367</c:v>
                </c:pt>
                <c:pt idx="216">
                  <c:v>7.1916427254868367</c:v>
                </c:pt>
                <c:pt idx="217">
                  <c:v>7.1916427254868367</c:v>
                </c:pt>
                <c:pt idx="218">
                  <c:v>7.1916427254868367</c:v>
                </c:pt>
                <c:pt idx="219">
                  <c:v>7.1916427254868367</c:v>
                </c:pt>
                <c:pt idx="220">
                  <c:v>7.1916427254868367</c:v>
                </c:pt>
                <c:pt idx="221">
                  <c:v>7.1916427254868367</c:v>
                </c:pt>
                <c:pt idx="222">
                  <c:v>7.1916427254868367</c:v>
                </c:pt>
                <c:pt idx="223">
                  <c:v>7.1916427254868367</c:v>
                </c:pt>
                <c:pt idx="224">
                  <c:v>7.1916427254868367</c:v>
                </c:pt>
                <c:pt idx="225">
                  <c:v>7.1916427254868367</c:v>
                </c:pt>
                <c:pt idx="226">
                  <c:v>7.1916427254868367</c:v>
                </c:pt>
                <c:pt idx="227">
                  <c:v>7.1916427254868367</c:v>
                </c:pt>
                <c:pt idx="228">
                  <c:v>7.1916427254868367</c:v>
                </c:pt>
                <c:pt idx="229">
                  <c:v>7.1916427254868367</c:v>
                </c:pt>
                <c:pt idx="230">
                  <c:v>7.1916427254868367</c:v>
                </c:pt>
                <c:pt idx="231">
                  <c:v>7.1916427254868367</c:v>
                </c:pt>
                <c:pt idx="232">
                  <c:v>7.1916427254868367</c:v>
                </c:pt>
                <c:pt idx="233">
                  <c:v>7.1916427254868367</c:v>
                </c:pt>
                <c:pt idx="234">
                  <c:v>7.1916427254868367</c:v>
                </c:pt>
                <c:pt idx="235">
                  <c:v>7.1916427254868367</c:v>
                </c:pt>
                <c:pt idx="236">
                  <c:v>7.1916427254868367</c:v>
                </c:pt>
                <c:pt idx="237">
                  <c:v>7.1916427254868367</c:v>
                </c:pt>
                <c:pt idx="238">
                  <c:v>7.1916427254868367</c:v>
                </c:pt>
                <c:pt idx="239">
                  <c:v>7.1916427254868367</c:v>
                </c:pt>
                <c:pt idx="240">
                  <c:v>7.1916427254868367</c:v>
                </c:pt>
                <c:pt idx="241">
                  <c:v>7.1916427254868367</c:v>
                </c:pt>
                <c:pt idx="242">
                  <c:v>7.1916427254868367</c:v>
                </c:pt>
                <c:pt idx="243">
                  <c:v>7.1916427254868367</c:v>
                </c:pt>
                <c:pt idx="244">
                  <c:v>7.1916427254868367</c:v>
                </c:pt>
                <c:pt idx="245">
                  <c:v>7.1916427254868367</c:v>
                </c:pt>
                <c:pt idx="246">
                  <c:v>7.1916427254868367</c:v>
                </c:pt>
                <c:pt idx="247">
                  <c:v>7.1916427254868367</c:v>
                </c:pt>
                <c:pt idx="248">
                  <c:v>7.1916427254868367</c:v>
                </c:pt>
                <c:pt idx="249">
                  <c:v>7.1916427254868367</c:v>
                </c:pt>
                <c:pt idx="250">
                  <c:v>7.1916427254868367</c:v>
                </c:pt>
                <c:pt idx="251">
                  <c:v>7.1916427254868367</c:v>
                </c:pt>
                <c:pt idx="252">
                  <c:v>7.1916427254868367</c:v>
                </c:pt>
                <c:pt idx="253">
                  <c:v>7.1916427254868367</c:v>
                </c:pt>
                <c:pt idx="254">
                  <c:v>7.1916427254868367</c:v>
                </c:pt>
                <c:pt idx="255">
                  <c:v>7.1916427254868367</c:v>
                </c:pt>
                <c:pt idx="256">
                  <c:v>7.1916427254868367</c:v>
                </c:pt>
                <c:pt idx="257">
                  <c:v>7.1916427254868367</c:v>
                </c:pt>
                <c:pt idx="258">
                  <c:v>7.1916427254868367</c:v>
                </c:pt>
                <c:pt idx="259">
                  <c:v>7.1916427254868367</c:v>
                </c:pt>
                <c:pt idx="260">
                  <c:v>7.1916427254868367</c:v>
                </c:pt>
                <c:pt idx="261">
                  <c:v>7.1916427254868367</c:v>
                </c:pt>
                <c:pt idx="262">
                  <c:v>7.1916427254868367</c:v>
                </c:pt>
                <c:pt idx="263">
                  <c:v>7.1916427254868367</c:v>
                </c:pt>
                <c:pt idx="264">
                  <c:v>7.1916427254868367</c:v>
                </c:pt>
                <c:pt idx="265">
                  <c:v>7.1916427254868367</c:v>
                </c:pt>
                <c:pt idx="266">
                  <c:v>7.1916427254868367</c:v>
                </c:pt>
                <c:pt idx="267">
                  <c:v>7.1916427254868367</c:v>
                </c:pt>
                <c:pt idx="268">
                  <c:v>7.1916427254868367</c:v>
                </c:pt>
                <c:pt idx="269">
                  <c:v>7.1916427254868367</c:v>
                </c:pt>
                <c:pt idx="270">
                  <c:v>7.1916427254868367</c:v>
                </c:pt>
                <c:pt idx="271">
                  <c:v>7.1916427254868367</c:v>
                </c:pt>
                <c:pt idx="272">
                  <c:v>7.1916427254868367</c:v>
                </c:pt>
                <c:pt idx="273">
                  <c:v>7.1916427254868367</c:v>
                </c:pt>
                <c:pt idx="274">
                  <c:v>7.1916427254868367</c:v>
                </c:pt>
                <c:pt idx="275">
                  <c:v>7.1916427254868367</c:v>
                </c:pt>
                <c:pt idx="276">
                  <c:v>7.1916427254868367</c:v>
                </c:pt>
                <c:pt idx="277">
                  <c:v>7.1916427254868367</c:v>
                </c:pt>
                <c:pt idx="278">
                  <c:v>7.1916427254868367</c:v>
                </c:pt>
                <c:pt idx="279">
                  <c:v>7.1916427254868367</c:v>
                </c:pt>
                <c:pt idx="280">
                  <c:v>7.1916427254868367</c:v>
                </c:pt>
                <c:pt idx="281">
                  <c:v>7.1916427254868367</c:v>
                </c:pt>
                <c:pt idx="282">
                  <c:v>7.1916427254868367</c:v>
                </c:pt>
                <c:pt idx="283">
                  <c:v>7.1916427254868367</c:v>
                </c:pt>
                <c:pt idx="284">
                  <c:v>7.1916427254868367</c:v>
                </c:pt>
                <c:pt idx="285">
                  <c:v>7.1916427254868367</c:v>
                </c:pt>
                <c:pt idx="286">
                  <c:v>7.1916427254868367</c:v>
                </c:pt>
                <c:pt idx="287">
                  <c:v>7.1916427254868367</c:v>
                </c:pt>
                <c:pt idx="288">
                  <c:v>7.1916427254868367</c:v>
                </c:pt>
                <c:pt idx="289">
                  <c:v>7.1916427254868367</c:v>
                </c:pt>
                <c:pt idx="290">
                  <c:v>7.1916427254868367</c:v>
                </c:pt>
                <c:pt idx="291">
                  <c:v>7.1916427254868367</c:v>
                </c:pt>
                <c:pt idx="292">
                  <c:v>7.1916427254868367</c:v>
                </c:pt>
                <c:pt idx="293">
                  <c:v>7.1916427254868367</c:v>
                </c:pt>
                <c:pt idx="294">
                  <c:v>7.1916427254868367</c:v>
                </c:pt>
                <c:pt idx="295">
                  <c:v>7.1916427254868367</c:v>
                </c:pt>
                <c:pt idx="296">
                  <c:v>7.1916427254868367</c:v>
                </c:pt>
                <c:pt idx="297">
                  <c:v>7.1916427254868367</c:v>
                </c:pt>
                <c:pt idx="298">
                  <c:v>7.1916427254868367</c:v>
                </c:pt>
                <c:pt idx="299">
                  <c:v>7.1916427254868367</c:v>
                </c:pt>
                <c:pt idx="300">
                  <c:v>7.1916427254868367</c:v>
                </c:pt>
                <c:pt idx="301">
                  <c:v>7.1916427254868367</c:v>
                </c:pt>
                <c:pt idx="302">
                  <c:v>7.1916427254868367</c:v>
                </c:pt>
                <c:pt idx="303">
                  <c:v>7.1916427254868367</c:v>
                </c:pt>
                <c:pt idx="304">
                  <c:v>7.1916427254868367</c:v>
                </c:pt>
                <c:pt idx="305">
                  <c:v>7.1916427254868367</c:v>
                </c:pt>
                <c:pt idx="306">
                  <c:v>7.1916427254868367</c:v>
                </c:pt>
                <c:pt idx="307">
                  <c:v>7.1916427254868367</c:v>
                </c:pt>
                <c:pt idx="308">
                  <c:v>7.1916427254868367</c:v>
                </c:pt>
                <c:pt idx="309">
                  <c:v>7.1916427254868367</c:v>
                </c:pt>
                <c:pt idx="310">
                  <c:v>7.1916427254868367</c:v>
                </c:pt>
                <c:pt idx="311">
                  <c:v>7.1916427254868367</c:v>
                </c:pt>
                <c:pt idx="312">
                  <c:v>7.1916427254868367</c:v>
                </c:pt>
                <c:pt idx="313">
                  <c:v>7.1916427254868367</c:v>
                </c:pt>
                <c:pt idx="314">
                  <c:v>7.1916427254868367</c:v>
                </c:pt>
                <c:pt idx="315">
                  <c:v>7.1916427254868367</c:v>
                </c:pt>
                <c:pt idx="316">
                  <c:v>7.1916427254868367</c:v>
                </c:pt>
                <c:pt idx="317">
                  <c:v>7.1916427254868367</c:v>
                </c:pt>
                <c:pt idx="318">
                  <c:v>7.1916427254868367</c:v>
                </c:pt>
                <c:pt idx="319">
                  <c:v>7.1916427254868367</c:v>
                </c:pt>
                <c:pt idx="320">
                  <c:v>7.1916427254868367</c:v>
                </c:pt>
                <c:pt idx="321">
                  <c:v>7.1916427254868367</c:v>
                </c:pt>
                <c:pt idx="322">
                  <c:v>7.1916427254868367</c:v>
                </c:pt>
                <c:pt idx="323">
                  <c:v>7.1916427254868367</c:v>
                </c:pt>
                <c:pt idx="324">
                  <c:v>7.1916427254868367</c:v>
                </c:pt>
                <c:pt idx="325">
                  <c:v>7.1916427254868367</c:v>
                </c:pt>
                <c:pt idx="326">
                  <c:v>7.1916427254868367</c:v>
                </c:pt>
                <c:pt idx="327">
                  <c:v>7.1916427254868367</c:v>
                </c:pt>
                <c:pt idx="328">
                  <c:v>7.1916427254868367</c:v>
                </c:pt>
                <c:pt idx="329">
                  <c:v>7.1916427254868367</c:v>
                </c:pt>
                <c:pt idx="330">
                  <c:v>7.1916427254868367</c:v>
                </c:pt>
                <c:pt idx="331">
                  <c:v>7.1916427254868367</c:v>
                </c:pt>
                <c:pt idx="332">
                  <c:v>7.1916427254868367</c:v>
                </c:pt>
                <c:pt idx="333">
                  <c:v>7.1916427254868367</c:v>
                </c:pt>
                <c:pt idx="334">
                  <c:v>7.1916427254868367</c:v>
                </c:pt>
                <c:pt idx="335">
                  <c:v>7.1916427254868367</c:v>
                </c:pt>
                <c:pt idx="336">
                  <c:v>7.1916427254868367</c:v>
                </c:pt>
                <c:pt idx="337">
                  <c:v>7.1916427254868367</c:v>
                </c:pt>
                <c:pt idx="338">
                  <c:v>7.1916427254868367</c:v>
                </c:pt>
                <c:pt idx="339">
                  <c:v>7.1916427254868367</c:v>
                </c:pt>
                <c:pt idx="340">
                  <c:v>7.1916427254868367</c:v>
                </c:pt>
                <c:pt idx="341">
                  <c:v>7.1916427254868367</c:v>
                </c:pt>
                <c:pt idx="342">
                  <c:v>7.1916427254868367</c:v>
                </c:pt>
                <c:pt idx="343">
                  <c:v>7.1916427254868367</c:v>
                </c:pt>
                <c:pt idx="344">
                  <c:v>7.1916427254868367</c:v>
                </c:pt>
                <c:pt idx="345">
                  <c:v>7.1916427254868367</c:v>
                </c:pt>
                <c:pt idx="346">
                  <c:v>7.1916427254868367</c:v>
                </c:pt>
                <c:pt idx="347">
                  <c:v>7.1916427254868367</c:v>
                </c:pt>
                <c:pt idx="348">
                  <c:v>7.1916427254868367</c:v>
                </c:pt>
                <c:pt idx="349">
                  <c:v>7.1916427254868367</c:v>
                </c:pt>
                <c:pt idx="350">
                  <c:v>7.1916427254868367</c:v>
                </c:pt>
                <c:pt idx="351">
                  <c:v>7.1916427254868367</c:v>
                </c:pt>
                <c:pt idx="352">
                  <c:v>7.1916427254868367</c:v>
                </c:pt>
                <c:pt idx="353">
                  <c:v>7.1916427254868367</c:v>
                </c:pt>
                <c:pt idx="354">
                  <c:v>7.1916427254868367</c:v>
                </c:pt>
                <c:pt idx="355">
                  <c:v>7.1916427254868367</c:v>
                </c:pt>
                <c:pt idx="356">
                  <c:v>7.1916427254868367</c:v>
                </c:pt>
                <c:pt idx="357">
                  <c:v>7.1916427254868367</c:v>
                </c:pt>
                <c:pt idx="358">
                  <c:v>7.1916427254868367</c:v>
                </c:pt>
                <c:pt idx="359">
                  <c:v>7.1916427254868367</c:v>
                </c:pt>
                <c:pt idx="360">
                  <c:v>7.1916427254868367</c:v>
                </c:pt>
                <c:pt idx="361">
                  <c:v>7.1916427254868367</c:v>
                </c:pt>
                <c:pt idx="362">
                  <c:v>7.1916427254868367</c:v>
                </c:pt>
                <c:pt idx="363">
                  <c:v>7.1916427254868367</c:v>
                </c:pt>
                <c:pt idx="364">
                  <c:v>7.1916427254868367</c:v>
                </c:pt>
                <c:pt idx="365">
                  <c:v>7.1916427254868367</c:v>
                </c:pt>
                <c:pt idx="366">
                  <c:v>7.1916427254868367</c:v>
                </c:pt>
                <c:pt idx="367">
                  <c:v>7.1916427254868367</c:v>
                </c:pt>
                <c:pt idx="368">
                  <c:v>7.1916427254868367</c:v>
                </c:pt>
                <c:pt idx="369">
                  <c:v>7.1916427254868367</c:v>
                </c:pt>
                <c:pt idx="370">
                  <c:v>7.1916427254868367</c:v>
                </c:pt>
                <c:pt idx="371">
                  <c:v>7.1916427254868367</c:v>
                </c:pt>
                <c:pt idx="372">
                  <c:v>7.1916427254868367</c:v>
                </c:pt>
                <c:pt idx="373">
                  <c:v>7.1916427254868367</c:v>
                </c:pt>
                <c:pt idx="374">
                  <c:v>7.1916427254868367</c:v>
                </c:pt>
                <c:pt idx="375">
                  <c:v>7.1916427254868367</c:v>
                </c:pt>
                <c:pt idx="376">
                  <c:v>7.1916427254868367</c:v>
                </c:pt>
                <c:pt idx="377">
                  <c:v>7.1916427254868367</c:v>
                </c:pt>
                <c:pt idx="378">
                  <c:v>7.1916427254868367</c:v>
                </c:pt>
                <c:pt idx="379">
                  <c:v>7.1916427254868367</c:v>
                </c:pt>
                <c:pt idx="380">
                  <c:v>7.1916427254868367</c:v>
                </c:pt>
                <c:pt idx="381">
                  <c:v>7.1916427254868367</c:v>
                </c:pt>
                <c:pt idx="382">
                  <c:v>7.1916427254868367</c:v>
                </c:pt>
                <c:pt idx="383">
                  <c:v>7.1916427254868367</c:v>
                </c:pt>
                <c:pt idx="384">
                  <c:v>7.1916427254868367</c:v>
                </c:pt>
                <c:pt idx="385">
                  <c:v>7.1916427254868367</c:v>
                </c:pt>
                <c:pt idx="386">
                  <c:v>7.1916427254868367</c:v>
                </c:pt>
                <c:pt idx="387">
                  <c:v>7.1916427254868367</c:v>
                </c:pt>
                <c:pt idx="388">
                  <c:v>7.1916427254868367</c:v>
                </c:pt>
                <c:pt idx="389">
                  <c:v>7.1916427254868367</c:v>
                </c:pt>
                <c:pt idx="390">
                  <c:v>7.1916427254868367</c:v>
                </c:pt>
                <c:pt idx="391">
                  <c:v>7.1916427254868367</c:v>
                </c:pt>
                <c:pt idx="392">
                  <c:v>7.1916427254868367</c:v>
                </c:pt>
                <c:pt idx="393">
                  <c:v>7.1916427254868367</c:v>
                </c:pt>
                <c:pt idx="394">
                  <c:v>7.1916427254868367</c:v>
                </c:pt>
                <c:pt idx="395">
                  <c:v>7.1916427254868367</c:v>
                </c:pt>
                <c:pt idx="396">
                  <c:v>7.1916427254868367</c:v>
                </c:pt>
                <c:pt idx="397">
                  <c:v>7.1916427254868367</c:v>
                </c:pt>
                <c:pt idx="398">
                  <c:v>7.1916427254868367</c:v>
                </c:pt>
                <c:pt idx="399">
                  <c:v>7.1916427254868367</c:v>
                </c:pt>
                <c:pt idx="400">
                  <c:v>7.1916427254868367</c:v>
                </c:pt>
                <c:pt idx="401">
                  <c:v>7.1916427254868367</c:v>
                </c:pt>
                <c:pt idx="402">
                  <c:v>7.1916427254868367</c:v>
                </c:pt>
                <c:pt idx="403">
                  <c:v>7.1916427254868367</c:v>
                </c:pt>
                <c:pt idx="404">
                  <c:v>7.1916427254868367</c:v>
                </c:pt>
                <c:pt idx="405">
                  <c:v>7.1916427254868367</c:v>
                </c:pt>
                <c:pt idx="406">
                  <c:v>7.1916427254868367</c:v>
                </c:pt>
                <c:pt idx="407">
                  <c:v>7.1916427254868367</c:v>
                </c:pt>
                <c:pt idx="408">
                  <c:v>7.1916427254868367</c:v>
                </c:pt>
                <c:pt idx="409">
                  <c:v>7.1916427254868367</c:v>
                </c:pt>
                <c:pt idx="410">
                  <c:v>7.1916427254868367</c:v>
                </c:pt>
                <c:pt idx="411">
                  <c:v>7.1916427254868367</c:v>
                </c:pt>
                <c:pt idx="412">
                  <c:v>7.1916427254868367</c:v>
                </c:pt>
                <c:pt idx="413">
                  <c:v>7.1916427254868367</c:v>
                </c:pt>
                <c:pt idx="414">
                  <c:v>7.1916427254868367</c:v>
                </c:pt>
                <c:pt idx="415">
                  <c:v>7.1916427254868367</c:v>
                </c:pt>
                <c:pt idx="416">
                  <c:v>7.1916427254868367</c:v>
                </c:pt>
                <c:pt idx="417">
                  <c:v>7.1916427254868367</c:v>
                </c:pt>
                <c:pt idx="418">
                  <c:v>7.1916427254868367</c:v>
                </c:pt>
                <c:pt idx="419">
                  <c:v>7.1916427254868367</c:v>
                </c:pt>
                <c:pt idx="420">
                  <c:v>7.1916427254868367</c:v>
                </c:pt>
                <c:pt idx="421">
                  <c:v>7.1916427254868367</c:v>
                </c:pt>
                <c:pt idx="422">
                  <c:v>7.1916427254868367</c:v>
                </c:pt>
                <c:pt idx="423">
                  <c:v>7.1916427254868367</c:v>
                </c:pt>
                <c:pt idx="424">
                  <c:v>7.1916427254868367</c:v>
                </c:pt>
                <c:pt idx="425">
                  <c:v>7.1916427254868367</c:v>
                </c:pt>
                <c:pt idx="426">
                  <c:v>7.1916427254868367</c:v>
                </c:pt>
                <c:pt idx="427">
                  <c:v>7.1916427254868367</c:v>
                </c:pt>
                <c:pt idx="428">
                  <c:v>7.1916427254868367</c:v>
                </c:pt>
                <c:pt idx="429">
                  <c:v>7.1916427254868367</c:v>
                </c:pt>
                <c:pt idx="430">
                  <c:v>7.1916427254868367</c:v>
                </c:pt>
                <c:pt idx="431">
                  <c:v>7.1916427254868367</c:v>
                </c:pt>
                <c:pt idx="432">
                  <c:v>7.1916427254868367</c:v>
                </c:pt>
                <c:pt idx="433">
                  <c:v>7.1916427254868367</c:v>
                </c:pt>
                <c:pt idx="434">
                  <c:v>7.1916427254868367</c:v>
                </c:pt>
                <c:pt idx="435">
                  <c:v>7.1916427254868367</c:v>
                </c:pt>
                <c:pt idx="436">
                  <c:v>7.1916427254868367</c:v>
                </c:pt>
                <c:pt idx="437">
                  <c:v>7.1916427254868367</c:v>
                </c:pt>
                <c:pt idx="438">
                  <c:v>7.1916427254868367</c:v>
                </c:pt>
                <c:pt idx="439">
                  <c:v>7.1916427254868367</c:v>
                </c:pt>
                <c:pt idx="440">
                  <c:v>7.1916427254868367</c:v>
                </c:pt>
                <c:pt idx="441">
                  <c:v>7.1916427254868367</c:v>
                </c:pt>
                <c:pt idx="442">
                  <c:v>7.1916427254868367</c:v>
                </c:pt>
                <c:pt idx="443">
                  <c:v>7.1916427254868367</c:v>
                </c:pt>
                <c:pt idx="444">
                  <c:v>7.1916427254868367</c:v>
                </c:pt>
                <c:pt idx="445">
                  <c:v>7.1916427254868367</c:v>
                </c:pt>
                <c:pt idx="446">
                  <c:v>7.1916427254868367</c:v>
                </c:pt>
                <c:pt idx="447">
                  <c:v>7.1916427254868367</c:v>
                </c:pt>
                <c:pt idx="448">
                  <c:v>7.1916427254868367</c:v>
                </c:pt>
                <c:pt idx="449">
                  <c:v>7.1916427254868367</c:v>
                </c:pt>
                <c:pt idx="450">
                  <c:v>7.1916427254868367</c:v>
                </c:pt>
                <c:pt idx="451">
                  <c:v>7.1916427254868367</c:v>
                </c:pt>
                <c:pt idx="452">
                  <c:v>7.1916427254868367</c:v>
                </c:pt>
                <c:pt idx="453">
                  <c:v>7.1916427254868367</c:v>
                </c:pt>
                <c:pt idx="454">
                  <c:v>7.1916427254868367</c:v>
                </c:pt>
                <c:pt idx="455">
                  <c:v>7.1916427254868367</c:v>
                </c:pt>
                <c:pt idx="456">
                  <c:v>7.1916427254868367</c:v>
                </c:pt>
                <c:pt idx="457">
                  <c:v>7.1916427254868367</c:v>
                </c:pt>
                <c:pt idx="458">
                  <c:v>7.1916427254868367</c:v>
                </c:pt>
                <c:pt idx="459">
                  <c:v>7.1916427254868367</c:v>
                </c:pt>
                <c:pt idx="460">
                  <c:v>7.1916427254868367</c:v>
                </c:pt>
                <c:pt idx="461">
                  <c:v>7.1916427254868367</c:v>
                </c:pt>
                <c:pt idx="462">
                  <c:v>7.1916427254868367</c:v>
                </c:pt>
                <c:pt idx="463">
                  <c:v>7.1916427254868367</c:v>
                </c:pt>
                <c:pt idx="464">
                  <c:v>7.1916427254868367</c:v>
                </c:pt>
                <c:pt idx="465">
                  <c:v>7.1916427254868367</c:v>
                </c:pt>
                <c:pt idx="466">
                  <c:v>7.1916427254868367</c:v>
                </c:pt>
                <c:pt idx="467">
                  <c:v>7.1916427254868367</c:v>
                </c:pt>
                <c:pt idx="468">
                  <c:v>7.1916427254868367</c:v>
                </c:pt>
                <c:pt idx="469">
                  <c:v>7.1916427254868367</c:v>
                </c:pt>
                <c:pt idx="470">
                  <c:v>7.1916427254868367</c:v>
                </c:pt>
                <c:pt idx="471">
                  <c:v>7.1916427254868367</c:v>
                </c:pt>
                <c:pt idx="472">
                  <c:v>7.1916427254868367</c:v>
                </c:pt>
                <c:pt idx="473">
                  <c:v>7.1916427254868367</c:v>
                </c:pt>
                <c:pt idx="474">
                  <c:v>7.1916427254868367</c:v>
                </c:pt>
                <c:pt idx="475">
                  <c:v>7.1916427254868367</c:v>
                </c:pt>
                <c:pt idx="476">
                  <c:v>7.1916427254868367</c:v>
                </c:pt>
                <c:pt idx="477">
                  <c:v>7.1916427254868367</c:v>
                </c:pt>
                <c:pt idx="478">
                  <c:v>7.1916427254868367</c:v>
                </c:pt>
                <c:pt idx="479">
                  <c:v>7.1916427254868367</c:v>
                </c:pt>
                <c:pt idx="480">
                  <c:v>7.1916427254868367</c:v>
                </c:pt>
                <c:pt idx="481">
                  <c:v>7.1916427254868367</c:v>
                </c:pt>
                <c:pt idx="482">
                  <c:v>7.1916427254868367</c:v>
                </c:pt>
                <c:pt idx="483">
                  <c:v>7.1916427254868367</c:v>
                </c:pt>
                <c:pt idx="484">
                  <c:v>7.1916427254868367</c:v>
                </c:pt>
                <c:pt idx="485">
                  <c:v>7.1916427254868367</c:v>
                </c:pt>
                <c:pt idx="486">
                  <c:v>7.1916427254868367</c:v>
                </c:pt>
                <c:pt idx="487">
                  <c:v>7.1916427254868367</c:v>
                </c:pt>
                <c:pt idx="488">
                  <c:v>7.1916427254868367</c:v>
                </c:pt>
                <c:pt idx="489">
                  <c:v>7.1916427254868367</c:v>
                </c:pt>
                <c:pt idx="490">
                  <c:v>7.1916427254868367</c:v>
                </c:pt>
                <c:pt idx="491">
                  <c:v>7.1916427254868367</c:v>
                </c:pt>
                <c:pt idx="492">
                  <c:v>7.1916427254868367</c:v>
                </c:pt>
                <c:pt idx="493">
                  <c:v>7.1916427254868367</c:v>
                </c:pt>
                <c:pt idx="494">
                  <c:v>7.1916427254868367</c:v>
                </c:pt>
                <c:pt idx="495">
                  <c:v>7.1916427254868367</c:v>
                </c:pt>
                <c:pt idx="496">
                  <c:v>7.1916427254868367</c:v>
                </c:pt>
                <c:pt idx="497">
                  <c:v>7.1916427254868367</c:v>
                </c:pt>
                <c:pt idx="498">
                  <c:v>7.1916427254868367</c:v>
                </c:pt>
                <c:pt idx="499">
                  <c:v>7.1916427254868367</c:v>
                </c:pt>
                <c:pt idx="500">
                  <c:v>7.1916427254868367</c:v>
                </c:pt>
                <c:pt idx="501">
                  <c:v>7.1916427254868367</c:v>
                </c:pt>
                <c:pt idx="502">
                  <c:v>7.1916427254868367</c:v>
                </c:pt>
                <c:pt idx="503">
                  <c:v>7.1916427254868367</c:v>
                </c:pt>
                <c:pt idx="504">
                  <c:v>7.1916427254868367</c:v>
                </c:pt>
                <c:pt idx="505">
                  <c:v>7.1916427254868367</c:v>
                </c:pt>
                <c:pt idx="506">
                  <c:v>7.1916427254868367</c:v>
                </c:pt>
                <c:pt idx="507">
                  <c:v>7.1916427254868367</c:v>
                </c:pt>
                <c:pt idx="508">
                  <c:v>7.1916427254868367</c:v>
                </c:pt>
                <c:pt idx="509">
                  <c:v>7.1916427254868367</c:v>
                </c:pt>
                <c:pt idx="510">
                  <c:v>7.1916427254868367</c:v>
                </c:pt>
                <c:pt idx="511">
                  <c:v>7.1916427254868367</c:v>
                </c:pt>
                <c:pt idx="512">
                  <c:v>7.1916427254868367</c:v>
                </c:pt>
                <c:pt idx="513">
                  <c:v>7.1916427254868367</c:v>
                </c:pt>
                <c:pt idx="514">
                  <c:v>7.1916427254868367</c:v>
                </c:pt>
                <c:pt idx="515">
                  <c:v>7.1916427254868367</c:v>
                </c:pt>
                <c:pt idx="516">
                  <c:v>7.1916427254868367</c:v>
                </c:pt>
                <c:pt idx="517">
                  <c:v>7.1916427254868367</c:v>
                </c:pt>
                <c:pt idx="518">
                  <c:v>7.1916427254868367</c:v>
                </c:pt>
                <c:pt idx="519">
                  <c:v>7.1916427254868367</c:v>
                </c:pt>
                <c:pt idx="520">
                  <c:v>7.1916427254868367</c:v>
                </c:pt>
                <c:pt idx="521">
                  <c:v>7.1916427254868367</c:v>
                </c:pt>
                <c:pt idx="522">
                  <c:v>7.1916427254868367</c:v>
                </c:pt>
                <c:pt idx="523">
                  <c:v>7.1916427254868367</c:v>
                </c:pt>
                <c:pt idx="524">
                  <c:v>7.1916427254868367</c:v>
                </c:pt>
                <c:pt idx="525">
                  <c:v>7.1916427254868367</c:v>
                </c:pt>
                <c:pt idx="526">
                  <c:v>7.1916427254868367</c:v>
                </c:pt>
                <c:pt idx="527">
                  <c:v>7.1916427254868367</c:v>
                </c:pt>
                <c:pt idx="528">
                  <c:v>7.1916427254868367</c:v>
                </c:pt>
                <c:pt idx="529">
                  <c:v>7.1916427254868367</c:v>
                </c:pt>
                <c:pt idx="530">
                  <c:v>7.1916427254868367</c:v>
                </c:pt>
                <c:pt idx="531">
                  <c:v>7.1916427254868367</c:v>
                </c:pt>
                <c:pt idx="532">
                  <c:v>7.1916427254868367</c:v>
                </c:pt>
                <c:pt idx="533">
                  <c:v>7.1916427254868367</c:v>
                </c:pt>
                <c:pt idx="534">
                  <c:v>7.1916427254868367</c:v>
                </c:pt>
                <c:pt idx="535">
                  <c:v>7.1916427254868367</c:v>
                </c:pt>
                <c:pt idx="536">
                  <c:v>7.1916427254868367</c:v>
                </c:pt>
                <c:pt idx="537">
                  <c:v>7.1916427254868367</c:v>
                </c:pt>
                <c:pt idx="538">
                  <c:v>7.1916427254868367</c:v>
                </c:pt>
                <c:pt idx="539">
                  <c:v>7.1916427254868367</c:v>
                </c:pt>
                <c:pt idx="540">
                  <c:v>7.1916427254868367</c:v>
                </c:pt>
                <c:pt idx="541">
                  <c:v>7.1916427254868367</c:v>
                </c:pt>
                <c:pt idx="542">
                  <c:v>7.1916427254868367</c:v>
                </c:pt>
                <c:pt idx="543">
                  <c:v>7.1916427254868367</c:v>
                </c:pt>
                <c:pt idx="544">
                  <c:v>7.1916427254868367</c:v>
                </c:pt>
                <c:pt idx="545">
                  <c:v>7.1916427254868367</c:v>
                </c:pt>
                <c:pt idx="546">
                  <c:v>7.1916427254868367</c:v>
                </c:pt>
                <c:pt idx="547">
                  <c:v>7.1916427254868367</c:v>
                </c:pt>
                <c:pt idx="548">
                  <c:v>7.1916427254868367</c:v>
                </c:pt>
                <c:pt idx="549">
                  <c:v>7.1916427254868367</c:v>
                </c:pt>
                <c:pt idx="550">
                  <c:v>7.1916427254868367</c:v>
                </c:pt>
                <c:pt idx="551">
                  <c:v>7.1916427254868367</c:v>
                </c:pt>
                <c:pt idx="552">
                  <c:v>7.1916427254868367</c:v>
                </c:pt>
                <c:pt idx="553">
                  <c:v>7.1916427254868367</c:v>
                </c:pt>
                <c:pt idx="554">
                  <c:v>7.1916427254868367</c:v>
                </c:pt>
                <c:pt idx="555">
                  <c:v>7.1916427254868367</c:v>
                </c:pt>
                <c:pt idx="556">
                  <c:v>7.1916427254868367</c:v>
                </c:pt>
                <c:pt idx="557">
                  <c:v>7.1916427254868367</c:v>
                </c:pt>
                <c:pt idx="558">
                  <c:v>7.1916427254868367</c:v>
                </c:pt>
                <c:pt idx="559">
                  <c:v>7.1916427254868367</c:v>
                </c:pt>
                <c:pt idx="560">
                  <c:v>7.1916427254868367</c:v>
                </c:pt>
                <c:pt idx="561">
                  <c:v>7.1916427254868367</c:v>
                </c:pt>
                <c:pt idx="562">
                  <c:v>7.1916427254868367</c:v>
                </c:pt>
                <c:pt idx="563">
                  <c:v>7.1916427254868367</c:v>
                </c:pt>
                <c:pt idx="564">
                  <c:v>7.1916427254868367</c:v>
                </c:pt>
                <c:pt idx="565">
                  <c:v>7.1916427254868367</c:v>
                </c:pt>
                <c:pt idx="566">
                  <c:v>7.1916427254868367</c:v>
                </c:pt>
                <c:pt idx="567">
                  <c:v>7.1916427254868367</c:v>
                </c:pt>
                <c:pt idx="568">
                  <c:v>7.1916427254868367</c:v>
                </c:pt>
                <c:pt idx="569">
                  <c:v>7.1916427254868367</c:v>
                </c:pt>
                <c:pt idx="570">
                  <c:v>7.1916427254868367</c:v>
                </c:pt>
                <c:pt idx="571">
                  <c:v>7.1916427254868367</c:v>
                </c:pt>
                <c:pt idx="572">
                  <c:v>7.1916427254868367</c:v>
                </c:pt>
                <c:pt idx="573">
                  <c:v>7.1916427254868367</c:v>
                </c:pt>
                <c:pt idx="574">
                  <c:v>7.1916427254868367</c:v>
                </c:pt>
                <c:pt idx="575">
                  <c:v>7.1916427254868367</c:v>
                </c:pt>
                <c:pt idx="576">
                  <c:v>7.1916427254868367</c:v>
                </c:pt>
                <c:pt idx="577">
                  <c:v>7.1916427254868367</c:v>
                </c:pt>
                <c:pt idx="578">
                  <c:v>7.1916427254868367</c:v>
                </c:pt>
                <c:pt idx="579">
                  <c:v>7.1916427254868367</c:v>
                </c:pt>
                <c:pt idx="580">
                  <c:v>7.1916427254868367</c:v>
                </c:pt>
                <c:pt idx="581">
                  <c:v>7.1916427254868367</c:v>
                </c:pt>
                <c:pt idx="582">
                  <c:v>7.1916427254868367</c:v>
                </c:pt>
                <c:pt idx="583">
                  <c:v>7.1916427254868367</c:v>
                </c:pt>
                <c:pt idx="584">
                  <c:v>7.1916427254868367</c:v>
                </c:pt>
                <c:pt idx="585">
                  <c:v>7.1916427254868367</c:v>
                </c:pt>
                <c:pt idx="586">
                  <c:v>7.1916427254868367</c:v>
                </c:pt>
                <c:pt idx="587">
                  <c:v>7.1916427254868367</c:v>
                </c:pt>
                <c:pt idx="588">
                  <c:v>7.1916427254868367</c:v>
                </c:pt>
                <c:pt idx="589">
                  <c:v>7.1916427254868367</c:v>
                </c:pt>
                <c:pt idx="590">
                  <c:v>7.1916427254868367</c:v>
                </c:pt>
                <c:pt idx="591">
                  <c:v>7.1916427254868367</c:v>
                </c:pt>
                <c:pt idx="592">
                  <c:v>7.1916427254868367</c:v>
                </c:pt>
                <c:pt idx="593">
                  <c:v>7.1916427254868367</c:v>
                </c:pt>
                <c:pt idx="594">
                  <c:v>7.1916427254868367</c:v>
                </c:pt>
                <c:pt idx="595">
                  <c:v>7.1916427254868367</c:v>
                </c:pt>
                <c:pt idx="596">
                  <c:v>7.1916427254868367</c:v>
                </c:pt>
                <c:pt idx="597">
                  <c:v>7.1916427254868367</c:v>
                </c:pt>
                <c:pt idx="598">
                  <c:v>7.1916427254868367</c:v>
                </c:pt>
                <c:pt idx="599">
                  <c:v>7.1916427254868367</c:v>
                </c:pt>
                <c:pt idx="600">
                  <c:v>7.1916427254868367</c:v>
                </c:pt>
                <c:pt idx="601">
                  <c:v>7.1916427254868367</c:v>
                </c:pt>
                <c:pt idx="602">
                  <c:v>7.1916427254868367</c:v>
                </c:pt>
                <c:pt idx="603">
                  <c:v>7.1916427254868367</c:v>
                </c:pt>
                <c:pt idx="604">
                  <c:v>7.1916427254868367</c:v>
                </c:pt>
                <c:pt idx="605">
                  <c:v>7.1916427254868367</c:v>
                </c:pt>
                <c:pt idx="606">
                  <c:v>7.1916427254868367</c:v>
                </c:pt>
                <c:pt idx="607">
                  <c:v>7.1916427254868367</c:v>
                </c:pt>
                <c:pt idx="608">
                  <c:v>7.1916427254868367</c:v>
                </c:pt>
                <c:pt idx="609">
                  <c:v>7.1916427254868367</c:v>
                </c:pt>
                <c:pt idx="610">
                  <c:v>7.1916427254868367</c:v>
                </c:pt>
                <c:pt idx="611">
                  <c:v>7.1916427254868367</c:v>
                </c:pt>
                <c:pt idx="612">
                  <c:v>7.1916427254868367</c:v>
                </c:pt>
                <c:pt idx="613">
                  <c:v>7.1916427254868367</c:v>
                </c:pt>
                <c:pt idx="614">
                  <c:v>7.1916427254868367</c:v>
                </c:pt>
                <c:pt idx="615">
                  <c:v>7.1916427254868367</c:v>
                </c:pt>
                <c:pt idx="616">
                  <c:v>7.1916427254868367</c:v>
                </c:pt>
                <c:pt idx="617">
                  <c:v>7.1916427254868367</c:v>
                </c:pt>
                <c:pt idx="618">
                  <c:v>7.1916427254868367</c:v>
                </c:pt>
                <c:pt idx="619">
                  <c:v>7.1916427254868367</c:v>
                </c:pt>
                <c:pt idx="620">
                  <c:v>7.1916427254868367</c:v>
                </c:pt>
                <c:pt idx="621">
                  <c:v>7.1916427254868367</c:v>
                </c:pt>
                <c:pt idx="622">
                  <c:v>7.1916427254868367</c:v>
                </c:pt>
                <c:pt idx="623">
                  <c:v>7.1916427254868367</c:v>
                </c:pt>
                <c:pt idx="624">
                  <c:v>7.1916427254868367</c:v>
                </c:pt>
                <c:pt idx="625">
                  <c:v>7.1916427254868367</c:v>
                </c:pt>
                <c:pt idx="626">
                  <c:v>7.1916427254868367</c:v>
                </c:pt>
                <c:pt idx="627">
                  <c:v>7.1916427254868367</c:v>
                </c:pt>
                <c:pt idx="628">
                  <c:v>7.1916427254868367</c:v>
                </c:pt>
                <c:pt idx="629">
                  <c:v>7.1916427254868367</c:v>
                </c:pt>
                <c:pt idx="630">
                  <c:v>7.1916427254868367</c:v>
                </c:pt>
                <c:pt idx="631">
                  <c:v>7.1916427254868367</c:v>
                </c:pt>
                <c:pt idx="632">
                  <c:v>7.1916427254868367</c:v>
                </c:pt>
                <c:pt idx="633">
                  <c:v>7.1916427254868367</c:v>
                </c:pt>
                <c:pt idx="634">
                  <c:v>7.1916427254868367</c:v>
                </c:pt>
                <c:pt idx="635">
                  <c:v>7.1916427254868367</c:v>
                </c:pt>
                <c:pt idx="636">
                  <c:v>7.1916427254868367</c:v>
                </c:pt>
                <c:pt idx="637">
                  <c:v>7.1916427254868367</c:v>
                </c:pt>
                <c:pt idx="638">
                  <c:v>7.1916427254868367</c:v>
                </c:pt>
                <c:pt idx="639">
                  <c:v>7.1916427254868367</c:v>
                </c:pt>
                <c:pt idx="640">
                  <c:v>7.1916427254868367</c:v>
                </c:pt>
                <c:pt idx="641">
                  <c:v>7.1916427254868367</c:v>
                </c:pt>
                <c:pt idx="642">
                  <c:v>7.1916427254868367</c:v>
                </c:pt>
                <c:pt idx="643">
                  <c:v>7.1916427254868367</c:v>
                </c:pt>
                <c:pt idx="644">
                  <c:v>7.1916427254868367</c:v>
                </c:pt>
                <c:pt idx="645">
                  <c:v>7.1916427254868367</c:v>
                </c:pt>
                <c:pt idx="646">
                  <c:v>7.1916427254868367</c:v>
                </c:pt>
                <c:pt idx="647">
                  <c:v>7.1916427254868367</c:v>
                </c:pt>
                <c:pt idx="648">
                  <c:v>7.1916427254868367</c:v>
                </c:pt>
                <c:pt idx="649">
                  <c:v>7.1916427254868367</c:v>
                </c:pt>
                <c:pt idx="650">
                  <c:v>7.1916427254868367</c:v>
                </c:pt>
                <c:pt idx="651">
                  <c:v>7.1916427254868367</c:v>
                </c:pt>
                <c:pt idx="652">
                  <c:v>7.1916427254868367</c:v>
                </c:pt>
                <c:pt idx="653">
                  <c:v>7.1916427254868367</c:v>
                </c:pt>
                <c:pt idx="654">
                  <c:v>7.1916427254868367</c:v>
                </c:pt>
                <c:pt idx="655">
                  <c:v>7.1916427254868367</c:v>
                </c:pt>
                <c:pt idx="656">
                  <c:v>7.1916427254868367</c:v>
                </c:pt>
                <c:pt idx="657">
                  <c:v>7.1916427254868367</c:v>
                </c:pt>
                <c:pt idx="658">
                  <c:v>7.1916427254868367</c:v>
                </c:pt>
                <c:pt idx="659">
                  <c:v>7.1916427254868367</c:v>
                </c:pt>
                <c:pt idx="660">
                  <c:v>7.1916427254868367</c:v>
                </c:pt>
                <c:pt idx="661">
                  <c:v>7.1916427254868367</c:v>
                </c:pt>
                <c:pt idx="662">
                  <c:v>7.1916427254868367</c:v>
                </c:pt>
                <c:pt idx="663">
                  <c:v>7.1916427254868367</c:v>
                </c:pt>
                <c:pt idx="664">
                  <c:v>7.1916427254868367</c:v>
                </c:pt>
                <c:pt idx="665">
                  <c:v>7.1916427254868367</c:v>
                </c:pt>
                <c:pt idx="666">
                  <c:v>7.1916427254868367</c:v>
                </c:pt>
                <c:pt idx="667">
                  <c:v>7.1916427254868367</c:v>
                </c:pt>
                <c:pt idx="668">
                  <c:v>7.1916427254868367</c:v>
                </c:pt>
                <c:pt idx="669">
                  <c:v>7.1916427254868367</c:v>
                </c:pt>
                <c:pt idx="670">
                  <c:v>7.1916427254868367</c:v>
                </c:pt>
                <c:pt idx="671">
                  <c:v>7.1916427254868367</c:v>
                </c:pt>
                <c:pt idx="672">
                  <c:v>7.1916427254868367</c:v>
                </c:pt>
                <c:pt idx="673">
                  <c:v>7.1916427254868367</c:v>
                </c:pt>
                <c:pt idx="674">
                  <c:v>7.1916427254868367</c:v>
                </c:pt>
                <c:pt idx="675">
                  <c:v>7.1916427254868367</c:v>
                </c:pt>
                <c:pt idx="676">
                  <c:v>7.1916427254868367</c:v>
                </c:pt>
                <c:pt idx="677">
                  <c:v>7.1916427254868367</c:v>
                </c:pt>
                <c:pt idx="678">
                  <c:v>7.1916427254868367</c:v>
                </c:pt>
                <c:pt idx="679">
                  <c:v>7.1916427254868367</c:v>
                </c:pt>
                <c:pt idx="680">
                  <c:v>7.1916427254868367</c:v>
                </c:pt>
                <c:pt idx="681">
                  <c:v>7.1916427254868367</c:v>
                </c:pt>
                <c:pt idx="682">
                  <c:v>7.1916427254868367</c:v>
                </c:pt>
                <c:pt idx="683">
                  <c:v>7.1916427254868367</c:v>
                </c:pt>
                <c:pt idx="684">
                  <c:v>7.1916427254868367</c:v>
                </c:pt>
                <c:pt idx="685">
                  <c:v>7.1916427254868367</c:v>
                </c:pt>
                <c:pt idx="686">
                  <c:v>7.1916427254868367</c:v>
                </c:pt>
                <c:pt idx="687">
                  <c:v>7.1916427254868367</c:v>
                </c:pt>
                <c:pt idx="688">
                  <c:v>7.1916427254868367</c:v>
                </c:pt>
                <c:pt idx="689">
                  <c:v>7.1916427254868367</c:v>
                </c:pt>
                <c:pt idx="690">
                  <c:v>7.1916427254868367</c:v>
                </c:pt>
                <c:pt idx="691">
                  <c:v>7.1916427254868367</c:v>
                </c:pt>
                <c:pt idx="692">
                  <c:v>7.1916427254868367</c:v>
                </c:pt>
                <c:pt idx="693">
                  <c:v>7.1916427254868367</c:v>
                </c:pt>
                <c:pt idx="694">
                  <c:v>7.1916427254868367</c:v>
                </c:pt>
                <c:pt idx="695">
                  <c:v>7.1916427254868367</c:v>
                </c:pt>
                <c:pt idx="696">
                  <c:v>7.1916427254868367</c:v>
                </c:pt>
                <c:pt idx="697">
                  <c:v>7.1916427254868367</c:v>
                </c:pt>
                <c:pt idx="698">
                  <c:v>7.1916427254868367</c:v>
                </c:pt>
                <c:pt idx="699">
                  <c:v>7.1916427254868367</c:v>
                </c:pt>
                <c:pt idx="700">
                  <c:v>7.1916427254868367</c:v>
                </c:pt>
                <c:pt idx="701">
                  <c:v>7.1916427254868367</c:v>
                </c:pt>
                <c:pt idx="702">
                  <c:v>7.1916427254868367</c:v>
                </c:pt>
                <c:pt idx="703">
                  <c:v>7.1916427254868367</c:v>
                </c:pt>
                <c:pt idx="704">
                  <c:v>7.1916427254868367</c:v>
                </c:pt>
                <c:pt idx="705">
                  <c:v>7.1916427254868367</c:v>
                </c:pt>
                <c:pt idx="706">
                  <c:v>7.1916427254868367</c:v>
                </c:pt>
                <c:pt idx="707">
                  <c:v>7.1916427254868367</c:v>
                </c:pt>
                <c:pt idx="708">
                  <c:v>7.1916427254868367</c:v>
                </c:pt>
                <c:pt idx="709">
                  <c:v>7.1916427254868367</c:v>
                </c:pt>
                <c:pt idx="710">
                  <c:v>7.1916427254868367</c:v>
                </c:pt>
                <c:pt idx="711">
                  <c:v>7.1916427254868367</c:v>
                </c:pt>
                <c:pt idx="712">
                  <c:v>7.1916427254868367</c:v>
                </c:pt>
                <c:pt idx="713">
                  <c:v>7.1916427254868367</c:v>
                </c:pt>
                <c:pt idx="714">
                  <c:v>7.1916427254868367</c:v>
                </c:pt>
                <c:pt idx="715">
                  <c:v>7.1916427254868367</c:v>
                </c:pt>
                <c:pt idx="716">
                  <c:v>7.1916427254868367</c:v>
                </c:pt>
                <c:pt idx="717">
                  <c:v>7.1916427254868367</c:v>
                </c:pt>
                <c:pt idx="718">
                  <c:v>7.1916427254868367</c:v>
                </c:pt>
                <c:pt idx="719">
                  <c:v>7.1916427254868367</c:v>
                </c:pt>
                <c:pt idx="720">
                  <c:v>7.1916427254868367</c:v>
                </c:pt>
                <c:pt idx="721">
                  <c:v>7.1916427254868367</c:v>
                </c:pt>
                <c:pt idx="722">
                  <c:v>7.1916427254868367</c:v>
                </c:pt>
                <c:pt idx="723">
                  <c:v>7.1916427254868367</c:v>
                </c:pt>
                <c:pt idx="724">
                  <c:v>7.1916427254868367</c:v>
                </c:pt>
                <c:pt idx="725">
                  <c:v>7.1916427254868367</c:v>
                </c:pt>
                <c:pt idx="726">
                  <c:v>7.1916427254868367</c:v>
                </c:pt>
                <c:pt idx="727">
                  <c:v>7.1916427254868367</c:v>
                </c:pt>
                <c:pt idx="728">
                  <c:v>7.1916427254868367</c:v>
                </c:pt>
                <c:pt idx="729">
                  <c:v>7.1916427254868367</c:v>
                </c:pt>
                <c:pt idx="730">
                  <c:v>7.1916427254868367</c:v>
                </c:pt>
                <c:pt idx="731">
                  <c:v>7.1916427254868367</c:v>
                </c:pt>
                <c:pt idx="732">
                  <c:v>7.1916427254868367</c:v>
                </c:pt>
                <c:pt idx="733">
                  <c:v>7.1916427254868367</c:v>
                </c:pt>
                <c:pt idx="734">
                  <c:v>7.1916427254868367</c:v>
                </c:pt>
                <c:pt idx="735">
                  <c:v>7.1916427254868367</c:v>
                </c:pt>
                <c:pt idx="736">
                  <c:v>7.1916427254868367</c:v>
                </c:pt>
                <c:pt idx="737">
                  <c:v>7.1916427254868367</c:v>
                </c:pt>
                <c:pt idx="738">
                  <c:v>7.1916427254868367</c:v>
                </c:pt>
                <c:pt idx="739">
                  <c:v>7.1916427254868367</c:v>
                </c:pt>
                <c:pt idx="740">
                  <c:v>7.1916427254868367</c:v>
                </c:pt>
                <c:pt idx="741">
                  <c:v>7.1916427254868367</c:v>
                </c:pt>
                <c:pt idx="742">
                  <c:v>7.1916427254868367</c:v>
                </c:pt>
                <c:pt idx="743">
                  <c:v>7.1916427254868367</c:v>
                </c:pt>
                <c:pt idx="744">
                  <c:v>7.1916427254868367</c:v>
                </c:pt>
                <c:pt idx="745">
                  <c:v>7.1916427254868367</c:v>
                </c:pt>
                <c:pt idx="746">
                  <c:v>7.1916427254868367</c:v>
                </c:pt>
                <c:pt idx="747">
                  <c:v>7.1916427254868367</c:v>
                </c:pt>
                <c:pt idx="748">
                  <c:v>7.1916427254868367</c:v>
                </c:pt>
                <c:pt idx="749">
                  <c:v>7.1916427254868367</c:v>
                </c:pt>
                <c:pt idx="750">
                  <c:v>7.1916427254868367</c:v>
                </c:pt>
                <c:pt idx="751">
                  <c:v>7.1916427254868367</c:v>
                </c:pt>
                <c:pt idx="752">
                  <c:v>7.1916427254868367</c:v>
                </c:pt>
                <c:pt idx="753">
                  <c:v>7.1916427254868367</c:v>
                </c:pt>
                <c:pt idx="754">
                  <c:v>7.1916427254868367</c:v>
                </c:pt>
                <c:pt idx="755">
                  <c:v>7.1916427254868367</c:v>
                </c:pt>
                <c:pt idx="756">
                  <c:v>7.1916427254868367</c:v>
                </c:pt>
                <c:pt idx="757">
                  <c:v>7.1916427254868367</c:v>
                </c:pt>
                <c:pt idx="758">
                  <c:v>7.1916427254868367</c:v>
                </c:pt>
                <c:pt idx="759">
                  <c:v>7.1916427254868367</c:v>
                </c:pt>
                <c:pt idx="760">
                  <c:v>7.1916427254868367</c:v>
                </c:pt>
                <c:pt idx="761">
                  <c:v>7.1916427254868367</c:v>
                </c:pt>
                <c:pt idx="762">
                  <c:v>7.1916427254868367</c:v>
                </c:pt>
                <c:pt idx="763">
                  <c:v>7.1916427254868367</c:v>
                </c:pt>
                <c:pt idx="764">
                  <c:v>7.1916427254868367</c:v>
                </c:pt>
                <c:pt idx="765">
                  <c:v>7.1916427254868367</c:v>
                </c:pt>
                <c:pt idx="766">
                  <c:v>7.1916427254868367</c:v>
                </c:pt>
                <c:pt idx="767">
                  <c:v>7.1916427254868367</c:v>
                </c:pt>
                <c:pt idx="768">
                  <c:v>7.1916427254868367</c:v>
                </c:pt>
                <c:pt idx="769">
                  <c:v>7.1916427254868367</c:v>
                </c:pt>
                <c:pt idx="770">
                  <c:v>7.1916427254868367</c:v>
                </c:pt>
                <c:pt idx="771">
                  <c:v>7.1916427254868367</c:v>
                </c:pt>
                <c:pt idx="772">
                  <c:v>7.1916427254868367</c:v>
                </c:pt>
                <c:pt idx="773">
                  <c:v>7.1916427254868367</c:v>
                </c:pt>
                <c:pt idx="774">
                  <c:v>7.1916427254868367</c:v>
                </c:pt>
                <c:pt idx="775">
                  <c:v>7.1916427254868367</c:v>
                </c:pt>
                <c:pt idx="776">
                  <c:v>7.1916427254868367</c:v>
                </c:pt>
                <c:pt idx="777">
                  <c:v>7.1916427254868367</c:v>
                </c:pt>
                <c:pt idx="778">
                  <c:v>7.1916427254868367</c:v>
                </c:pt>
                <c:pt idx="779">
                  <c:v>7.1916427254868367</c:v>
                </c:pt>
                <c:pt idx="780">
                  <c:v>7.1916427254868367</c:v>
                </c:pt>
                <c:pt idx="781">
                  <c:v>7.1916427254868367</c:v>
                </c:pt>
                <c:pt idx="782">
                  <c:v>7.1916427254868367</c:v>
                </c:pt>
                <c:pt idx="783">
                  <c:v>7.1916427254868367</c:v>
                </c:pt>
                <c:pt idx="784">
                  <c:v>7.1916427254868367</c:v>
                </c:pt>
                <c:pt idx="785">
                  <c:v>7.1916427254868367</c:v>
                </c:pt>
                <c:pt idx="786">
                  <c:v>7.1916427254868367</c:v>
                </c:pt>
                <c:pt idx="787">
                  <c:v>7.1916427254868367</c:v>
                </c:pt>
                <c:pt idx="788">
                  <c:v>7.1916427254868367</c:v>
                </c:pt>
                <c:pt idx="789">
                  <c:v>7.1916427254868367</c:v>
                </c:pt>
                <c:pt idx="790">
                  <c:v>7.1916427254868367</c:v>
                </c:pt>
                <c:pt idx="791">
                  <c:v>7.1916427254868367</c:v>
                </c:pt>
                <c:pt idx="792">
                  <c:v>7.1916427254868367</c:v>
                </c:pt>
                <c:pt idx="793">
                  <c:v>7.1916427254868367</c:v>
                </c:pt>
                <c:pt idx="794">
                  <c:v>7.1916427254868367</c:v>
                </c:pt>
                <c:pt idx="795">
                  <c:v>7.1916427254868367</c:v>
                </c:pt>
                <c:pt idx="796">
                  <c:v>7.1916427254868367</c:v>
                </c:pt>
                <c:pt idx="797">
                  <c:v>7.1916427254868367</c:v>
                </c:pt>
                <c:pt idx="798">
                  <c:v>7.1916427254868367</c:v>
                </c:pt>
                <c:pt idx="799">
                  <c:v>7.1916427254868367</c:v>
                </c:pt>
                <c:pt idx="800">
                  <c:v>7.1916427254868367</c:v>
                </c:pt>
                <c:pt idx="801">
                  <c:v>7.1916427254868367</c:v>
                </c:pt>
                <c:pt idx="802">
                  <c:v>7.1916427254868367</c:v>
                </c:pt>
                <c:pt idx="803">
                  <c:v>7.1916427254868367</c:v>
                </c:pt>
                <c:pt idx="804">
                  <c:v>7.1916427254868367</c:v>
                </c:pt>
                <c:pt idx="805">
                  <c:v>7.1916427254868367</c:v>
                </c:pt>
                <c:pt idx="806">
                  <c:v>7.1916427254868367</c:v>
                </c:pt>
                <c:pt idx="807">
                  <c:v>7.1916427254868367</c:v>
                </c:pt>
                <c:pt idx="808">
                  <c:v>7.1916427254868367</c:v>
                </c:pt>
                <c:pt idx="809">
                  <c:v>7.1916427254868367</c:v>
                </c:pt>
                <c:pt idx="810">
                  <c:v>7.1916427254868367</c:v>
                </c:pt>
                <c:pt idx="811">
                  <c:v>7.1916427254868367</c:v>
                </c:pt>
                <c:pt idx="812">
                  <c:v>7.1916427254868367</c:v>
                </c:pt>
                <c:pt idx="813">
                  <c:v>7.1916427254868367</c:v>
                </c:pt>
                <c:pt idx="814">
                  <c:v>7.1916427254868367</c:v>
                </c:pt>
                <c:pt idx="815">
                  <c:v>7.1916427254868367</c:v>
                </c:pt>
                <c:pt idx="816">
                  <c:v>7.1916427254868367</c:v>
                </c:pt>
                <c:pt idx="817">
                  <c:v>7.1916427254868367</c:v>
                </c:pt>
                <c:pt idx="818">
                  <c:v>7.1916427254868367</c:v>
                </c:pt>
                <c:pt idx="819">
                  <c:v>7.1916427254868367</c:v>
                </c:pt>
                <c:pt idx="820">
                  <c:v>7.1916427254868367</c:v>
                </c:pt>
                <c:pt idx="821">
                  <c:v>7.1916427254868367</c:v>
                </c:pt>
                <c:pt idx="822">
                  <c:v>7.1916427254868367</c:v>
                </c:pt>
                <c:pt idx="823">
                  <c:v>7.1916427254868367</c:v>
                </c:pt>
                <c:pt idx="824">
                  <c:v>7.1916427254868367</c:v>
                </c:pt>
                <c:pt idx="825">
                  <c:v>7.1916427254868367</c:v>
                </c:pt>
                <c:pt idx="826">
                  <c:v>7.1916427254868367</c:v>
                </c:pt>
                <c:pt idx="827">
                  <c:v>7.1916427254868367</c:v>
                </c:pt>
                <c:pt idx="828">
                  <c:v>7.1916427254868367</c:v>
                </c:pt>
                <c:pt idx="829">
                  <c:v>7.1916427254868367</c:v>
                </c:pt>
                <c:pt idx="830">
                  <c:v>7.1916427254868367</c:v>
                </c:pt>
                <c:pt idx="831">
                  <c:v>7.1916427254868367</c:v>
                </c:pt>
                <c:pt idx="832">
                  <c:v>7.1916427254868367</c:v>
                </c:pt>
                <c:pt idx="833">
                  <c:v>7.1916427254868367</c:v>
                </c:pt>
                <c:pt idx="834">
                  <c:v>7.1916427254868367</c:v>
                </c:pt>
                <c:pt idx="835">
                  <c:v>7.1916427254868367</c:v>
                </c:pt>
                <c:pt idx="836">
                  <c:v>7.1916427254868367</c:v>
                </c:pt>
                <c:pt idx="837">
                  <c:v>7.1916427254868367</c:v>
                </c:pt>
                <c:pt idx="838">
                  <c:v>7.1916427254868367</c:v>
                </c:pt>
                <c:pt idx="839">
                  <c:v>7.1916427254868367</c:v>
                </c:pt>
                <c:pt idx="840">
                  <c:v>7.1916427254868367</c:v>
                </c:pt>
                <c:pt idx="841">
                  <c:v>7.1916427254868367</c:v>
                </c:pt>
                <c:pt idx="842">
                  <c:v>7.1916427254868367</c:v>
                </c:pt>
                <c:pt idx="843">
                  <c:v>7.1916427254868367</c:v>
                </c:pt>
                <c:pt idx="844">
                  <c:v>7.1916427254868367</c:v>
                </c:pt>
                <c:pt idx="845">
                  <c:v>7.1916427254868367</c:v>
                </c:pt>
                <c:pt idx="846">
                  <c:v>7.1916427254868367</c:v>
                </c:pt>
                <c:pt idx="847">
                  <c:v>7.1916427254868367</c:v>
                </c:pt>
                <c:pt idx="848">
                  <c:v>7.1916427254868367</c:v>
                </c:pt>
                <c:pt idx="849">
                  <c:v>7.1916427254868367</c:v>
                </c:pt>
                <c:pt idx="850">
                  <c:v>7.1916427254868367</c:v>
                </c:pt>
                <c:pt idx="851">
                  <c:v>7.1916427254868367</c:v>
                </c:pt>
                <c:pt idx="852">
                  <c:v>7.1916427254868367</c:v>
                </c:pt>
                <c:pt idx="853">
                  <c:v>7.1916427254868367</c:v>
                </c:pt>
                <c:pt idx="854">
                  <c:v>7.1916427254868367</c:v>
                </c:pt>
                <c:pt idx="855">
                  <c:v>7.1916427254868367</c:v>
                </c:pt>
                <c:pt idx="856">
                  <c:v>7.1916427254868367</c:v>
                </c:pt>
                <c:pt idx="857">
                  <c:v>7.1916427254868367</c:v>
                </c:pt>
                <c:pt idx="858">
                  <c:v>7.1916427254868367</c:v>
                </c:pt>
                <c:pt idx="859">
                  <c:v>7.1916427254868367</c:v>
                </c:pt>
                <c:pt idx="860">
                  <c:v>7.1916427254868367</c:v>
                </c:pt>
                <c:pt idx="861">
                  <c:v>7.1916427254868367</c:v>
                </c:pt>
                <c:pt idx="862">
                  <c:v>7.1916427254868367</c:v>
                </c:pt>
                <c:pt idx="863">
                  <c:v>7.1916427254868367</c:v>
                </c:pt>
                <c:pt idx="864">
                  <c:v>7.1916427254868367</c:v>
                </c:pt>
                <c:pt idx="865">
                  <c:v>7.1916427254868367</c:v>
                </c:pt>
                <c:pt idx="866">
                  <c:v>7.1916427254868367</c:v>
                </c:pt>
                <c:pt idx="867">
                  <c:v>7.1916427254868367</c:v>
                </c:pt>
                <c:pt idx="868">
                  <c:v>7.1916427254868367</c:v>
                </c:pt>
                <c:pt idx="869">
                  <c:v>7.1916427254868367</c:v>
                </c:pt>
                <c:pt idx="870">
                  <c:v>7.1916427254868367</c:v>
                </c:pt>
                <c:pt idx="871">
                  <c:v>7.1916427254868367</c:v>
                </c:pt>
                <c:pt idx="872">
                  <c:v>7.1916427254868367</c:v>
                </c:pt>
                <c:pt idx="873">
                  <c:v>7.1916427254868367</c:v>
                </c:pt>
                <c:pt idx="874">
                  <c:v>7.1916427254868367</c:v>
                </c:pt>
                <c:pt idx="875">
                  <c:v>7.1916427254868367</c:v>
                </c:pt>
                <c:pt idx="876">
                  <c:v>7.1916427254868367</c:v>
                </c:pt>
                <c:pt idx="877">
                  <c:v>7.1916427254868367</c:v>
                </c:pt>
                <c:pt idx="878">
                  <c:v>7.1916427254868367</c:v>
                </c:pt>
                <c:pt idx="879">
                  <c:v>7.1916427254868367</c:v>
                </c:pt>
                <c:pt idx="880">
                  <c:v>7.1916427254868367</c:v>
                </c:pt>
                <c:pt idx="881">
                  <c:v>7.1916427254868367</c:v>
                </c:pt>
                <c:pt idx="882">
                  <c:v>7.1916427254868367</c:v>
                </c:pt>
                <c:pt idx="883">
                  <c:v>7.1916427254868367</c:v>
                </c:pt>
                <c:pt idx="884">
                  <c:v>7.1916427254868367</c:v>
                </c:pt>
                <c:pt idx="885">
                  <c:v>7.1916427254868367</c:v>
                </c:pt>
                <c:pt idx="886">
                  <c:v>7.1916427254868367</c:v>
                </c:pt>
                <c:pt idx="887">
                  <c:v>7.1916427254868367</c:v>
                </c:pt>
                <c:pt idx="888">
                  <c:v>7.1916427254868367</c:v>
                </c:pt>
                <c:pt idx="889">
                  <c:v>7.1916427254868367</c:v>
                </c:pt>
                <c:pt idx="890">
                  <c:v>7.1916427254868367</c:v>
                </c:pt>
                <c:pt idx="891">
                  <c:v>7.1916427254868367</c:v>
                </c:pt>
                <c:pt idx="892">
                  <c:v>7.1916427254868367</c:v>
                </c:pt>
                <c:pt idx="893">
                  <c:v>7.1916427254868367</c:v>
                </c:pt>
                <c:pt idx="894">
                  <c:v>7.1916427254868367</c:v>
                </c:pt>
                <c:pt idx="895">
                  <c:v>7.1916427254868367</c:v>
                </c:pt>
                <c:pt idx="896">
                  <c:v>7.1916427254868367</c:v>
                </c:pt>
                <c:pt idx="897">
                  <c:v>7.1916427254868367</c:v>
                </c:pt>
                <c:pt idx="898">
                  <c:v>7.1916427254868367</c:v>
                </c:pt>
                <c:pt idx="899">
                  <c:v>7.1916427254868367</c:v>
                </c:pt>
                <c:pt idx="900">
                  <c:v>7.1916427254868367</c:v>
                </c:pt>
                <c:pt idx="901">
                  <c:v>7.1916427254868367</c:v>
                </c:pt>
                <c:pt idx="902">
                  <c:v>7.1916427254868367</c:v>
                </c:pt>
                <c:pt idx="903">
                  <c:v>7.1916427254868367</c:v>
                </c:pt>
                <c:pt idx="904">
                  <c:v>7.1916427254868367</c:v>
                </c:pt>
                <c:pt idx="905">
                  <c:v>7.1916427254868367</c:v>
                </c:pt>
                <c:pt idx="906">
                  <c:v>7.1916427254868367</c:v>
                </c:pt>
                <c:pt idx="907">
                  <c:v>7.1916427254868367</c:v>
                </c:pt>
                <c:pt idx="908">
                  <c:v>7.1916427254868367</c:v>
                </c:pt>
                <c:pt idx="909">
                  <c:v>7.1916427254868367</c:v>
                </c:pt>
                <c:pt idx="910">
                  <c:v>7.1916427254868367</c:v>
                </c:pt>
                <c:pt idx="911">
                  <c:v>7.1916427254868367</c:v>
                </c:pt>
                <c:pt idx="912">
                  <c:v>7.1916427254868367</c:v>
                </c:pt>
                <c:pt idx="913">
                  <c:v>7.1916427254868367</c:v>
                </c:pt>
                <c:pt idx="914">
                  <c:v>7.1916427254868367</c:v>
                </c:pt>
                <c:pt idx="915">
                  <c:v>7.1916427254868367</c:v>
                </c:pt>
                <c:pt idx="916">
                  <c:v>7.1916427254868367</c:v>
                </c:pt>
                <c:pt idx="917">
                  <c:v>7.1916427254868367</c:v>
                </c:pt>
                <c:pt idx="918">
                  <c:v>7.1916427254868367</c:v>
                </c:pt>
                <c:pt idx="919">
                  <c:v>7.1916427254868367</c:v>
                </c:pt>
                <c:pt idx="920">
                  <c:v>7.1916427254868367</c:v>
                </c:pt>
                <c:pt idx="921">
                  <c:v>7.1916427254868367</c:v>
                </c:pt>
                <c:pt idx="922">
                  <c:v>7.1916427254868367</c:v>
                </c:pt>
                <c:pt idx="923">
                  <c:v>7.1916427254868367</c:v>
                </c:pt>
                <c:pt idx="924">
                  <c:v>7.1916427254868367</c:v>
                </c:pt>
                <c:pt idx="925">
                  <c:v>7.1916427254868367</c:v>
                </c:pt>
                <c:pt idx="926">
                  <c:v>7.1916427254868367</c:v>
                </c:pt>
                <c:pt idx="927">
                  <c:v>7.1916427254868367</c:v>
                </c:pt>
                <c:pt idx="928">
                  <c:v>7.1916427254868367</c:v>
                </c:pt>
                <c:pt idx="929">
                  <c:v>7.1916427254868367</c:v>
                </c:pt>
                <c:pt idx="930">
                  <c:v>7.1916427254868367</c:v>
                </c:pt>
                <c:pt idx="931">
                  <c:v>7.1916427254868367</c:v>
                </c:pt>
                <c:pt idx="932">
                  <c:v>7.1916427254868367</c:v>
                </c:pt>
                <c:pt idx="933">
                  <c:v>7.1916427254868367</c:v>
                </c:pt>
                <c:pt idx="934">
                  <c:v>7.1916427254868367</c:v>
                </c:pt>
                <c:pt idx="935">
                  <c:v>7.1916427254868367</c:v>
                </c:pt>
                <c:pt idx="936">
                  <c:v>7.1916427254868367</c:v>
                </c:pt>
                <c:pt idx="937">
                  <c:v>7.1916427254868367</c:v>
                </c:pt>
                <c:pt idx="938">
                  <c:v>7.1916427254868367</c:v>
                </c:pt>
                <c:pt idx="939">
                  <c:v>7.1916427254868367</c:v>
                </c:pt>
                <c:pt idx="940">
                  <c:v>7.1916427254868367</c:v>
                </c:pt>
                <c:pt idx="941">
                  <c:v>7.1916427254868367</c:v>
                </c:pt>
                <c:pt idx="942">
                  <c:v>7.1916427254868367</c:v>
                </c:pt>
                <c:pt idx="943">
                  <c:v>7.1916427254868367</c:v>
                </c:pt>
                <c:pt idx="944">
                  <c:v>7.1916427254868367</c:v>
                </c:pt>
                <c:pt idx="945">
                  <c:v>7.1916427254868367</c:v>
                </c:pt>
                <c:pt idx="946">
                  <c:v>7.1916427254868367</c:v>
                </c:pt>
                <c:pt idx="947">
                  <c:v>7.1916427254868367</c:v>
                </c:pt>
                <c:pt idx="948">
                  <c:v>7.1916427254868367</c:v>
                </c:pt>
                <c:pt idx="949">
                  <c:v>7.1916427254868367</c:v>
                </c:pt>
                <c:pt idx="950">
                  <c:v>7.1916427254868367</c:v>
                </c:pt>
                <c:pt idx="951">
                  <c:v>7.1916427254868367</c:v>
                </c:pt>
                <c:pt idx="952">
                  <c:v>7.1916427254868367</c:v>
                </c:pt>
                <c:pt idx="953">
                  <c:v>7.1916427254868367</c:v>
                </c:pt>
                <c:pt idx="954">
                  <c:v>7.1916427254868367</c:v>
                </c:pt>
                <c:pt idx="955">
                  <c:v>7.1916427254868367</c:v>
                </c:pt>
                <c:pt idx="956">
                  <c:v>7.1916427254868367</c:v>
                </c:pt>
                <c:pt idx="957">
                  <c:v>7.1916427254868367</c:v>
                </c:pt>
                <c:pt idx="958">
                  <c:v>7.1916427254868367</c:v>
                </c:pt>
                <c:pt idx="959">
                  <c:v>7.1916427254868367</c:v>
                </c:pt>
                <c:pt idx="960">
                  <c:v>7.1916427254868367</c:v>
                </c:pt>
                <c:pt idx="961">
                  <c:v>7.1916427254868367</c:v>
                </c:pt>
                <c:pt idx="962">
                  <c:v>7.1916427254868367</c:v>
                </c:pt>
                <c:pt idx="963">
                  <c:v>7.1916427254868367</c:v>
                </c:pt>
                <c:pt idx="964">
                  <c:v>7.1916427254868367</c:v>
                </c:pt>
                <c:pt idx="965">
                  <c:v>7.1916427254868367</c:v>
                </c:pt>
                <c:pt idx="966">
                  <c:v>7.1916427254868367</c:v>
                </c:pt>
                <c:pt idx="967">
                  <c:v>7.1916427254868367</c:v>
                </c:pt>
                <c:pt idx="968">
                  <c:v>7.1916427254868367</c:v>
                </c:pt>
                <c:pt idx="969">
                  <c:v>7.1916427254868367</c:v>
                </c:pt>
                <c:pt idx="970">
                  <c:v>7.1916427254868367</c:v>
                </c:pt>
                <c:pt idx="971">
                  <c:v>7.1916427254868367</c:v>
                </c:pt>
                <c:pt idx="972">
                  <c:v>7.1916427254868367</c:v>
                </c:pt>
                <c:pt idx="973">
                  <c:v>7.1916427254868367</c:v>
                </c:pt>
                <c:pt idx="974">
                  <c:v>7.1916427254868367</c:v>
                </c:pt>
                <c:pt idx="975">
                  <c:v>7.1916427254868367</c:v>
                </c:pt>
                <c:pt idx="976">
                  <c:v>7.1916427254868367</c:v>
                </c:pt>
                <c:pt idx="977">
                  <c:v>7.1916427254868367</c:v>
                </c:pt>
                <c:pt idx="978">
                  <c:v>7.1916427254868367</c:v>
                </c:pt>
                <c:pt idx="979">
                  <c:v>7.1916427254868367</c:v>
                </c:pt>
                <c:pt idx="980">
                  <c:v>7.1916427254868367</c:v>
                </c:pt>
                <c:pt idx="981">
                  <c:v>7.1916427254868367</c:v>
                </c:pt>
                <c:pt idx="982">
                  <c:v>7.1916427254868367</c:v>
                </c:pt>
                <c:pt idx="983">
                  <c:v>7.1916427254868367</c:v>
                </c:pt>
                <c:pt idx="984">
                  <c:v>7.1916427254868367</c:v>
                </c:pt>
                <c:pt idx="985">
                  <c:v>7.1916427254868367</c:v>
                </c:pt>
                <c:pt idx="986">
                  <c:v>7.1916427254868367</c:v>
                </c:pt>
                <c:pt idx="987">
                  <c:v>7.1916427254868367</c:v>
                </c:pt>
                <c:pt idx="988">
                  <c:v>7.1916427254868367</c:v>
                </c:pt>
                <c:pt idx="989">
                  <c:v>7.1916427254868367</c:v>
                </c:pt>
                <c:pt idx="990">
                  <c:v>7.1916427254868367</c:v>
                </c:pt>
                <c:pt idx="991">
                  <c:v>7.1916427254868367</c:v>
                </c:pt>
                <c:pt idx="992">
                  <c:v>7.1916427254868367</c:v>
                </c:pt>
                <c:pt idx="993">
                  <c:v>7.1916427254868367</c:v>
                </c:pt>
                <c:pt idx="994">
                  <c:v>7.1916427254868367</c:v>
                </c:pt>
                <c:pt idx="995">
                  <c:v>7.1916427254868367</c:v>
                </c:pt>
                <c:pt idx="996">
                  <c:v>7.1916427254868367</c:v>
                </c:pt>
                <c:pt idx="997">
                  <c:v>7.1916427254868367</c:v>
                </c:pt>
                <c:pt idx="998">
                  <c:v>7.1916427254868367</c:v>
                </c:pt>
                <c:pt idx="999">
                  <c:v>7.1916427254868367</c:v>
                </c:pt>
                <c:pt idx="1000">
                  <c:v>7.1916427254868367</c:v>
                </c:pt>
                <c:pt idx="1001">
                  <c:v>7.1916427254868367</c:v>
                </c:pt>
                <c:pt idx="1002">
                  <c:v>7.1916427254868367</c:v>
                </c:pt>
                <c:pt idx="1003">
                  <c:v>7.1916427254868367</c:v>
                </c:pt>
                <c:pt idx="1004">
                  <c:v>7.1916427254868367</c:v>
                </c:pt>
                <c:pt idx="1005">
                  <c:v>7.1916427254868367</c:v>
                </c:pt>
                <c:pt idx="1006">
                  <c:v>7.1916427254868367</c:v>
                </c:pt>
                <c:pt idx="1007">
                  <c:v>7.1916427254868367</c:v>
                </c:pt>
                <c:pt idx="1008">
                  <c:v>7.1916427254868367</c:v>
                </c:pt>
                <c:pt idx="1009">
                  <c:v>7.1916427254868367</c:v>
                </c:pt>
                <c:pt idx="1010">
                  <c:v>7.1916427254868367</c:v>
                </c:pt>
                <c:pt idx="1011">
                  <c:v>7.1916427254868367</c:v>
                </c:pt>
                <c:pt idx="1012">
                  <c:v>7.1916427254868367</c:v>
                </c:pt>
                <c:pt idx="1013">
                  <c:v>7.1916427254868367</c:v>
                </c:pt>
                <c:pt idx="1014">
                  <c:v>7.1916427254868367</c:v>
                </c:pt>
                <c:pt idx="1015">
                  <c:v>7.1916427254868367</c:v>
                </c:pt>
                <c:pt idx="1016">
                  <c:v>7.1916427254868367</c:v>
                </c:pt>
                <c:pt idx="1017">
                  <c:v>7.1916427254868367</c:v>
                </c:pt>
                <c:pt idx="1018">
                  <c:v>7.1916427254868367</c:v>
                </c:pt>
                <c:pt idx="1019">
                  <c:v>7.1916427254868367</c:v>
                </c:pt>
                <c:pt idx="1020">
                  <c:v>7.1916427254868367</c:v>
                </c:pt>
                <c:pt idx="1021">
                  <c:v>7.1916427254868367</c:v>
                </c:pt>
                <c:pt idx="1022">
                  <c:v>7.1916427254868367</c:v>
                </c:pt>
                <c:pt idx="1023">
                  <c:v>7.1916427254868367</c:v>
                </c:pt>
                <c:pt idx="1024">
                  <c:v>7.1916427254868367</c:v>
                </c:pt>
                <c:pt idx="1025">
                  <c:v>7.1916427254868367</c:v>
                </c:pt>
                <c:pt idx="1026">
                  <c:v>7.1916427254868367</c:v>
                </c:pt>
                <c:pt idx="1027">
                  <c:v>7.1916427254868367</c:v>
                </c:pt>
                <c:pt idx="1028">
                  <c:v>7.1916427254868367</c:v>
                </c:pt>
                <c:pt idx="1029">
                  <c:v>7.1916427254868367</c:v>
                </c:pt>
                <c:pt idx="1030">
                  <c:v>7.1916427254868367</c:v>
                </c:pt>
                <c:pt idx="1031">
                  <c:v>7.1916427254868367</c:v>
                </c:pt>
                <c:pt idx="1032">
                  <c:v>7.1916427254868367</c:v>
                </c:pt>
                <c:pt idx="1033">
                  <c:v>7.1916427254868367</c:v>
                </c:pt>
                <c:pt idx="1034">
                  <c:v>7.1916427254868367</c:v>
                </c:pt>
                <c:pt idx="1035">
                  <c:v>7.1916427254868367</c:v>
                </c:pt>
                <c:pt idx="1036">
                  <c:v>7.1916427254868367</c:v>
                </c:pt>
                <c:pt idx="1037">
                  <c:v>7.1916427254868367</c:v>
                </c:pt>
                <c:pt idx="1038">
                  <c:v>7.1916427254868367</c:v>
                </c:pt>
                <c:pt idx="1039">
                  <c:v>7.1916427254868367</c:v>
                </c:pt>
                <c:pt idx="1040">
                  <c:v>7.1916427254868367</c:v>
                </c:pt>
                <c:pt idx="1041">
                  <c:v>7.1916427254868367</c:v>
                </c:pt>
                <c:pt idx="1042">
                  <c:v>7.1916427254868367</c:v>
                </c:pt>
                <c:pt idx="1043">
                  <c:v>7.1916427254868367</c:v>
                </c:pt>
                <c:pt idx="1044">
                  <c:v>7.1916427254868367</c:v>
                </c:pt>
                <c:pt idx="1045">
                  <c:v>7.1916427254868367</c:v>
                </c:pt>
                <c:pt idx="1046">
                  <c:v>7.1916427254868367</c:v>
                </c:pt>
                <c:pt idx="1047">
                  <c:v>7.1916427254868367</c:v>
                </c:pt>
                <c:pt idx="1048">
                  <c:v>7.1916427254868367</c:v>
                </c:pt>
                <c:pt idx="1049">
                  <c:v>7.1916427254868367</c:v>
                </c:pt>
                <c:pt idx="1050">
                  <c:v>7.1916427254868367</c:v>
                </c:pt>
                <c:pt idx="1051">
                  <c:v>7.1916427254868367</c:v>
                </c:pt>
                <c:pt idx="1052">
                  <c:v>7.1916427254868367</c:v>
                </c:pt>
                <c:pt idx="1053">
                  <c:v>7.1916427254868367</c:v>
                </c:pt>
                <c:pt idx="1054">
                  <c:v>7.1916427254868367</c:v>
                </c:pt>
                <c:pt idx="1055">
                  <c:v>7.1916427254868367</c:v>
                </c:pt>
                <c:pt idx="1056">
                  <c:v>7.1916427254868367</c:v>
                </c:pt>
                <c:pt idx="1057">
                  <c:v>7.1916427254868367</c:v>
                </c:pt>
                <c:pt idx="1058">
                  <c:v>7.1916427254868367</c:v>
                </c:pt>
                <c:pt idx="1059">
                  <c:v>7.1916427254868367</c:v>
                </c:pt>
                <c:pt idx="1060">
                  <c:v>7.1916427254868367</c:v>
                </c:pt>
                <c:pt idx="1061">
                  <c:v>7.1916427254868367</c:v>
                </c:pt>
                <c:pt idx="1062">
                  <c:v>7.1916427254868367</c:v>
                </c:pt>
                <c:pt idx="1063">
                  <c:v>7.1916427254868367</c:v>
                </c:pt>
                <c:pt idx="1064">
                  <c:v>7.1916427254868367</c:v>
                </c:pt>
                <c:pt idx="1065">
                  <c:v>7.1916427254868367</c:v>
                </c:pt>
                <c:pt idx="1066">
                  <c:v>7.1916427254868367</c:v>
                </c:pt>
                <c:pt idx="1067">
                  <c:v>7.1916427254868367</c:v>
                </c:pt>
                <c:pt idx="1068">
                  <c:v>7.1916427254868367</c:v>
                </c:pt>
                <c:pt idx="1069">
                  <c:v>7.1916427254868367</c:v>
                </c:pt>
                <c:pt idx="1070">
                  <c:v>7.1916427254868367</c:v>
                </c:pt>
                <c:pt idx="1071">
                  <c:v>7.1916427254868367</c:v>
                </c:pt>
                <c:pt idx="1072">
                  <c:v>7.1916427254868367</c:v>
                </c:pt>
                <c:pt idx="1073">
                  <c:v>7.1916427254868367</c:v>
                </c:pt>
                <c:pt idx="1074">
                  <c:v>7.1916427254868367</c:v>
                </c:pt>
                <c:pt idx="1075">
                  <c:v>7.1916427254868367</c:v>
                </c:pt>
                <c:pt idx="1076">
                  <c:v>7.1916427254868367</c:v>
                </c:pt>
                <c:pt idx="1077">
                  <c:v>7.1916427254868367</c:v>
                </c:pt>
                <c:pt idx="1078">
                  <c:v>7.1916427254868367</c:v>
                </c:pt>
                <c:pt idx="1079">
                  <c:v>7.1916427254868367</c:v>
                </c:pt>
                <c:pt idx="1080">
                  <c:v>7.1916427254868367</c:v>
                </c:pt>
                <c:pt idx="1081">
                  <c:v>7.1916427254868367</c:v>
                </c:pt>
                <c:pt idx="1082">
                  <c:v>7.1916427254868367</c:v>
                </c:pt>
                <c:pt idx="1083">
                  <c:v>7.1916427254868367</c:v>
                </c:pt>
                <c:pt idx="1084">
                  <c:v>7.1916427254868367</c:v>
                </c:pt>
                <c:pt idx="1085">
                  <c:v>7.1916427254868367</c:v>
                </c:pt>
                <c:pt idx="1086">
                  <c:v>7.1916427254868367</c:v>
                </c:pt>
                <c:pt idx="1087">
                  <c:v>7.1916427254868367</c:v>
                </c:pt>
                <c:pt idx="1088">
                  <c:v>7.1916427254868367</c:v>
                </c:pt>
                <c:pt idx="1089">
                  <c:v>7.1916427254868367</c:v>
                </c:pt>
                <c:pt idx="1090">
                  <c:v>7.1916427254868367</c:v>
                </c:pt>
                <c:pt idx="1091">
                  <c:v>7.1916427254868367</c:v>
                </c:pt>
                <c:pt idx="1092">
                  <c:v>7.1916427254868367</c:v>
                </c:pt>
                <c:pt idx="1093">
                  <c:v>7.1916427254868367</c:v>
                </c:pt>
                <c:pt idx="1094">
                  <c:v>7.1916427254868367</c:v>
                </c:pt>
                <c:pt idx="1095">
                  <c:v>7.1916427254868367</c:v>
                </c:pt>
                <c:pt idx="1096">
                  <c:v>7.1916427254868367</c:v>
                </c:pt>
                <c:pt idx="1097">
                  <c:v>7.1916427254868367</c:v>
                </c:pt>
                <c:pt idx="1098">
                  <c:v>7.1916427254868367</c:v>
                </c:pt>
                <c:pt idx="1099">
                  <c:v>7.1916427254868367</c:v>
                </c:pt>
                <c:pt idx="1100">
                  <c:v>7.1916427254868367</c:v>
                </c:pt>
                <c:pt idx="1101">
                  <c:v>7.1916427254868367</c:v>
                </c:pt>
                <c:pt idx="1102">
                  <c:v>7.1916427254868367</c:v>
                </c:pt>
                <c:pt idx="1103">
                  <c:v>7.1916427254868367</c:v>
                </c:pt>
                <c:pt idx="1104">
                  <c:v>7.1916427254868367</c:v>
                </c:pt>
                <c:pt idx="1105">
                  <c:v>7.1916427254868367</c:v>
                </c:pt>
                <c:pt idx="1106">
                  <c:v>7.1916427254868367</c:v>
                </c:pt>
                <c:pt idx="1107">
                  <c:v>7.1916427254868367</c:v>
                </c:pt>
                <c:pt idx="1108">
                  <c:v>7.1916427254868367</c:v>
                </c:pt>
                <c:pt idx="1109">
                  <c:v>7.1916427254868367</c:v>
                </c:pt>
                <c:pt idx="1110">
                  <c:v>7.1916427254868367</c:v>
                </c:pt>
                <c:pt idx="1111">
                  <c:v>7.1916427254868367</c:v>
                </c:pt>
                <c:pt idx="1112">
                  <c:v>7.1916427254868367</c:v>
                </c:pt>
                <c:pt idx="1113">
                  <c:v>7.1916427254868367</c:v>
                </c:pt>
                <c:pt idx="1114">
                  <c:v>7.1916427254868367</c:v>
                </c:pt>
                <c:pt idx="1115">
                  <c:v>7.1916427254868367</c:v>
                </c:pt>
                <c:pt idx="1116">
                  <c:v>7.1916427254868367</c:v>
                </c:pt>
                <c:pt idx="1117">
                  <c:v>7.1916427254868367</c:v>
                </c:pt>
                <c:pt idx="1118">
                  <c:v>7.1916427254868367</c:v>
                </c:pt>
                <c:pt idx="1119">
                  <c:v>7.1916427254868367</c:v>
                </c:pt>
                <c:pt idx="1120">
                  <c:v>7.1916427254868367</c:v>
                </c:pt>
                <c:pt idx="1121">
                  <c:v>7.1916427254868367</c:v>
                </c:pt>
                <c:pt idx="1122">
                  <c:v>7.1916427254868367</c:v>
                </c:pt>
                <c:pt idx="1123">
                  <c:v>7.1916427254868367</c:v>
                </c:pt>
                <c:pt idx="1124">
                  <c:v>7.1916427254868367</c:v>
                </c:pt>
                <c:pt idx="1125">
                  <c:v>7.1916427254868367</c:v>
                </c:pt>
                <c:pt idx="1126">
                  <c:v>7.1916427254868367</c:v>
                </c:pt>
                <c:pt idx="1127">
                  <c:v>7.1916427254868367</c:v>
                </c:pt>
                <c:pt idx="1128">
                  <c:v>7.1916427254868367</c:v>
                </c:pt>
                <c:pt idx="1129">
                  <c:v>7.1916427254868367</c:v>
                </c:pt>
                <c:pt idx="1130">
                  <c:v>7.1916427254868367</c:v>
                </c:pt>
                <c:pt idx="1131">
                  <c:v>7.1916427254868367</c:v>
                </c:pt>
                <c:pt idx="1132">
                  <c:v>7.1916427254868367</c:v>
                </c:pt>
                <c:pt idx="1133">
                  <c:v>7.1916427254868367</c:v>
                </c:pt>
                <c:pt idx="1134">
                  <c:v>7.1916427254868367</c:v>
                </c:pt>
                <c:pt idx="1135">
                  <c:v>7.1916427254868367</c:v>
                </c:pt>
                <c:pt idx="1136">
                  <c:v>7.1916427254868367</c:v>
                </c:pt>
                <c:pt idx="1137">
                  <c:v>7.1916427254868367</c:v>
                </c:pt>
                <c:pt idx="1138">
                  <c:v>7.1916427254868367</c:v>
                </c:pt>
                <c:pt idx="1139">
                  <c:v>7.1916427254868367</c:v>
                </c:pt>
                <c:pt idx="1140">
                  <c:v>7.1916427254868367</c:v>
                </c:pt>
                <c:pt idx="1141">
                  <c:v>7.1916427254868367</c:v>
                </c:pt>
                <c:pt idx="1142">
                  <c:v>7.1916427254868367</c:v>
                </c:pt>
                <c:pt idx="1143">
                  <c:v>7.1916427254868367</c:v>
                </c:pt>
                <c:pt idx="1144">
                  <c:v>7.1916427254868367</c:v>
                </c:pt>
                <c:pt idx="1145">
                  <c:v>7.1916427254868367</c:v>
                </c:pt>
                <c:pt idx="1146">
                  <c:v>7.1916427254868367</c:v>
                </c:pt>
                <c:pt idx="1147">
                  <c:v>7.1916427254868367</c:v>
                </c:pt>
                <c:pt idx="1148">
                  <c:v>7.1916427254868367</c:v>
                </c:pt>
                <c:pt idx="1149">
                  <c:v>7.1916427254868367</c:v>
                </c:pt>
                <c:pt idx="1150">
                  <c:v>7.1916427254868367</c:v>
                </c:pt>
                <c:pt idx="1151">
                  <c:v>7.1916427254868367</c:v>
                </c:pt>
                <c:pt idx="1152">
                  <c:v>7.1916427254868367</c:v>
                </c:pt>
                <c:pt idx="1153">
                  <c:v>7.1916427254868367</c:v>
                </c:pt>
                <c:pt idx="1154">
                  <c:v>7.1916427254868367</c:v>
                </c:pt>
                <c:pt idx="1155">
                  <c:v>7.1916427254868367</c:v>
                </c:pt>
                <c:pt idx="1156">
                  <c:v>7.1916427254868367</c:v>
                </c:pt>
                <c:pt idx="1157">
                  <c:v>7.1916427254868367</c:v>
                </c:pt>
                <c:pt idx="1158">
                  <c:v>7.1916427254868367</c:v>
                </c:pt>
                <c:pt idx="1159">
                  <c:v>7.1916427254868367</c:v>
                </c:pt>
                <c:pt idx="1160">
                  <c:v>7.1916427254868367</c:v>
                </c:pt>
                <c:pt idx="1161">
                  <c:v>7.1916427254868367</c:v>
                </c:pt>
                <c:pt idx="1162">
                  <c:v>7.1916427254868367</c:v>
                </c:pt>
                <c:pt idx="1163">
                  <c:v>7.1916427254868367</c:v>
                </c:pt>
                <c:pt idx="1164">
                  <c:v>7.1916427254868367</c:v>
                </c:pt>
                <c:pt idx="1165">
                  <c:v>7.1916427254868367</c:v>
                </c:pt>
                <c:pt idx="1166">
                  <c:v>7.1916427254868367</c:v>
                </c:pt>
                <c:pt idx="1167">
                  <c:v>7.1916427254868367</c:v>
                </c:pt>
                <c:pt idx="1168">
                  <c:v>7.1916427254868367</c:v>
                </c:pt>
                <c:pt idx="1169">
                  <c:v>7.1916427254868367</c:v>
                </c:pt>
                <c:pt idx="1170">
                  <c:v>7.1916427254868367</c:v>
                </c:pt>
                <c:pt idx="1171">
                  <c:v>7.1916427254868367</c:v>
                </c:pt>
                <c:pt idx="1172">
                  <c:v>7.1916427254868367</c:v>
                </c:pt>
                <c:pt idx="1173">
                  <c:v>7.1916427254868367</c:v>
                </c:pt>
                <c:pt idx="1174">
                  <c:v>7.1916427254868367</c:v>
                </c:pt>
                <c:pt idx="1175">
                  <c:v>7.1916427254868367</c:v>
                </c:pt>
                <c:pt idx="1176">
                  <c:v>7.1916427254868367</c:v>
                </c:pt>
                <c:pt idx="1177">
                  <c:v>7.1916427254868367</c:v>
                </c:pt>
                <c:pt idx="1178">
                  <c:v>7.1916427254868367</c:v>
                </c:pt>
                <c:pt idx="1179">
                  <c:v>7.1916427254868367</c:v>
                </c:pt>
                <c:pt idx="1180">
                  <c:v>7.1916427254868367</c:v>
                </c:pt>
                <c:pt idx="1181">
                  <c:v>7.1916427254868367</c:v>
                </c:pt>
                <c:pt idx="1182">
                  <c:v>7.1916427254868367</c:v>
                </c:pt>
                <c:pt idx="1183">
                  <c:v>7.1916427254868367</c:v>
                </c:pt>
                <c:pt idx="1184">
                  <c:v>7.1916427254868367</c:v>
                </c:pt>
                <c:pt idx="1185">
                  <c:v>7.1916427254868367</c:v>
                </c:pt>
                <c:pt idx="1186">
                  <c:v>7.1916427254868367</c:v>
                </c:pt>
                <c:pt idx="1187">
                  <c:v>7.1916427254868367</c:v>
                </c:pt>
                <c:pt idx="1188">
                  <c:v>7.1916427254868367</c:v>
                </c:pt>
                <c:pt idx="1189">
                  <c:v>7.1916427254868367</c:v>
                </c:pt>
                <c:pt idx="1190">
                  <c:v>7.1916427254868367</c:v>
                </c:pt>
                <c:pt idx="1191">
                  <c:v>7.1916427254868367</c:v>
                </c:pt>
                <c:pt idx="1192">
                  <c:v>7.1916427254868367</c:v>
                </c:pt>
                <c:pt idx="1193">
                  <c:v>7.1916427254868367</c:v>
                </c:pt>
                <c:pt idx="1194">
                  <c:v>7.1916427254868367</c:v>
                </c:pt>
                <c:pt idx="1195">
                  <c:v>7.1916427254868367</c:v>
                </c:pt>
                <c:pt idx="1196">
                  <c:v>7.1916427254868367</c:v>
                </c:pt>
                <c:pt idx="1197">
                  <c:v>7.1916427254868367</c:v>
                </c:pt>
                <c:pt idx="1198">
                  <c:v>7.1916427254868367</c:v>
                </c:pt>
                <c:pt idx="1199">
                  <c:v>7.1916427254868367</c:v>
                </c:pt>
                <c:pt idx="1200">
                  <c:v>7.1916427254868367</c:v>
                </c:pt>
                <c:pt idx="1201">
                  <c:v>7.1916427254868367</c:v>
                </c:pt>
                <c:pt idx="1202">
                  <c:v>7.1916427254868367</c:v>
                </c:pt>
                <c:pt idx="1203">
                  <c:v>7.1916427254868367</c:v>
                </c:pt>
                <c:pt idx="1204">
                  <c:v>7.1916427254868367</c:v>
                </c:pt>
                <c:pt idx="1205">
                  <c:v>7.1916427254868367</c:v>
                </c:pt>
                <c:pt idx="1206">
                  <c:v>7.1916427254868367</c:v>
                </c:pt>
                <c:pt idx="1207">
                  <c:v>7.1916427254868367</c:v>
                </c:pt>
                <c:pt idx="1208">
                  <c:v>7.1916427254868367</c:v>
                </c:pt>
                <c:pt idx="1209">
                  <c:v>7.1916427254868367</c:v>
                </c:pt>
                <c:pt idx="1210">
                  <c:v>7.1916427254868367</c:v>
                </c:pt>
                <c:pt idx="1211">
                  <c:v>7.1916427254868367</c:v>
                </c:pt>
                <c:pt idx="1212">
                  <c:v>7.1916427254868367</c:v>
                </c:pt>
                <c:pt idx="1213">
                  <c:v>7.1916427254868367</c:v>
                </c:pt>
                <c:pt idx="1214">
                  <c:v>7.1916427254868367</c:v>
                </c:pt>
                <c:pt idx="1215">
                  <c:v>7.1916427254868367</c:v>
                </c:pt>
                <c:pt idx="1216">
                  <c:v>7.1916427254868367</c:v>
                </c:pt>
                <c:pt idx="1217">
                  <c:v>7.1916427254868367</c:v>
                </c:pt>
                <c:pt idx="1218">
                  <c:v>7.1916427254868367</c:v>
                </c:pt>
                <c:pt idx="1219">
                  <c:v>7.1916427254868367</c:v>
                </c:pt>
                <c:pt idx="1220">
                  <c:v>7.1916427254868367</c:v>
                </c:pt>
                <c:pt idx="1221">
                  <c:v>7.1916427254868367</c:v>
                </c:pt>
                <c:pt idx="1222">
                  <c:v>7.1916427254868367</c:v>
                </c:pt>
                <c:pt idx="1223">
                  <c:v>7.1916427254868367</c:v>
                </c:pt>
                <c:pt idx="1224">
                  <c:v>7.1916427254868367</c:v>
                </c:pt>
                <c:pt idx="1225">
                  <c:v>7.1916427254868367</c:v>
                </c:pt>
                <c:pt idx="1226">
                  <c:v>7.1916427254868367</c:v>
                </c:pt>
                <c:pt idx="1227">
                  <c:v>7.1916427254868367</c:v>
                </c:pt>
                <c:pt idx="1228">
                  <c:v>7.1916427254868367</c:v>
                </c:pt>
                <c:pt idx="1229">
                  <c:v>7.1916427254868367</c:v>
                </c:pt>
                <c:pt idx="1230">
                  <c:v>7.1916427254868367</c:v>
                </c:pt>
                <c:pt idx="1231">
                  <c:v>7.1916427254868367</c:v>
                </c:pt>
                <c:pt idx="1232">
                  <c:v>7.1916427254868367</c:v>
                </c:pt>
                <c:pt idx="1233">
                  <c:v>7.1916427254868367</c:v>
                </c:pt>
                <c:pt idx="1234">
                  <c:v>7.1916427254868367</c:v>
                </c:pt>
                <c:pt idx="1235">
                  <c:v>7.1916427254868367</c:v>
                </c:pt>
                <c:pt idx="1236">
                  <c:v>7.1916427254868367</c:v>
                </c:pt>
                <c:pt idx="1237">
                  <c:v>7.1916427254868367</c:v>
                </c:pt>
                <c:pt idx="1238">
                  <c:v>7.1916427254868367</c:v>
                </c:pt>
                <c:pt idx="1239">
                  <c:v>7.1916427254868367</c:v>
                </c:pt>
                <c:pt idx="1240">
                  <c:v>7.1916427254868367</c:v>
                </c:pt>
                <c:pt idx="1241">
                  <c:v>7.1916427254868367</c:v>
                </c:pt>
                <c:pt idx="1242">
                  <c:v>7.1916427254868367</c:v>
                </c:pt>
                <c:pt idx="1243">
                  <c:v>7.1916427254868367</c:v>
                </c:pt>
                <c:pt idx="1244">
                  <c:v>7.1916427254868367</c:v>
                </c:pt>
                <c:pt idx="1245">
                  <c:v>7.1916427254868367</c:v>
                </c:pt>
                <c:pt idx="1246">
                  <c:v>7.1916427254868367</c:v>
                </c:pt>
                <c:pt idx="1247">
                  <c:v>7.1916427254868367</c:v>
                </c:pt>
                <c:pt idx="1248">
                  <c:v>7.1916427254868367</c:v>
                </c:pt>
                <c:pt idx="1249">
                  <c:v>7.1916427254868367</c:v>
                </c:pt>
                <c:pt idx="1250">
                  <c:v>7.1916427254868367</c:v>
                </c:pt>
                <c:pt idx="1251">
                  <c:v>7.1916427254868367</c:v>
                </c:pt>
                <c:pt idx="1252">
                  <c:v>7.1916427254868367</c:v>
                </c:pt>
                <c:pt idx="1253">
                  <c:v>7.1916427254868367</c:v>
                </c:pt>
                <c:pt idx="1254">
                  <c:v>7.1916427254868367</c:v>
                </c:pt>
                <c:pt idx="1255">
                  <c:v>7.1916427254868367</c:v>
                </c:pt>
                <c:pt idx="1256">
                  <c:v>7.1916427254868367</c:v>
                </c:pt>
                <c:pt idx="1257">
                  <c:v>7.1916427254868367</c:v>
                </c:pt>
                <c:pt idx="1258">
                  <c:v>7.1916427254868367</c:v>
                </c:pt>
                <c:pt idx="1259">
                  <c:v>7.1916427254868367</c:v>
                </c:pt>
                <c:pt idx="1260">
                  <c:v>7.1916427254868367</c:v>
                </c:pt>
                <c:pt idx="1261">
                  <c:v>7.1916427254868367</c:v>
                </c:pt>
                <c:pt idx="1262">
                  <c:v>7.1916427254868367</c:v>
                </c:pt>
                <c:pt idx="1263">
                  <c:v>7.1916427254868367</c:v>
                </c:pt>
                <c:pt idx="1264">
                  <c:v>7.1916427254868367</c:v>
                </c:pt>
                <c:pt idx="1265">
                  <c:v>7.1916427254868367</c:v>
                </c:pt>
                <c:pt idx="1266">
                  <c:v>7.1916427254868367</c:v>
                </c:pt>
                <c:pt idx="1267">
                  <c:v>7.1916427254868367</c:v>
                </c:pt>
                <c:pt idx="1268">
                  <c:v>7.1916427254868367</c:v>
                </c:pt>
                <c:pt idx="1269">
                  <c:v>7.1916427254868367</c:v>
                </c:pt>
                <c:pt idx="1270">
                  <c:v>7.1916427254868367</c:v>
                </c:pt>
                <c:pt idx="1271">
                  <c:v>7.1916427254868367</c:v>
                </c:pt>
                <c:pt idx="1272">
                  <c:v>7.1916427254868367</c:v>
                </c:pt>
                <c:pt idx="1273">
                  <c:v>7.1916427254868367</c:v>
                </c:pt>
                <c:pt idx="1274">
                  <c:v>7.1916427254868367</c:v>
                </c:pt>
                <c:pt idx="1275">
                  <c:v>7.1916427254868367</c:v>
                </c:pt>
                <c:pt idx="1276">
                  <c:v>7.1916427254868367</c:v>
                </c:pt>
                <c:pt idx="1277">
                  <c:v>7.1916427254868367</c:v>
                </c:pt>
                <c:pt idx="1278">
                  <c:v>7.1916427254868367</c:v>
                </c:pt>
                <c:pt idx="1279">
                  <c:v>7.1916427254868367</c:v>
                </c:pt>
                <c:pt idx="1280">
                  <c:v>7.1916427254868367</c:v>
                </c:pt>
                <c:pt idx="1281">
                  <c:v>7.1916427254868367</c:v>
                </c:pt>
                <c:pt idx="1282">
                  <c:v>7.1916427254868367</c:v>
                </c:pt>
                <c:pt idx="1283">
                  <c:v>7.1916427254868367</c:v>
                </c:pt>
                <c:pt idx="1284">
                  <c:v>7.1916427254868367</c:v>
                </c:pt>
                <c:pt idx="1285">
                  <c:v>7.1916427254868367</c:v>
                </c:pt>
                <c:pt idx="1286">
                  <c:v>7.1916427254868367</c:v>
                </c:pt>
                <c:pt idx="1287">
                  <c:v>7.1916427254868367</c:v>
                </c:pt>
                <c:pt idx="1288">
                  <c:v>7.1916427254868367</c:v>
                </c:pt>
                <c:pt idx="1289">
                  <c:v>7.1916427254868367</c:v>
                </c:pt>
                <c:pt idx="1290">
                  <c:v>7.1916427254868367</c:v>
                </c:pt>
                <c:pt idx="1291">
                  <c:v>7.1916427254868367</c:v>
                </c:pt>
                <c:pt idx="1292">
                  <c:v>7.1916427254868367</c:v>
                </c:pt>
                <c:pt idx="1293">
                  <c:v>7.1916427254868367</c:v>
                </c:pt>
                <c:pt idx="1294">
                  <c:v>7.1916427254868367</c:v>
                </c:pt>
                <c:pt idx="1295">
                  <c:v>7.1916427254868367</c:v>
                </c:pt>
                <c:pt idx="1296">
                  <c:v>7.1916427254868367</c:v>
                </c:pt>
                <c:pt idx="1297">
                  <c:v>7.1916427254868367</c:v>
                </c:pt>
                <c:pt idx="1298">
                  <c:v>7.1916427254868367</c:v>
                </c:pt>
                <c:pt idx="1299">
                  <c:v>7.1916427254868367</c:v>
                </c:pt>
                <c:pt idx="1300">
                  <c:v>7.1916427254868367</c:v>
                </c:pt>
                <c:pt idx="1301">
                  <c:v>7.1916427254868367</c:v>
                </c:pt>
                <c:pt idx="1302">
                  <c:v>7.1916427254868367</c:v>
                </c:pt>
                <c:pt idx="1303">
                  <c:v>7.1916427254868367</c:v>
                </c:pt>
                <c:pt idx="1304">
                  <c:v>7.1916427254868367</c:v>
                </c:pt>
                <c:pt idx="1305">
                  <c:v>7.1916427254868367</c:v>
                </c:pt>
                <c:pt idx="1306">
                  <c:v>7.1916427254868367</c:v>
                </c:pt>
                <c:pt idx="1307">
                  <c:v>7.1916427254868367</c:v>
                </c:pt>
                <c:pt idx="1308">
                  <c:v>7.1916427254868367</c:v>
                </c:pt>
                <c:pt idx="1309">
                  <c:v>7.1916427254868367</c:v>
                </c:pt>
                <c:pt idx="1310">
                  <c:v>7.1916427254868367</c:v>
                </c:pt>
                <c:pt idx="1311">
                  <c:v>7.1916427254868367</c:v>
                </c:pt>
                <c:pt idx="1312">
                  <c:v>7.1916427254868367</c:v>
                </c:pt>
                <c:pt idx="1313">
                  <c:v>7.1916427254868367</c:v>
                </c:pt>
                <c:pt idx="1314">
                  <c:v>7.1916427254868367</c:v>
                </c:pt>
                <c:pt idx="1315">
                  <c:v>7.1916427254868367</c:v>
                </c:pt>
                <c:pt idx="1316">
                  <c:v>7.1916427254868367</c:v>
                </c:pt>
                <c:pt idx="1317">
                  <c:v>7.1916427254868367</c:v>
                </c:pt>
                <c:pt idx="1318">
                  <c:v>7.1916427254868367</c:v>
                </c:pt>
                <c:pt idx="1319">
                  <c:v>7.1916427254868367</c:v>
                </c:pt>
                <c:pt idx="1320">
                  <c:v>7.1916427254868367</c:v>
                </c:pt>
                <c:pt idx="1321">
                  <c:v>7.1916427254868367</c:v>
                </c:pt>
                <c:pt idx="1322">
                  <c:v>7.1916427254868367</c:v>
                </c:pt>
                <c:pt idx="1323">
                  <c:v>7.1916427254868367</c:v>
                </c:pt>
                <c:pt idx="1324">
                  <c:v>7.1916427254868367</c:v>
                </c:pt>
                <c:pt idx="1325">
                  <c:v>7.1916427254868367</c:v>
                </c:pt>
                <c:pt idx="1326">
                  <c:v>7.1916427254868367</c:v>
                </c:pt>
                <c:pt idx="1327">
                  <c:v>7.1916427254868367</c:v>
                </c:pt>
                <c:pt idx="1328">
                  <c:v>7.1916427254868367</c:v>
                </c:pt>
                <c:pt idx="1329">
                  <c:v>7.1916427254868367</c:v>
                </c:pt>
                <c:pt idx="1330">
                  <c:v>7.1916427254868367</c:v>
                </c:pt>
                <c:pt idx="1331">
                  <c:v>7.1916427254868367</c:v>
                </c:pt>
                <c:pt idx="1332">
                  <c:v>7.1916427254868367</c:v>
                </c:pt>
                <c:pt idx="1333">
                  <c:v>7.1916427254868367</c:v>
                </c:pt>
                <c:pt idx="1334">
                  <c:v>7.1916427254868367</c:v>
                </c:pt>
                <c:pt idx="1335">
                  <c:v>7.1916427254868367</c:v>
                </c:pt>
                <c:pt idx="1336">
                  <c:v>7.1916427254868367</c:v>
                </c:pt>
                <c:pt idx="1337">
                  <c:v>7.1916427254868367</c:v>
                </c:pt>
                <c:pt idx="1338">
                  <c:v>7.1916427254868367</c:v>
                </c:pt>
                <c:pt idx="1339">
                  <c:v>7.1916427254868367</c:v>
                </c:pt>
                <c:pt idx="1340">
                  <c:v>7.1916427254868367</c:v>
                </c:pt>
                <c:pt idx="1341">
                  <c:v>7.1916427254868367</c:v>
                </c:pt>
                <c:pt idx="1342">
                  <c:v>7.1916427254868367</c:v>
                </c:pt>
                <c:pt idx="1343">
                  <c:v>7.1916427254868367</c:v>
                </c:pt>
                <c:pt idx="1344">
                  <c:v>7.1916427254868367</c:v>
                </c:pt>
                <c:pt idx="1345">
                  <c:v>7.1916427254868367</c:v>
                </c:pt>
                <c:pt idx="1346">
                  <c:v>7.1916427254868367</c:v>
                </c:pt>
                <c:pt idx="1347">
                  <c:v>7.1916427254868367</c:v>
                </c:pt>
                <c:pt idx="1348">
                  <c:v>7.1916427254868367</c:v>
                </c:pt>
                <c:pt idx="1349">
                  <c:v>7.1916427254868367</c:v>
                </c:pt>
                <c:pt idx="1350">
                  <c:v>7.1916427254868367</c:v>
                </c:pt>
                <c:pt idx="1351">
                  <c:v>7.1916427254868367</c:v>
                </c:pt>
                <c:pt idx="1352">
                  <c:v>7.1916427254868367</c:v>
                </c:pt>
                <c:pt idx="1353">
                  <c:v>7.1916427254868367</c:v>
                </c:pt>
                <c:pt idx="1354">
                  <c:v>7.1916427254868367</c:v>
                </c:pt>
                <c:pt idx="1355">
                  <c:v>7.1916427254868367</c:v>
                </c:pt>
                <c:pt idx="1356">
                  <c:v>7.1916427254868367</c:v>
                </c:pt>
                <c:pt idx="1357">
                  <c:v>7.1916427254868367</c:v>
                </c:pt>
                <c:pt idx="1358">
                  <c:v>7.1916427254868367</c:v>
                </c:pt>
                <c:pt idx="1359">
                  <c:v>7.1916427254868367</c:v>
                </c:pt>
                <c:pt idx="1360">
                  <c:v>7.1916427254868367</c:v>
                </c:pt>
                <c:pt idx="1361">
                  <c:v>7.1916427254868367</c:v>
                </c:pt>
                <c:pt idx="1362">
                  <c:v>7.1916427254868367</c:v>
                </c:pt>
                <c:pt idx="1363">
                  <c:v>7.1916427254868367</c:v>
                </c:pt>
                <c:pt idx="1364">
                  <c:v>7.1916427254868367</c:v>
                </c:pt>
                <c:pt idx="1365">
                  <c:v>7.1916427254868367</c:v>
                </c:pt>
                <c:pt idx="1366">
                  <c:v>7.1916427254868367</c:v>
                </c:pt>
                <c:pt idx="1367">
                  <c:v>7.1916427254868367</c:v>
                </c:pt>
                <c:pt idx="1368">
                  <c:v>7.1916427254868367</c:v>
                </c:pt>
                <c:pt idx="1369">
                  <c:v>7.1916427254868367</c:v>
                </c:pt>
                <c:pt idx="1370">
                  <c:v>7.1916427254868367</c:v>
                </c:pt>
                <c:pt idx="1371">
                  <c:v>7.1916427254868367</c:v>
                </c:pt>
                <c:pt idx="1372">
                  <c:v>7.1916427254868367</c:v>
                </c:pt>
                <c:pt idx="1373">
                  <c:v>7.1916427254868367</c:v>
                </c:pt>
                <c:pt idx="1374">
                  <c:v>7.1916427254868367</c:v>
                </c:pt>
                <c:pt idx="1375">
                  <c:v>7.1916427254868367</c:v>
                </c:pt>
                <c:pt idx="1376">
                  <c:v>7.1916427254868367</c:v>
                </c:pt>
                <c:pt idx="1377">
                  <c:v>7.1916427254868367</c:v>
                </c:pt>
                <c:pt idx="1378">
                  <c:v>7.1916427254868367</c:v>
                </c:pt>
                <c:pt idx="1379">
                  <c:v>7.1916427254868367</c:v>
                </c:pt>
                <c:pt idx="1380">
                  <c:v>7.1916427254868367</c:v>
                </c:pt>
                <c:pt idx="1381">
                  <c:v>7.1916427254868367</c:v>
                </c:pt>
                <c:pt idx="1382">
                  <c:v>7.1916427254868367</c:v>
                </c:pt>
                <c:pt idx="1383">
                  <c:v>7.1916427254868367</c:v>
                </c:pt>
                <c:pt idx="1384">
                  <c:v>7.1916427254868367</c:v>
                </c:pt>
                <c:pt idx="1385">
                  <c:v>7.1916427254868367</c:v>
                </c:pt>
                <c:pt idx="1386">
                  <c:v>7.1916427254868367</c:v>
                </c:pt>
                <c:pt idx="1387">
                  <c:v>7.1916427254868367</c:v>
                </c:pt>
                <c:pt idx="1388">
                  <c:v>7.1916427254868367</c:v>
                </c:pt>
                <c:pt idx="1389">
                  <c:v>7.1916427254868367</c:v>
                </c:pt>
                <c:pt idx="1390">
                  <c:v>7.1916427254868367</c:v>
                </c:pt>
                <c:pt idx="1391">
                  <c:v>7.1916427254868367</c:v>
                </c:pt>
                <c:pt idx="1392">
                  <c:v>7.1916427254868367</c:v>
                </c:pt>
                <c:pt idx="1393">
                  <c:v>7.1916427254868367</c:v>
                </c:pt>
                <c:pt idx="1394">
                  <c:v>7.1916427254868367</c:v>
                </c:pt>
                <c:pt idx="1395">
                  <c:v>7.1916427254868367</c:v>
                </c:pt>
                <c:pt idx="1396">
                  <c:v>7.1916427254868367</c:v>
                </c:pt>
                <c:pt idx="1397">
                  <c:v>7.1916427254868367</c:v>
                </c:pt>
                <c:pt idx="1398">
                  <c:v>7.1916427254868367</c:v>
                </c:pt>
                <c:pt idx="1399">
                  <c:v>7.1916427254868367</c:v>
                </c:pt>
                <c:pt idx="1400">
                  <c:v>7.1916427254868367</c:v>
                </c:pt>
                <c:pt idx="1401">
                  <c:v>7.1916427254868367</c:v>
                </c:pt>
                <c:pt idx="1402">
                  <c:v>7.1916427254868367</c:v>
                </c:pt>
                <c:pt idx="1403">
                  <c:v>7.1916427254868367</c:v>
                </c:pt>
                <c:pt idx="1404">
                  <c:v>7.1916427254868367</c:v>
                </c:pt>
                <c:pt idx="1405">
                  <c:v>7.1916427254868367</c:v>
                </c:pt>
                <c:pt idx="1406">
                  <c:v>7.1916427254868367</c:v>
                </c:pt>
                <c:pt idx="1407">
                  <c:v>7.1916427254868367</c:v>
                </c:pt>
                <c:pt idx="1408">
                  <c:v>7.1916427254868367</c:v>
                </c:pt>
                <c:pt idx="1409">
                  <c:v>7.1916427254868367</c:v>
                </c:pt>
                <c:pt idx="1410">
                  <c:v>7.1916427254868367</c:v>
                </c:pt>
                <c:pt idx="1411">
                  <c:v>7.1916427254868367</c:v>
                </c:pt>
                <c:pt idx="1412">
                  <c:v>7.1916427254868367</c:v>
                </c:pt>
                <c:pt idx="1413">
                  <c:v>7.1916427254868367</c:v>
                </c:pt>
                <c:pt idx="1414">
                  <c:v>7.1916427254868367</c:v>
                </c:pt>
                <c:pt idx="1415">
                  <c:v>7.1916427254868367</c:v>
                </c:pt>
                <c:pt idx="1416">
                  <c:v>7.1916427254868367</c:v>
                </c:pt>
                <c:pt idx="1417">
                  <c:v>7.1916427254868367</c:v>
                </c:pt>
                <c:pt idx="1418">
                  <c:v>7.1916427254868367</c:v>
                </c:pt>
                <c:pt idx="1419">
                  <c:v>7.1916427254868367</c:v>
                </c:pt>
                <c:pt idx="1420">
                  <c:v>7.1916427254868367</c:v>
                </c:pt>
                <c:pt idx="1421">
                  <c:v>7.1916427254868367</c:v>
                </c:pt>
                <c:pt idx="1422">
                  <c:v>7.1916427254868367</c:v>
                </c:pt>
                <c:pt idx="1423">
                  <c:v>7.1916427254868367</c:v>
                </c:pt>
                <c:pt idx="1424">
                  <c:v>7.1916427254868367</c:v>
                </c:pt>
                <c:pt idx="1425">
                  <c:v>7.1916427254868367</c:v>
                </c:pt>
                <c:pt idx="1426">
                  <c:v>7.1916427254868367</c:v>
                </c:pt>
                <c:pt idx="1427">
                  <c:v>7.1916427254868367</c:v>
                </c:pt>
                <c:pt idx="1428">
                  <c:v>7.1916427254868367</c:v>
                </c:pt>
                <c:pt idx="1429">
                  <c:v>7.1916427254868367</c:v>
                </c:pt>
                <c:pt idx="1430">
                  <c:v>7.1916427254868367</c:v>
                </c:pt>
                <c:pt idx="1431">
                  <c:v>7.1916427254868367</c:v>
                </c:pt>
                <c:pt idx="1432">
                  <c:v>7.1916427254868367</c:v>
                </c:pt>
                <c:pt idx="1433">
                  <c:v>7.1916427254868367</c:v>
                </c:pt>
                <c:pt idx="1434">
                  <c:v>7.1916427254868367</c:v>
                </c:pt>
                <c:pt idx="1435">
                  <c:v>7.1916427254868367</c:v>
                </c:pt>
                <c:pt idx="1436">
                  <c:v>7.1916427254868367</c:v>
                </c:pt>
                <c:pt idx="1437">
                  <c:v>7.1916427254868367</c:v>
                </c:pt>
                <c:pt idx="1438">
                  <c:v>7.1916427254868367</c:v>
                </c:pt>
                <c:pt idx="1439">
                  <c:v>7.1916427254868367</c:v>
                </c:pt>
                <c:pt idx="1440">
                  <c:v>7.1916427254868367</c:v>
                </c:pt>
                <c:pt idx="1441">
                  <c:v>7.1916427254868367</c:v>
                </c:pt>
                <c:pt idx="1442">
                  <c:v>7.1916427254868367</c:v>
                </c:pt>
                <c:pt idx="1443">
                  <c:v>7.1916427254868367</c:v>
                </c:pt>
                <c:pt idx="1444">
                  <c:v>7.1916427254868367</c:v>
                </c:pt>
                <c:pt idx="1445">
                  <c:v>7.1916427254868367</c:v>
                </c:pt>
                <c:pt idx="1446">
                  <c:v>7.1916427254868367</c:v>
                </c:pt>
                <c:pt idx="1447">
                  <c:v>7.1916427254868367</c:v>
                </c:pt>
                <c:pt idx="1448">
                  <c:v>7.1916427254868367</c:v>
                </c:pt>
                <c:pt idx="1449">
                  <c:v>7.1916427254868367</c:v>
                </c:pt>
                <c:pt idx="1450">
                  <c:v>7.1916427254868367</c:v>
                </c:pt>
                <c:pt idx="1451">
                  <c:v>7.1916427254868367</c:v>
                </c:pt>
                <c:pt idx="1452">
                  <c:v>7.1916427254868367</c:v>
                </c:pt>
                <c:pt idx="1453">
                  <c:v>7.1916427254868367</c:v>
                </c:pt>
                <c:pt idx="1454">
                  <c:v>7.1916427254868367</c:v>
                </c:pt>
                <c:pt idx="1455">
                  <c:v>7.1916427254868367</c:v>
                </c:pt>
                <c:pt idx="1456">
                  <c:v>7.1916427254868367</c:v>
                </c:pt>
                <c:pt idx="1457">
                  <c:v>7.1916427254868367</c:v>
                </c:pt>
                <c:pt idx="1458">
                  <c:v>7.1916427254868367</c:v>
                </c:pt>
                <c:pt idx="1459">
                  <c:v>7.1916427254868367</c:v>
                </c:pt>
                <c:pt idx="1460">
                  <c:v>7.1916427254868367</c:v>
                </c:pt>
                <c:pt idx="1461">
                  <c:v>7.1916427254868367</c:v>
                </c:pt>
                <c:pt idx="1462">
                  <c:v>7.1916427254868367</c:v>
                </c:pt>
                <c:pt idx="1463">
                  <c:v>7.1916427254868367</c:v>
                </c:pt>
                <c:pt idx="1464">
                  <c:v>7.1916427254868367</c:v>
                </c:pt>
                <c:pt idx="1465">
                  <c:v>7.1916427254868367</c:v>
                </c:pt>
                <c:pt idx="1466">
                  <c:v>7.1916427254868367</c:v>
                </c:pt>
                <c:pt idx="1467">
                  <c:v>7.1916427254868367</c:v>
                </c:pt>
                <c:pt idx="1468">
                  <c:v>7.1916427254868367</c:v>
                </c:pt>
                <c:pt idx="1469">
                  <c:v>7.1916427254868367</c:v>
                </c:pt>
                <c:pt idx="1470">
                  <c:v>7.1916427254868367</c:v>
                </c:pt>
                <c:pt idx="1471">
                  <c:v>7.1916427254868367</c:v>
                </c:pt>
                <c:pt idx="1472">
                  <c:v>7.1916427254868367</c:v>
                </c:pt>
                <c:pt idx="1473">
                  <c:v>7.1916427254868367</c:v>
                </c:pt>
                <c:pt idx="1474">
                  <c:v>7.1916427254868367</c:v>
                </c:pt>
                <c:pt idx="1475">
                  <c:v>7.1916427254868367</c:v>
                </c:pt>
                <c:pt idx="1476">
                  <c:v>7.1916427254868367</c:v>
                </c:pt>
                <c:pt idx="1477">
                  <c:v>7.1916427254868367</c:v>
                </c:pt>
                <c:pt idx="1478">
                  <c:v>7.1916427254868367</c:v>
                </c:pt>
                <c:pt idx="1479">
                  <c:v>7.1916427254868367</c:v>
                </c:pt>
                <c:pt idx="1480">
                  <c:v>7.1916427254868367</c:v>
                </c:pt>
                <c:pt idx="1481">
                  <c:v>7.1916427254868367</c:v>
                </c:pt>
                <c:pt idx="1482">
                  <c:v>7.1916427254868367</c:v>
                </c:pt>
                <c:pt idx="1483">
                  <c:v>7.1916427254868367</c:v>
                </c:pt>
                <c:pt idx="1484">
                  <c:v>7.1916427254868367</c:v>
                </c:pt>
                <c:pt idx="1485">
                  <c:v>7.1916427254868367</c:v>
                </c:pt>
                <c:pt idx="1486">
                  <c:v>7.1916427254868367</c:v>
                </c:pt>
                <c:pt idx="1487">
                  <c:v>7.1916427254868367</c:v>
                </c:pt>
                <c:pt idx="1488">
                  <c:v>7.1916427254868367</c:v>
                </c:pt>
                <c:pt idx="1489">
                  <c:v>7.1916427254868367</c:v>
                </c:pt>
                <c:pt idx="1490">
                  <c:v>7.1916427254868367</c:v>
                </c:pt>
                <c:pt idx="1491">
                  <c:v>7.1916427254868367</c:v>
                </c:pt>
                <c:pt idx="1492">
                  <c:v>7.1916427254868367</c:v>
                </c:pt>
                <c:pt idx="1493">
                  <c:v>7.1916427254868367</c:v>
                </c:pt>
                <c:pt idx="1494">
                  <c:v>7.1916427254868367</c:v>
                </c:pt>
                <c:pt idx="1495">
                  <c:v>7.1916427254868367</c:v>
                </c:pt>
                <c:pt idx="1496">
                  <c:v>7.1916427254868367</c:v>
                </c:pt>
                <c:pt idx="1497">
                  <c:v>7.1916427254868367</c:v>
                </c:pt>
                <c:pt idx="1498">
                  <c:v>7.1916427254868367</c:v>
                </c:pt>
                <c:pt idx="1499">
                  <c:v>7.1916427254868367</c:v>
                </c:pt>
                <c:pt idx="1500">
                  <c:v>7.1916427254868367</c:v>
                </c:pt>
                <c:pt idx="1501">
                  <c:v>7.1916427254868367</c:v>
                </c:pt>
                <c:pt idx="1502">
                  <c:v>7.1916427254868367</c:v>
                </c:pt>
                <c:pt idx="1503">
                  <c:v>7.1916427254868367</c:v>
                </c:pt>
                <c:pt idx="1504">
                  <c:v>7.1916427254868367</c:v>
                </c:pt>
                <c:pt idx="1505">
                  <c:v>7.1916427254868367</c:v>
                </c:pt>
                <c:pt idx="1506">
                  <c:v>7.1916427254868367</c:v>
                </c:pt>
                <c:pt idx="1507">
                  <c:v>7.1916427254868367</c:v>
                </c:pt>
                <c:pt idx="1508">
                  <c:v>7.1916427254868367</c:v>
                </c:pt>
                <c:pt idx="1509">
                  <c:v>7.1916427254868367</c:v>
                </c:pt>
                <c:pt idx="1510">
                  <c:v>7.1916427254868367</c:v>
                </c:pt>
                <c:pt idx="1511">
                  <c:v>7.1916427254868367</c:v>
                </c:pt>
                <c:pt idx="1512">
                  <c:v>7.1916427254868367</c:v>
                </c:pt>
                <c:pt idx="1513">
                  <c:v>7.1916427254868367</c:v>
                </c:pt>
                <c:pt idx="1514">
                  <c:v>7.1916427254868367</c:v>
                </c:pt>
                <c:pt idx="1515">
                  <c:v>7.1916427254868367</c:v>
                </c:pt>
                <c:pt idx="1516">
                  <c:v>7.1916427254868367</c:v>
                </c:pt>
                <c:pt idx="1517">
                  <c:v>7.1916427254868367</c:v>
                </c:pt>
                <c:pt idx="1518">
                  <c:v>7.1916427254868367</c:v>
                </c:pt>
                <c:pt idx="1519">
                  <c:v>7.1916427254868367</c:v>
                </c:pt>
                <c:pt idx="1520">
                  <c:v>7.1916427254868367</c:v>
                </c:pt>
                <c:pt idx="1521">
                  <c:v>7.1916427254868367</c:v>
                </c:pt>
                <c:pt idx="1522">
                  <c:v>7.1916427254868367</c:v>
                </c:pt>
                <c:pt idx="1523">
                  <c:v>7.1916427254868367</c:v>
                </c:pt>
                <c:pt idx="1524">
                  <c:v>7.1916427254868367</c:v>
                </c:pt>
                <c:pt idx="1525">
                  <c:v>7.1916427254868367</c:v>
                </c:pt>
                <c:pt idx="1526">
                  <c:v>7.1916427254868367</c:v>
                </c:pt>
                <c:pt idx="1527">
                  <c:v>7.1916427254868367</c:v>
                </c:pt>
                <c:pt idx="1528">
                  <c:v>7.1916427254868367</c:v>
                </c:pt>
                <c:pt idx="1529">
                  <c:v>7.1916427254868367</c:v>
                </c:pt>
                <c:pt idx="1530">
                  <c:v>7.1916427254868367</c:v>
                </c:pt>
                <c:pt idx="1531">
                  <c:v>7.1916427254868367</c:v>
                </c:pt>
                <c:pt idx="1532">
                  <c:v>7.1916427254868367</c:v>
                </c:pt>
                <c:pt idx="1533">
                  <c:v>7.1916427254868367</c:v>
                </c:pt>
                <c:pt idx="1534">
                  <c:v>7.1916427254868367</c:v>
                </c:pt>
                <c:pt idx="1535">
                  <c:v>7.1916427254868367</c:v>
                </c:pt>
                <c:pt idx="1536">
                  <c:v>7.1916427254868367</c:v>
                </c:pt>
                <c:pt idx="1537">
                  <c:v>7.1916427254868367</c:v>
                </c:pt>
                <c:pt idx="1538">
                  <c:v>7.1916427254868367</c:v>
                </c:pt>
                <c:pt idx="1539">
                  <c:v>7.1916427254868367</c:v>
                </c:pt>
                <c:pt idx="1540">
                  <c:v>7.1916427254868367</c:v>
                </c:pt>
                <c:pt idx="1541">
                  <c:v>7.1916427254868367</c:v>
                </c:pt>
                <c:pt idx="1542">
                  <c:v>7.1916427254868367</c:v>
                </c:pt>
                <c:pt idx="1543">
                  <c:v>7.1916427254868367</c:v>
                </c:pt>
                <c:pt idx="1544">
                  <c:v>7.1916427254868367</c:v>
                </c:pt>
                <c:pt idx="1545">
                  <c:v>7.1916427254868367</c:v>
                </c:pt>
                <c:pt idx="1546">
                  <c:v>7.1916427254868367</c:v>
                </c:pt>
                <c:pt idx="1547">
                  <c:v>7.1916427254868367</c:v>
                </c:pt>
                <c:pt idx="1548">
                  <c:v>7.1916427254868367</c:v>
                </c:pt>
                <c:pt idx="1549">
                  <c:v>7.1916427254868367</c:v>
                </c:pt>
                <c:pt idx="1550">
                  <c:v>7.1916427254868367</c:v>
                </c:pt>
                <c:pt idx="1551">
                  <c:v>7.1916427254868367</c:v>
                </c:pt>
                <c:pt idx="1552">
                  <c:v>7.1916427254868367</c:v>
                </c:pt>
                <c:pt idx="1553">
                  <c:v>7.1916427254868367</c:v>
                </c:pt>
                <c:pt idx="1554">
                  <c:v>7.1916427254868367</c:v>
                </c:pt>
                <c:pt idx="1555">
                  <c:v>7.1916427254868367</c:v>
                </c:pt>
                <c:pt idx="1556">
                  <c:v>7.1916427254868367</c:v>
                </c:pt>
                <c:pt idx="1557">
                  <c:v>7.1916427254868367</c:v>
                </c:pt>
                <c:pt idx="1558">
                  <c:v>7.1916427254868367</c:v>
                </c:pt>
                <c:pt idx="1559">
                  <c:v>7.1916427254868367</c:v>
                </c:pt>
                <c:pt idx="1560">
                  <c:v>7.1916427254868367</c:v>
                </c:pt>
                <c:pt idx="1561">
                  <c:v>7.1916427254868367</c:v>
                </c:pt>
                <c:pt idx="1562">
                  <c:v>7.1916427254868367</c:v>
                </c:pt>
                <c:pt idx="1563">
                  <c:v>7.1916427254868367</c:v>
                </c:pt>
                <c:pt idx="1564">
                  <c:v>7.1916427254868367</c:v>
                </c:pt>
                <c:pt idx="1565">
                  <c:v>7.1916427254868367</c:v>
                </c:pt>
                <c:pt idx="1566">
                  <c:v>7.1916427254868367</c:v>
                </c:pt>
                <c:pt idx="1567">
                  <c:v>7.1916427254868367</c:v>
                </c:pt>
                <c:pt idx="1568">
                  <c:v>7.1916427254868367</c:v>
                </c:pt>
                <c:pt idx="1569">
                  <c:v>7.1916427254868367</c:v>
                </c:pt>
                <c:pt idx="1570">
                  <c:v>7.1916427254868367</c:v>
                </c:pt>
                <c:pt idx="1571">
                  <c:v>7.1916427254868367</c:v>
                </c:pt>
                <c:pt idx="1572">
                  <c:v>7.1916427254868367</c:v>
                </c:pt>
                <c:pt idx="1573">
                  <c:v>7.1916427254868367</c:v>
                </c:pt>
                <c:pt idx="1574">
                  <c:v>7.1916427254868367</c:v>
                </c:pt>
                <c:pt idx="1575">
                  <c:v>7.1916427254868367</c:v>
                </c:pt>
                <c:pt idx="1576">
                  <c:v>7.1916427254868367</c:v>
                </c:pt>
                <c:pt idx="1577">
                  <c:v>7.1916427254868367</c:v>
                </c:pt>
                <c:pt idx="1578">
                  <c:v>7.1916427254868367</c:v>
                </c:pt>
                <c:pt idx="1579">
                  <c:v>7.1916427254868367</c:v>
                </c:pt>
                <c:pt idx="1580">
                  <c:v>7.1916427254868367</c:v>
                </c:pt>
                <c:pt idx="1581">
                  <c:v>7.1916427254868367</c:v>
                </c:pt>
                <c:pt idx="1582">
                  <c:v>7.1916427254868367</c:v>
                </c:pt>
                <c:pt idx="1583">
                  <c:v>7.1916427254868367</c:v>
                </c:pt>
                <c:pt idx="1584">
                  <c:v>7.1916427254868367</c:v>
                </c:pt>
                <c:pt idx="1585">
                  <c:v>7.1916427254868367</c:v>
                </c:pt>
                <c:pt idx="1586">
                  <c:v>7.1916427254868367</c:v>
                </c:pt>
                <c:pt idx="1587">
                  <c:v>7.1916427254868367</c:v>
                </c:pt>
                <c:pt idx="1588">
                  <c:v>7.1916427254868367</c:v>
                </c:pt>
                <c:pt idx="1589">
                  <c:v>7.1916427254868367</c:v>
                </c:pt>
                <c:pt idx="1590">
                  <c:v>7.1916427254868367</c:v>
                </c:pt>
                <c:pt idx="1591">
                  <c:v>7.1916427254868367</c:v>
                </c:pt>
                <c:pt idx="1592">
                  <c:v>7.1916427254868367</c:v>
                </c:pt>
                <c:pt idx="1593">
                  <c:v>7.1916427254868367</c:v>
                </c:pt>
                <c:pt idx="1594">
                  <c:v>7.1916427254868367</c:v>
                </c:pt>
                <c:pt idx="1595">
                  <c:v>7.1916427254868367</c:v>
                </c:pt>
                <c:pt idx="1596">
                  <c:v>7.1916427254868367</c:v>
                </c:pt>
                <c:pt idx="1597">
                  <c:v>7.1916427254868367</c:v>
                </c:pt>
                <c:pt idx="1598">
                  <c:v>7.1916427254868367</c:v>
                </c:pt>
                <c:pt idx="1599">
                  <c:v>7.1916427254868367</c:v>
                </c:pt>
                <c:pt idx="1600">
                  <c:v>7.1916427254868367</c:v>
                </c:pt>
                <c:pt idx="1601">
                  <c:v>7.1916427254868367</c:v>
                </c:pt>
                <c:pt idx="1602">
                  <c:v>7.1916427254868367</c:v>
                </c:pt>
                <c:pt idx="1603">
                  <c:v>7.1916427254868367</c:v>
                </c:pt>
                <c:pt idx="1604">
                  <c:v>7.1916427254868367</c:v>
                </c:pt>
                <c:pt idx="1605">
                  <c:v>7.1916427254868367</c:v>
                </c:pt>
                <c:pt idx="1606">
                  <c:v>7.1916427254868367</c:v>
                </c:pt>
                <c:pt idx="1607">
                  <c:v>7.1916427254868367</c:v>
                </c:pt>
                <c:pt idx="1608">
                  <c:v>7.1916427254868367</c:v>
                </c:pt>
                <c:pt idx="1609">
                  <c:v>7.1916427254868367</c:v>
                </c:pt>
                <c:pt idx="1610">
                  <c:v>7.1916427254868367</c:v>
                </c:pt>
                <c:pt idx="1611">
                  <c:v>7.1916427254868367</c:v>
                </c:pt>
                <c:pt idx="1612">
                  <c:v>7.1916427254868367</c:v>
                </c:pt>
                <c:pt idx="1613">
                  <c:v>7.1916427254868367</c:v>
                </c:pt>
                <c:pt idx="1614">
                  <c:v>7.1916427254868367</c:v>
                </c:pt>
                <c:pt idx="1615">
                  <c:v>7.1916427254868367</c:v>
                </c:pt>
                <c:pt idx="1616">
                  <c:v>7.1916427254868367</c:v>
                </c:pt>
                <c:pt idx="1617">
                  <c:v>7.1916427254868367</c:v>
                </c:pt>
                <c:pt idx="1618">
                  <c:v>7.1916427254868367</c:v>
                </c:pt>
                <c:pt idx="1619">
                  <c:v>7.1916427254868367</c:v>
                </c:pt>
                <c:pt idx="1620">
                  <c:v>7.1916427254868367</c:v>
                </c:pt>
                <c:pt idx="1621">
                  <c:v>7.1916427254868367</c:v>
                </c:pt>
                <c:pt idx="1622">
                  <c:v>7.1916427254868367</c:v>
                </c:pt>
                <c:pt idx="1623">
                  <c:v>7.1916427254868367</c:v>
                </c:pt>
                <c:pt idx="1624">
                  <c:v>7.1916427254868367</c:v>
                </c:pt>
                <c:pt idx="1625">
                  <c:v>7.1916427254868367</c:v>
                </c:pt>
                <c:pt idx="1626">
                  <c:v>7.1916427254868367</c:v>
                </c:pt>
                <c:pt idx="1627">
                  <c:v>7.1916427254868367</c:v>
                </c:pt>
                <c:pt idx="1628">
                  <c:v>7.1916427254868367</c:v>
                </c:pt>
                <c:pt idx="1629">
                  <c:v>7.1916427254868367</c:v>
                </c:pt>
                <c:pt idx="1630">
                  <c:v>7.1916427254868367</c:v>
                </c:pt>
                <c:pt idx="1631">
                  <c:v>7.1916427254868367</c:v>
                </c:pt>
                <c:pt idx="1632">
                  <c:v>7.1916427254868367</c:v>
                </c:pt>
                <c:pt idx="1633">
                  <c:v>7.1916427254868367</c:v>
                </c:pt>
                <c:pt idx="1634">
                  <c:v>7.1916427254868367</c:v>
                </c:pt>
                <c:pt idx="1635">
                  <c:v>7.1916427254868367</c:v>
                </c:pt>
                <c:pt idx="1636">
                  <c:v>7.1916427254868367</c:v>
                </c:pt>
                <c:pt idx="1637">
                  <c:v>7.1916427254868367</c:v>
                </c:pt>
                <c:pt idx="1638">
                  <c:v>7.1916427254868367</c:v>
                </c:pt>
                <c:pt idx="1639">
                  <c:v>7.1916427254868367</c:v>
                </c:pt>
                <c:pt idx="1640">
                  <c:v>7.1916427254868367</c:v>
                </c:pt>
                <c:pt idx="1641">
                  <c:v>7.1916427254868367</c:v>
                </c:pt>
                <c:pt idx="1642">
                  <c:v>7.1916427254868367</c:v>
                </c:pt>
                <c:pt idx="1643">
                  <c:v>7.1916427254868367</c:v>
                </c:pt>
                <c:pt idx="1644">
                  <c:v>7.1916427254868367</c:v>
                </c:pt>
                <c:pt idx="1645">
                  <c:v>7.1916427254868367</c:v>
                </c:pt>
                <c:pt idx="1646">
                  <c:v>7.1916427254868367</c:v>
                </c:pt>
                <c:pt idx="1647">
                  <c:v>7.1916427254868367</c:v>
                </c:pt>
                <c:pt idx="1648">
                  <c:v>7.1916427254868367</c:v>
                </c:pt>
              </c:numCache>
            </c:numRef>
          </c:val>
          <c:extLst>
            <c:ext xmlns:c16="http://schemas.microsoft.com/office/drawing/2014/chart" uri="{C3380CC4-5D6E-409C-BE32-E72D297353CC}">
              <c16:uniqueId val="{00000005-C486-454A-93E6-EE194F63B1F4}"/>
            </c:ext>
          </c:extLst>
        </c:ser>
        <c:dLbls>
          <c:showLegendKey val="0"/>
          <c:showVal val="0"/>
          <c:showCatName val="0"/>
          <c:showSerName val="0"/>
          <c:showPercent val="0"/>
          <c:showBubbleSize val="0"/>
        </c:dLbls>
        <c:axId val="80401503"/>
        <c:axId val="80552543"/>
      </c:areaChart>
      <c:barChart>
        <c:barDir val="col"/>
        <c:grouping val="clustered"/>
        <c:varyColors val="0"/>
        <c:ser>
          <c:idx val="0"/>
          <c:order val="0"/>
          <c:tx>
            <c:strRef>
              <c:f>Regression!$AH$2</c:f>
              <c:strCache>
                <c:ptCount val="1"/>
                <c:pt idx="0">
                  <c:v>PRESS Residual</c:v>
                </c:pt>
              </c:strCache>
            </c:strRef>
          </c:tx>
          <c:invertIfNegative val="0"/>
          <c:val>
            <c:numRef>
              <c:f>Regression!$AH$3:$AH$1651</c:f>
              <c:numCache>
                <c:formatCode>0.0000</c:formatCode>
                <c:ptCount val="1649"/>
                <c:pt idx="0">
                  <c:v>1.8237306351892759</c:v>
                </c:pt>
                <c:pt idx="1">
                  <c:v>-3.4499594048971489</c:v>
                </c:pt>
                <c:pt idx="2">
                  <c:v>-3.3226588922625324</c:v>
                </c:pt>
                <c:pt idx="3">
                  <c:v>-3.5662935813810495</c:v>
                </c:pt>
                <c:pt idx="4">
                  <c:v>-3.2665621490990762</c:v>
                </c:pt>
                <c:pt idx="5">
                  <c:v>-3.2980030007553003</c:v>
                </c:pt>
                <c:pt idx="6">
                  <c:v>-2.9788960703122469</c:v>
                </c:pt>
                <c:pt idx="7">
                  <c:v>-3.0855292315522482</c:v>
                </c:pt>
                <c:pt idx="8">
                  <c:v>-2.889964318021911</c:v>
                </c:pt>
                <c:pt idx="9">
                  <c:v>-2.6247358807630627</c:v>
                </c:pt>
                <c:pt idx="10">
                  <c:v>-2.4432782876110233</c:v>
                </c:pt>
                <c:pt idx="11">
                  <c:v>-0.41961866779401019</c:v>
                </c:pt>
                <c:pt idx="12">
                  <c:v>-1.0071944777496686</c:v>
                </c:pt>
                <c:pt idx="13">
                  <c:v>-7.134014871068751</c:v>
                </c:pt>
                <c:pt idx="14">
                  <c:v>-2.0234443908309676</c:v>
                </c:pt>
                <c:pt idx="15">
                  <c:v>-1.8940979872693398</c:v>
                </c:pt>
                <c:pt idx="16">
                  <c:v>1.9232444017140864</c:v>
                </c:pt>
                <c:pt idx="17">
                  <c:v>0.60204271275437771</c:v>
                </c:pt>
                <c:pt idx="18">
                  <c:v>1.6523148810774346</c:v>
                </c:pt>
                <c:pt idx="19">
                  <c:v>1.5132796825119437</c:v>
                </c:pt>
                <c:pt idx="20">
                  <c:v>2.1969648219589053</c:v>
                </c:pt>
                <c:pt idx="21">
                  <c:v>2.8421458481311515</c:v>
                </c:pt>
                <c:pt idx="22">
                  <c:v>2.9217714400503718</c:v>
                </c:pt>
                <c:pt idx="23">
                  <c:v>1.0201243936138311</c:v>
                </c:pt>
                <c:pt idx="24">
                  <c:v>2.2344174173425086</c:v>
                </c:pt>
                <c:pt idx="25">
                  <c:v>3.9121417835526615</c:v>
                </c:pt>
                <c:pt idx="26">
                  <c:v>0.87218434490260432</c:v>
                </c:pt>
                <c:pt idx="27">
                  <c:v>0.24785691119088774</c:v>
                </c:pt>
                <c:pt idx="28">
                  <c:v>0.45042299370091782</c:v>
                </c:pt>
                <c:pt idx="29">
                  <c:v>0.86788858569135641</c:v>
                </c:pt>
                <c:pt idx="30">
                  <c:v>1.4300124384990687</c:v>
                </c:pt>
                <c:pt idx="31">
                  <c:v>0.34132972952483925</c:v>
                </c:pt>
                <c:pt idx="32">
                  <c:v>-1.6286371378996432</c:v>
                </c:pt>
                <c:pt idx="33">
                  <c:v>-0.15406758630318951</c:v>
                </c:pt>
                <c:pt idx="34">
                  <c:v>-0.172224367840207</c:v>
                </c:pt>
                <c:pt idx="35">
                  <c:v>0.22893345140552954</c:v>
                </c:pt>
                <c:pt idx="36">
                  <c:v>0.61727702403203322</c:v>
                </c:pt>
                <c:pt idx="37">
                  <c:v>0.98057673245622357</c:v>
                </c:pt>
                <c:pt idx="38">
                  <c:v>1.5667980165920259</c:v>
                </c:pt>
                <c:pt idx="39">
                  <c:v>2.5869632946238639</c:v>
                </c:pt>
                <c:pt idx="40">
                  <c:v>0.86570649665972976</c:v>
                </c:pt>
                <c:pt idx="41">
                  <c:v>1.5538462064514014</c:v>
                </c:pt>
                <c:pt idx="42">
                  <c:v>-0.79586068613722727</c:v>
                </c:pt>
                <c:pt idx="43">
                  <c:v>-10.326303507653675</c:v>
                </c:pt>
                <c:pt idx="44">
                  <c:v>-10.731185828432519</c:v>
                </c:pt>
                <c:pt idx="45">
                  <c:v>-4.5420701309303091</c:v>
                </c:pt>
                <c:pt idx="46">
                  <c:v>-8.5015162021001469</c:v>
                </c:pt>
                <c:pt idx="47">
                  <c:v>-8.7582597330872431</c:v>
                </c:pt>
                <c:pt idx="48">
                  <c:v>-8.2115131168993525</c:v>
                </c:pt>
                <c:pt idx="49">
                  <c:v>-8.7105149636969355</c:v>
                </c:pt>
                <c:pt idx="50">
                  <c:v>-8.6259556337860346</c:v>
                </c:pt>
                <c:pt idx="51">
                  <c:v>-2.4618086594724122</c:v>
                </c:pt>
                <c:pt idx="52">
                  <c:v>-2.6554782167194455</c:v>
                </c:pt>
                <c:pt idx="53">
                  <c:v>-4.6092412278284458</c:v>
                </c:pt>
                <c:pt idx="54">
                  <c:v>-2.977342886897564</c:v>
                </c:pt>
                <c:pt idx="55">
                  <c:v>-2.1594994563999355</c:v>
                </c:pt>
                <c:pt idx="56">
                  <c:v>-2.2845626041659735</c:v>
                </c:pt>
                <c:pt idx="57">
                  <c:v>-2.6619985427781665</c:v>
                </c:pt>
                <c:pt idx="58">
                  <c:v>-2.4469828544779504</c:v>
                </c:pt>
                <c:pt idx="59">
                  <c:v>-1.8918238974231143</c:v>
                </c:pt>
                <c:pt idx="60">
                  <c:v>-2.0275751593391909</c:v>
                </c:pt>
                <c:pt idx="61">
                  <c:v>-4.3809783290764566</c:v>
                </c:pt>
                <c:pt idx="62">
                  <c:v>-2.7074164651857173</c:v>
                </c:pt>
                <c:pt idx="63">
                  <c:v>-2.9078782999632016</c:v>
                </c:pt>
                <c:pt idx="64">
                  <c:v>-0.43596397672437293</c:v>
                </c:pt>
                <c:pt idx="65">
                  <c:v>1.2696856049028125</c:v>
                </c:pt>
                <c:pt idx="66">
                  <c:v>1.3147467561225823</c:v>
                </c:pt>
                <c:pt idx="67">
                  <c:v>1.0651537250132639</c:v>
                </c:pt>
                <c:pt idx="68">
                  <c:v>1.1624304203555365</c:v>
                </c:pt>
                <c:pt idx="69">
                  <c:v>2.9112122003268013</c:v>
                </c:pt>
                <c:pt idx="70">
                  <c:v>0.66185870465300389</c:v>
                </c:pt>
                <c:pt idx="71">
                  <c:v>2.6954932827666873</c:v>
                </c:pt>
                <c:pt idx="72">
                  <c:v>2.0994873712464273</c:v>
                </c:pt>
                <c:pt idx="73">
                  <c:v>3.8384733735623113</c:v>
                </c:pt>
                <c:pt idx="74">
                  <c:v>2.5413374972917033</c:v>
                </c:pt>
                <c:pt idx="75">
                  <c:v>2.4127603700898863</c:v>
                </c:pt>
                <c:pt idx="76">
                  <c:v>2.4056984664268293</c:v>
                </c:pt>
                <c:pt idx="77">
                  <c:v>2.1127623596435474</c:v>
                </c:pt>
                <c:pt idx="78">
                  <c:v>1.4356748705300642</c:v>
                </c:pt>
                <c:pt idx="79">
                  <c:v>-6.6170661058747298</c:v>
                </c:pt>
                <c:pt idx="80">
                  <c:v>-6.1586885311084698</c:v>
                </c:pt>
                <c:pt idx="81">
                  <c:v>-6.1369167470986827</c:v>
                </c:pt>
                <c:pt idx="82">
                  <c:v>-5.6920669693788772</c:v>
                </c:pt>
                <c:pt idx="83">
                  <c:v>-4.4609902902493594</c:v>
                </c:pt>
                <c:pt idx="84">
                  <c:v>-3.4382458629443344</c:v>
                </c:pt>
                <c:pt idx="85">
                  <c:v>-4.3628812887925355</c:v>
                </c:pt>
                <c:pt idx="86">
                  <c:v>-0.56823150106662301</c:v>
                </c:pt>
                <c:pt idx="87">
                  <c:v>-4.2560159289459047</c:v>
                </c:pt>
                <c:pt idx="88">
                  <c:v>-1.763733052726099</c:v>
                </c:pt>
                <c:pt idx="89">
                  <c:v>4.7738821113853582</c:v>
                </c:pt>
                <c:pt idx="90">
                  <c:v>0.37114433433123167</c:v>
                </c:pt>
                <c:pt idx="91">
                  <c:v>-2.2194817454965818</c:v>
                </c:pt>
                <c:pt idx="92">
                  <c:v>-3.9039158085087751</c:v>
                </c:pt>
                <c:pt idx="93">
                  <c:v>-0.97302878173660445</c:v>
                </c:pt>
                <c:pt idx="94">
                  <c:v>2.8862652064384609</c:v>
                </c:pt>
                <c:pt idx="95">
                  <c:v>5.3240823473060015</c:v>
                </c:pt>
                <c:pt idx="96">
                  <c:v>7.1252161626178516</c:v>
                </c:pt>
                <c:pt idx="97">
                  <c:v>3.1245338210432654</c:v>
                </c:pt>
                <c:pt idx="98">
                  <c:v>1.01737494041407</c:v>
                </c:pt>
                <c:pt idx="99">
                  <c:v>3.9577728419625569</c:v>
                </c:pt>
                <c:pt idx="100">
                  <c:v>0.11228823161568573</c:v>
                </c:pt>
                <c:pt idx="101">
                  <c:v>3.8872196652304627</c:v>
                </c:pt>
                <c:pt idx="102">
                  <c:v>0.87054662826035845</c:v>
                </c:pt>
                <c:pt idx="103">
                  <c:v>1.360422038536248</c:v>
                </c:pt>
                <c:pt idx="104">
                  <c:v>3.2321963125346493</c:v>
                </c:pt>
                <c:pt idx="105">
                  <c:v>-1.1348976910035862</c:v>
                </c:pt>
                <c:pt idx="106">
                  <c:v>2.3175710675172896</c:v>
                </c:pt>
                <c:pt idx="107">
                  <c:v>2.118557602558754</c:v>
                </c:pt>
                <c:pt idx="108">
                  <c:v>-0.75506842031274146</c:v>
                </c:pt>
                <c:pt idx="109">
                  <c:v>1.0694104383610545</c:v>
                </c:pt>
                <c:pt idx="110">
                  <c:v>-0.60302165692677046</c:v>
                </c:pt>
                <c:pt idx="111">
                  <c:v>-0.58577212271182655</c:v>
                </c:pt>
                <c:pt idx="112">
                  <c:v>-3.2303356590986732</c:v>
                </c:pt>
                <c:pt idx="113">
                  <c:v>6.3419582858446564</c:v>
                </c:pt>
                <c:pt idx="114">
                  <c:v>1.4774170296508264</c:v>
                </c:pt>
                <c:pt idx="115">
                  <c:v>-0.47722385593007871</c:v>
                </c:pt>
                <c:pt idx="116">
                  <c:v>-0.3646327422118712</c:v>
                </c:pt>
                <c:pt idx="117">
                  <c:v>-2.0191129545271891</c:v>
                </c:pt>
                <c:pt idx="118">
                  <c:v>-2.0702025706621203</c:v>
                </c:pt>
                <c:pt idx="119">
                  <c:v>-2.1238633627002463</c:v>
                </c:pt>
                <c:pt idx="120">
                  <c:v>-1.4238957403282198</c:v>
                </c:pt>
                <c:pt idx="121">
                  <c:v>4.0777341483702276</c:v>
                </c:pt>
                <c:pt idx="122">
                  <c:v>3.9767284853094247</c:v>
                </c:pt>
                <c:pt idx="123">
                  <c:v>10.108067705734772</c:v>
                </c:pt>
                <c:pt idx="124">
                  <c:v>4.8581442364877283</c:v>
                </c:pt>
                <c:pt idx="125">
                  <c:v>4.3511332362889172</c:v>
                </c:pt>
                <c:pt idx="126">
                  <c:v>4.589544536710636</c:v>
                </c:pt>
                <c:pt idx="127">
                  <c:v>4.2452752350718495</c:v>
                </c:pt>
                <c:pt idx="128">
                  <c:v>3.4112704160944136</c:v>
                </c:pt>
                <c:pt idx="129">
                  <c:v>3.2253342690425106</c:v>
                </c:pt>
                <c:pt idx="130">
                  <c:v>3.3427289461091134</c:v>
                </c:pt>
                <c:pt idx="131">
                  <c:v>2.4934240059006663</c:v>
                </c:pt>
                <c:pt idx="132">
                  <c:v>3.2069301228121558</c:v>
                </c:pt>
                <c:pt idx="133">
                  <c:v>-3.3054963203351826</c:v>
                </c:pt>
                <c:pt idx="134">
                  <c:v>-6.5498632205724041</c:v>
                </c:pt>
                <c:pt idx="135">
                  <c:v>-0.77998638118466246</c:v>
                </c:pt>
                <c:pt idx="136">
                  <c:v>-1.983003370582046</c:v>
                </c:pt>
                <c:pt idx="137">
                  <c:v>-0.86931241981442131</c:v>
                </c:pt>
                <c:pt idx="138">
                  <c:v>-3.9336150494513502</c:v>
                </c:pt>
                <c:pt idx="139">
                  <c:v>-3.5617476696003099</c:v>
                </c:pt>
                <c:pt idx="140">
                  <c:v>-2.7576831413470075</c:v>
                </c:pt>
                <c:pt idx="141">
                  <c:v>-3.6248696189517871</c:v>
                </c:pt>
                <c:pt idx="142">
                  <c:v>-3.9722438131380184</c:v>
                </c:pt>
                <c:pt idx="143">
                  <c:v>-3.4994421902329753</c:v>
                </c:pt>
                <c:pt idx="144">
                  <c:v>-2.1981296976463107</c:v>
                </c:pt>
                <c:pt idx="145">
                  <c:v>-3.611993853026469</c:v>
                </c:pt>
                <c:pt idx="146">
                  <c:v>-2.9758963202313935</c:v>
                </c:pt>
                <c:pt idx="147">
                  <c:v>-2.9043059671338436</c:v>
                </c:pt>
                <c:pt idx="148">
                  <c:v>7.6468679126245664</c:v>
                </c:pt>
                <c:pt idx="149">
                  <c:v>8.6340169208715203</c:v>
                </c:pt>
                <c:pt idx="150">
                  <c:v>4.6740065524211207</c:v>
                </c:pt>
                <c:pt idx="151">
                  <c:v>3.6065548729069623</c:v>
                </c:pt>
                <c:pt idx="152">
                  <c:v>2.1200102690921807</c:v>
                </c:pt>
                <c:pt idx="153">
                  <c:v>2.0738673656237254</c:v>
                </c:pt>
                <c:pt idx="154">
                  <c:v>-1.9221580269337184</c:v>
                </c:pt>
                <c:pt idx="155">
                  <c:v>3.0547933768449358</c:v>
                </c:pt>
                <c:pt idx="156">
                  <c:v>0.77808283483639884</c:v>
                </c:pt>
                <c:pt idx="157">
                  <c:v>0.61503624039756521</c:v>
                </c:pt>
                <c:pt idx="158">
                  <c:v>-4.3621169189609308</c:v>
                </c:pt>
                <c:pt idx="159">
                  <c:v>-2.3173139350623448</c:v>
                </c:pt>
                <c:pt idx="160">
                  <c:v>-2.9798292584619448</c:v>
                </c:pt>
                <c:pt idx="161">
                  <c:v>-5.3765094790327481</c:v>
                </c:pt>
                <c:pt idx="162">
                  <c:v>-4.0508520048112313</c:v>
                </c:pt>
                <c:pt idx="163">
                  <c:v>-0.34751367668019661</c:v>
                </c:pt>
                <c:pt idx="164">
                  <c:v>-4.8037080034136732</c:v>
                </c:pt>
                <c:pt idx="165">
                  <c:v>-1.933509791854394</c:v>
                </c:pt>
                <c:pt idx="166">
                  <c:v>-1.6134488859349554</c:v>
                </c:pt>
                <c:pt idx="167">
                  <c:v>-1.6656689788127315</c:v>
                </c:pt>
                <c:pt idx="168">
                  <c:v>-1.9033430091654922</c:v>
                </c:pt>
                <c:pt idx="169">
                  <c:v>-1.6881087558726746</c:v>
                </c:pt>
                <c:pt idx="170">
                  <c:v>-1.4600099838471643</c:v>
                </c:pt>
                <c:pt idx="171">
                  <c:v>-1.2260032906073066</c:v>
                </c:pt>
                <c:pt idx="172">
                  <c:v>-1.8407342233488448</c:v>
                </c:pt>
                <c:pt idx="173">
                  <c:v>-1.714733850466583</c:v>
                </c:pt>
                <c:pt idx="174">
                  <c:v>-4.3408246840460736</c:v>
                </c:pt>
                <c:pt idx="175">
                  <c:v>-1.3772544717360706</c:v>
                </c:pt>
                <c:pt idx="176">
                  <c:v>-4.5774977175572307</c:v>
                </c:pt>
                <c:pt idx="177">
                  <c:v>-0.10218535752473183</c:v>
                </c:pt>
                <c:pt idx="178">
                  <c:v>-4.6135434469454335</c:v>
                </c:pt>
                <c:pt idx="179">
                  <c:v>-4.2982604040953518</c:v>
                </c:pt>
                <c:pt idx="180">
                  <c:v>-2.9852051520569822</c:v>
                </c:pt>
                <c:pt idx="181">
                  <c:v>-3.9997360963229411</c:v>
                </c:pt>
                <c:pt idx="182">
                  <c:v>-3.9989049568282775</c:v>
                </c:pt>
                <c:pt idx="183">
                  <c:v>-3.3703883749492816</c:v>
                </c:pt>
                <c:pt idx="184">
                  <c:v>-3.9305278133790349</c:v>
                </c:pt>
                <c:pt idx="185">
                  <c:v>-4.1385693547592552</c:v>
                </c:pt>
                <c:pt idx="186">
                  <c:v>-4.1074800036883419</c:v>
                </c:pt>
                <c:pt idx="187">
                  <c:v>-2.8878041596199973</c:v>
                </c:pt>
                <c:pt idx="188">
                  <c:v>-3.374180154885237</c:v>
                </c:pt>
                <c:pt idx="189">
                  <c:v>-3.7865682469001012</c:v>
                </c:pt>
                <c:pt idx="190">
                  <c:v>-3.9071907661453329</c:v>
                </c:pt>
                <c:pt idx="191">
                  <c:v>1.3721092729870812</c:v>
                </c:pt>
                <c:pt idx="192">
                  <c:v>1.30241527299842</c:v>
                </c:pt>
                <c:pt idx="193">
                  <c:v>1.2666930639217884</c:v>
                </c:pt>
                <c:pt idx="194">
                  <c:v>1.2636725612187403</c:v>
                </c:pt>
                <c:pt idx="195">
                  <c:v>7.7446258032317905</c:v>
                </c:pt>
                <c:pt idx="196">
                  <c:v>7.1109013384293052</c:v>
                </c:pt>
                <c:pt idx="197">
                  <c:v>6.9351378967553092</c:v>
                </c:pt>
                <c:pt idx="198">
                  <c:v>6.9419521521259293</c:v>
                </c:pt>
                <c:pt idx="199">
                  <c:v>6.9062390172428865</c:v>
                </c:pt>
                <c:pt idx="200">
                  <c:v>6.6855696684232786</c:v>
                </c:pt>
                <c:pt idx="201">
                  <c:v>7.3927544874163269</c:v>
                </c:pt>
                <c:pt idx="202">
                  <c:v>6.0815636709445196</c:v>
                </c:pt>
                <c:pt idx="203">
                  <c:v>5.5998633646721405</c:v>
                </c:pt>
                <c:pt idx="204">
                  <c:v>1.0424342704383289</c:v>
                </c:pt>
                <c:pt idx="205">
                  <c:v>6.3153377270791937</c:v>
                </c:pt>
                <c:pt idx="206">
                  <c:v>1.7187179231258407</c:v>
                </c:pt>
                <c:pt idx="207">
                  <c:v>0.51399815857705655</c:v>
                </c:pt>
                <c:pt idx="208">
                  <c:v>1.7335355649280875</c:v>
                </c:pt>
                <c:pt idx="209">
                  <c:v>2.826283308007254</c:v>
                </c:pt>
                <c:pt idx="210">
                  <c:v>2.771790027965896</c:v>
                </c:pt>
                <c:pt idx="211">
                  <c:v>3.268902773418255</c:v>
                </c:pt>
                <c:pt idx="212">
                  <c:v>2.3837263529549535</c:v>
                </c:pt>
                <c:pt idx="213">
                  <c:v>0.6589126578445571</c:v>
                </c:pt>
                <c:pt idx="214">
                  <c:v>0.61470589135688913</c:v>
                </c:pt>
                <c:pt idx="215">
                  <c:v>9.2007399993516152</c:v>
                </c:pt>
                <c:pt idx="216">
                  <c:v>9.7089174333627035</c:v>
                </c:pt>
                <c:pt idx="217">
                  <c:v>-3.8603195106962906</c:v>
                </c:pt>
                <c:pt idx="218">
                  <c:v>-3.8464887995491885</c:v>
                </c:pt>
                <c:pt idx="219">
                  <c:v>-8.5459633635663224</c:v>
                </c:pt>
                <c:pt idx="220">
                  <c:v>-3.5243171789279275</c:v>
                </c:pt>
                <c:pt idx="221">
                  <c:v>-3.6449010676031159</c:v>
                </c:pt>
                <c:pt idx="222">
                  <c:v>-3.4458078509821615</c:v>
                </c:pt>
                <c:pt idx="223">
                  <c:v>-2.5488259398397775</c:v>
                </c:pt>
                <c:pt idx="224">
                  <c:v>-2.4653107379233354</c:v>
                </c:pt>
                <c:pt idx="225">
                  <c:v>-2.6269785662242287</c:v>
                </c:pt>
                <c:pt idx="226">
                  <c:v>-1.9069525402556964</c:v>
                </c:pt>
                <c:pt idx="227">
                  <c:v>-0.74651834436161379</c:v>
                </c:pt>
                <c:pt idx="228">
                  <c:v>-0.3212695048271656</c:v>
                </c:pt>
                <c:pt idx="229">
                  <c:v>1.6876702584435139</c:v>
                </c:pt>
                <c:pt idx="230">
                  <c:v>4.1305590032909292</c:v>
                </c:pt>
                <c:pt idx="231">
                  <c:v>4.7713946021700151</c:v>
                </c:pt>
                <c:pt idx="232">
                  <c:v>-0.90268107946861098</c:v>
                </c:pt>
                <c:pt idx="233">
                  <c:v>-0.47228113772488767</c:v>
                </c:pt>
                <c:pt idx="234">
                  <c:v>-0.61856500798721969</c:v>
                </c:pt>
                <c:pt idx="235">
                  <c:v>-0.7470445289453892</c:v>
                </c:pt>
                <c:pt idx="236">
                  <c:v>-0.68064429373565527</c:v>
                </c:pt>
                <c:pt idx="237">
                  <c:v>-0.63120524892511876</c:v>
                </c:pt>
                <c:pt idx="238">
                  <c:v>1.0840829881933673</c:v>
                </c:pt>
                <c:pt idx="239">
                  <c:v>-0.5635430226610143</c:v>
                </c:pt>
                <c:pt idx="240">
                  <c:v>-0.86873029485174313</c:v>
                </c:pt>
                <c:pt idx="241">
                  <c:v>-1.0041872819908866</c:v>
                </c:pt>
                <c:pt idx="242">
                  <c:v>-4.4256273792657925</c:v>
                </c:pt>
                <c:pt idx="243">
                  <c:v>-2.6850289183279163</c:v>
                </c:pt>
                <c:pt idx="244">
                  <c:v>-3.0089524997384123</c:v>
                </c:pt>
                <c:pt idx="245">
                  <c:v>-3.1073522554666329</c:v>
                </c:pt>
                <c:pt idx="246">
                  <c:v>1.2703045980910872</c:v>
                </c:pt>
                <c:pt idx="247">
                  <c:v>-1.0411337482011476</c:v>
                </c:pt>
                <c:pt idx="248">
                  <c:v>-3.028478278886761</c:v>
                </c:pt>
                <c:pt idx="249">
                  <c:v>-1.2215890990824008</c:v>
                </c:pt>
                <c:pt idx="250">
                  <c:v>-1.1959469385545651</c:v>
                </c:pt>
                <c:pt idx="251">
                  <c:v>-0.87762920823952706</c:v>
                </c:pt>
                <c:pt idx="252">
                  <c:v>-0.94003561390069756</c:v>
                </c:pt>
                <c:pt idx="253">
                  <c:v>-0.9297829839352566</c:v>
                </c:pt>
                <c:pt idx="254">
                  <c:v>0.82093720082929322</c:v>
                </c:pt>
                <c:pt idx="255">
                  <c:v>0.55216880672407265</c:v>
                </c:pt>
                <c:pt idx="256">
                  <c:v>-3.8262613185171261</c:v>
                </c:pt>
                <c:pt idx="257">
                  <c:v>-0.99204971752271776</c:v>
                </c:pt>
                <c:pt idx="258">
                  <c:v>-0.5510198576733164</c:v>
                </c:pt>
                <c:pt idx="259">
                  <c:v>-0.67920651686869171</c:v>
                </c:pt>
                <c:pt idx="260">
                  <c:v>-3.1169874204353714</c:v>
                </c:pt>
                <c:pt idx="261">
                  <c:v>-1.0319974131626761</c:v>
                </c:pt>
                <c:pt idx="262">
                  <c:v>-1.1473034467903147</c:v>
                </c:pt>
                <c:pt idx="263">
                  <c:v>-4.9555694768674314</c:v>
                </c:pt>
                <c:pt idx="264">
                  <c:v>0.72510585003729233</c:v>
                </c:pt>
                <c:pt idx="265">
                  <c:v>0.20101525826554759</c:v>
                </c:pt>
                <c:pt idx="266">
                  <c:v>0.18530069760183832</c:v>
                </c:pt>
                <c:pt idx="267">
                  <c:v>6.0451446460127588E-2</c:v>
                </c:pt>
                <c:pt idx="268">
                  <c:v>-0.21756948446981647</c:v>
                </c:pt>
                <c:pt idx="269">
                  <c:v>-0.10544218591609218</c:v>
                </c:pt>
                <c:pt idx="270">
                  <c:v>-5.2267179197727316</c:v>
                </c:pt>
                <c:pt idx="271">
                  <c:v>-4.3370394736101732</c:v>
                </c:pt>
                <c:pt idx="272">
                  <c:v>-9.1064118759163293</c:v>
                </c:pt>
                <c:pt idx="273">
                  <c:v>-4.5461755761613762</c:v>
                </c:pt>
                <c:pt idx="274">
                  <c:v>-4.1874724959817256</c:v>
                </c:pt>
                <c:pt idx="275">
                  <c:v>-8.7806155601312135</c:v>
                </c:pt>
                <c:pt idx="276">
                  <c:v>-2.9209923162051354</c:v>
                </c:pt>
                <c:pt idx="277">
                  <c:v>-7.8859155185707959</c:v>
                </c:pt>
                <c:pt idx="278">
                  <c:v>-1.5496461468403278</c:v>
                </c:pt>
                <c:pt idx="279">
                  <c:v>-1.3442078542675986</c:v>
                </c:pt>
                <c:pt idx="280">
                  <c:v>-1.0100575868140593</c:v>
                </c:pt>
                <c:pt idx="281">
                  <c:v>-0.6208365343295198</c:v>
                </c:pt>
                <c:pt idx="282">
                  <c:v>1.7511373889710056</c:v>
                </c:pt>
                <c:pt idx="283">
                  <c:v>-1.0966708493458766</c:v>
                </c:pt>
                <c:pt idx="284">
                  <c:v>1.261004947485173</c:v>
                </c:pt>
                <c:pt idx="285">
                  <c:v>3.0806168901206465</c:v>
                </c:pt>
                <c:pt idx="286">
                  <c:v>1.747818913737208</c:v>
                </c:pt>
                <c:pt idx="287">
                  <c:v>2.0327296438845246</c:v>
                </c:pt>
                <c:pt idx="288">
                  <c:v>2.2964368097930321</c:v>
                </c:pt>
                <c:pt idx="289">
                  <c:v>2.8045738968597704</c:v>
                </c:pt>
                <c:pt idx="290">
                  <c:v>2.8211630876117555</c:v>
                </c:pt>
                <c:pt idx="291">
                  <c:v>3.5275162098603423</c:v>
                </c:pt>
                <c:pt idx="292">
                  <c:v>1.1452981345851256</c:v>
                </c:pt>
                <c:pt idx="293">
                  <c:v>2.9041114863540618</c:v>
                </c:pt>
                <c:pt idx="294">
                  <c:v>8.6607651609765117</c:v>
                </c:pt>
                <c:pt idx="295">
                  <c:v>0.98635815893116385</c:v>
                </c:pt>
                <c:pt idx="296">
                  <c:v>1.0658135824426653</c:v>
                </c:pt>
                <c:pt idx="297">
                  <c:v>0.7257836646903153</c:v>
                </c:pt>
                <c:pt idx="298">
                  <c:v>-2.3461039596581488</c:v>
                </c:pt>
                <c:pt idx="299">
                  <c:v>0.46248423178162046</c:v>
                </c:pt>
                <c:pt idx="300">
                  <c:v>2.1716714527553305E-2</c:v>
                </c:pt>
                <c:pt idx="301">
                  <c:v>-0.14846231729961734</c:v>
                </c:pt>
                <c:pt idx="302">
                  <c:v>-2.8738061405765505</c:v>
                </c:pt>
                <c:pt idx="303">
                  <c:v>1.0518397966907864</c:v>
                </c:pt>
                <c:pt idx="304">
                  <c:v>-4.7246465399355948</c:v>
                </c:pt>
                <c:pt idx="305">
                  <c:v>-4.830111360888079</c:v>
                </c:pt>
                <c:pt idx="306">
                  <c:v>-4.8435660951186126</c:v>
                </c:pt>
                <c:pt idx="307">
                  <c:v>-3.4262148263094439</c:v>
                </c:pt>
                <c:pt idx="308">
                  <c:v>-9.4522298408569245</c:v>
                </c:pt>
                <c:pt idx="309">
                  <c:v>-2.5432960074179847</c:v>
                </c:pt>
                <c:pt idx="310">
                  <c:v>-3.0880440782276675</c:v>
                </c:pt>
                <c:pt idx="311">
                  <c:v>-2.3823505370770293</c:v>
                </c:pt>
                <c:pt idx="312">
                  <c:v>-2.6788753735932822</c:v>
                </c:pt>
                <c:pt idx="313">
                  <c:v>-8.8135356049835085</c:v>
                </c:pt>
                <c:pt idx="314">
                  <c:v>3.3136222650932803</c:v>
                </c:pt>
                <c:pt idx="315">
                  <c:v>-1.2368787134256898</c:v>
                </c:pt>
                <c:pt idx="316">
                  <c:v>-1.8342876620104298</c:v>
                </c:pt>
                <c:pt idx="317">
                  <c:v>2.3996883293664255</c:v>
                </c:pt>
                <c:pt idx="318">
                  <c:v>-2.9497016155678466</c:v>
                </c:pt>
                <c:pt idx="319">
                  <c:v>1.4751686937521999</c:v>
                </c:pt>
                <c:pt idx="320">
                  <c:v>4.9887968135880225</c:v>
                </c:pt>
                <c:pt idx="321">
                  <c:v>3.0624751583343297</c:v>
                </c:pt>
                <c:pt idx="322">
                  <c:v>5.6570998393430152</c:v>
                </c:pt>
                <c:pt idx="323">
                  <c:v>-0.83427888717313536</c:v>
                </c:pt>
                <c:pt idx="324">
                  <c:v>0.48958623279113356</c:v>
                </c:pt>
                <c:pt idx="325">
                  <c:v>0.65233578756257582</c:v>
                </c:pt>
                <c:pt idx="326">
                  <c:v>3.2314281524536073</c:v>
                </c:pt>
                <c:pt idx="327">
                  <c:v>-4.2393572765375254</c:v>
                </c:pt>
                <c:pt idx="328">
                  <c:v>-1.6251917191895215</c:v>
                </c:pt>
                <c:pt idx="329">
                  <c:v>-3.3813589438271348</c:v>
                </c:pt>
                <c:pt idx="330">
                  <c:v>-3.3742498288136584</c:v>
                </c:pt>
                <c:pt idx="331">
                  <c:v>-3.7638520406372571</c:v>
                </c:pt>
                <c:pt idx="332">
                  <c:v>-3.4337460068803085</c:v>
                </c:pt>
                <c:pt idx="333">
                  <c:v>-3.6509609175575251</c:v>
                </c:pt>
                <c:pt idx="334">
                  <c:v>-3.3851348222931339</c:v>
                </c:pt>
                <c:pt idx="335">
                  <c:v>-2.6398665320241075</c:v>
                </c:pt>
                <c:pt idx="336">
                  <c:v>-3.1805863373052974</c:v>
                </c:pt>
                <c:pt idx="337">
                  <c:v>-2.01929821103306</c:v>
                </c:pt>
                <c:pt idx="338">
                  <c:v>-2.6628633745005876</c:v>
                </c:pt>
                <c:pt idx="339">
                  <c:v>3.6761090970796571</c:v>
                </c:pt>
                <c:pt idx="340">
                  <c:v>2.6085516443023216</c:v>
                </c:pt>
                <c:pt idx="341">
                  <c:v>2.9034353097603431</c:v>
                </c:pt>
                <c:pt idx="342">
                  <c:v>2.5819869658607968</c:v>
                </c:pt>
                <c:pt idx="343">
                  <c:v>4.1007138461404802</c:v>
                </c:pt>
                <c:pt idx="344">
                  <c:v>2.3392632167308411</c:v>
                </c:pt>
                <c:pt idx="345">
                  <c:v>2.7908283024102016</c:v>
                </c:pt>
                <c:pt idx="346">
                  <c:v>1.2239317443693887</c:v>
                </c:pt>
                <c:pt idx="347">
                  <c:v>2.1015775869747189</c:v>
                </c:pt>
                <c:pt idx="348">
                  <c:v>1.0069369406626305</c:v>
                </c:pt>
                <c:pt idx="349">
                  <c:v>2.1290660559206223</c:v>
                </c:pt>
                <c:pt idx="350">
                  <c:v>1.7645975086694252</c:v>
                </c:pt>
                <c:pt idx="351">
                  <c:v>0.38122210225285469</c:v>
                </c:pt>
                <c:pt idx="352">
                  <c:v>0.67821243068090931</c:v>
                </c:pt>
                <c:pt idx="353">
                  <c:v>0.74885424985701976</c:v>
                </c:pt>
                <c:pt idx="354">
                  <c:v>1.4609615376606593</c:v>
                </c:pt>
                <c:pt idx="355">
                  <c:v>1.6050374113940136</c:v>
                </c:pt>
                <c:pt idx="356">
                  <c:v>1.8688511003366428</c:v>
                </c:pt>
                <c:pt idx="357">
                  <c:v>2.3306130928830493</c:v>
                </c:pt>
                <c:pt idx="358">
                  <c:v>0.14306729414264421</c:v>
                </c:pt>
                <c:pt idx="359">
                  <c:v>3.1063064013084597E-2</c:v>
                </c:pt>
                <c:pt idx="360">
                  <c:v>-0.30827435117590529</c:v>
                </c:pt>
                <c:pt idx="361">
                  <c:v>1.2749022730580749E-3</c:v>
                </c:pt>
                <c:pt idx="362">
                  <c:v>2.1400055850787911</c:v>
                </c:pt>
                <c:pt idx="363">
                  <c:v>1.7105124251404924</c:v>
                </c:pt>
                <c:pt idx="364">
                  <c:v>1.2544182796925489</c:v>
                </c:pt>
                <c:pt idx="365">
                  <c:v>0.61535589603020346</c:v>
                </c:pt>
                <c:pt idx="366">
                  <c:v>1.3710279616920789</c:v>
                </c:pt>
                <c:pt idx="367">
                  <c:v>-1.038120678856731</c:v>
                </c:pt>
                <c:pt idx="368">
                  <c:v>-1.156174943082225</c:v>
                </c:pt>
                <c:pt idx="369">
                  <c:v>1.215359553470756</c:v>
                </c:pt>
                <c:pt idx="370">
                  <c:v>1.7643426505079427</c:v>
                </c:pt>
                <c:pt idx="371">
                  <c:v>2.0828348543742323</c:v>
                </c:pt>
                <c:pt idx="372">
                  <c:v>3.9189898990291705</c:v>
                </c:pt>
                <c:pt idx="373">
                  <c:v>2.3142496506719845</c:v>
                </c:pt>
                <c:pt idx="374">
                  <c:v>-0.84899926674741766</c:v>
                </c:pt>
                <c:pt idx="375">
                  <c:v>1.3712773755515499</c:v>
                </c:pt>
                <c:pt idx="376">
                  <c:v>1.9453712560179386</c:v>
                </c:pt>
                <c:pt idx="377">
                  <c:v>1.2673353447461229</c:v>
                </c:pt>
                <c:pt idx="378">
                  <c:v>-6.3688565322411703</c:v>
                </c:pt>
                <c:pt idx="379">
                  <c:v>-2.8031192692940814</c:v>
                </c:pt>
                <c:pt idx="380">
                  <c:v>-3.0909094987323669</c:v>
                </c:pt>
                <c:pt idx="381">
                  <c:v>-3.2359141738303916</c:v>
                </c:pt>
                <c:pt idx="382">
                  <c:v>-3.3231477078667866</c:v>
                </c:pt>
                <c:pt idx="383">
                  <c:v>-3.3712382292507845</c:v>
                </c:pt>
                <c:pt idx="384">
                  <c:v>-2.9347931895176096</c:v>
                </c:pt>
                <c:pt idx="385">
                  <c:v>2.5322439942838146</c:v>
                </c:pt>
                <c:pt idx="386">
                  <c:v>-0.74205146448163661</c:v>
                </c:pt>
                <c:pt idx="387">
                  <c:v>-3.2653543018227253</c:v>
                </c:pt>
                <c:pt idx="388">
                  <c:v>1.0009700262808994</c:v>
                </c:pt>
                <c:pt idx="389">
                  <c:v>2.3796247730501432</c:v>
                </c:pt>
                <c:pt idx="390">
                  <c:v>3.9955553605459557</c:v>
                </c:pt>
                <c:pt idx="391">
                  <c:v>4.0752004687606478</c:v>
                </c:pt>
                <c:pt idx="392">
                  <c:v>3.8816474976901336</c:v>
                </c:pt>
                <c:pt idx="393">
                  <c:v>3.4381631214054313</c:v>
                </c:pt>
                <c:pt idx="394">
                  <c:v>1.2427113655341655</c:v>
                </c:pt>
                <c:pt idx="395">
                  <c:v>5.7119834863970205</c:v>
                </c:pt>
                <c:pt idx="396">
                  <c:v>5.5346613840759096</c:v>
                </c:pt>
                <c:pt idx="397">
                  <c:v>5.1440584595646612</c:v>
                </c:pt>
                <c:pt idx="398">
                  <c:v>2.7970624055455788</c:v>
                </c:pt>
                <c:pt idx="399">
                  <c:v>6.2109395633903022</c:v>
                </c:pt>
                <c:pt idx="400">
                  <c:v>4.8804278618356376</c:v>
                </c:pt>
                <c:pt idx="401">
                  <c:v>3.2364337958621827</c:v>
                </c:pt>
                <c:pt idx="402">
                  <c:v>5.782959680133672</c:v>
                </c:pt>
                <c:pt idx="403">
                  <c:v>2.9271047635790906</c:v>
                </c:pt>
                <c:pt idx="404">
                  <c:v>6.4187121574090078</c:v>
                </c:pt>
                <c:pt idx="405">
                  <c:v>0.4211036925997001</c:v>
                </c:pt>
                <c:pt idx="406">
                  <c:v>0.5342706142499275</c:v>
                </c:pt>
                <c:pt idx="407">
                  <c:v>-1.1836363950220385</c:v>
                </c:pt>
                <c:pt idx="408">
                  <c:v>-1.1177978544941509</c:v>
                </c:pt>
                <c:pt idx="409">
                  <c:v>1.453928663081395</c:v>
                </c:pt>
                <c:pt idx="410">
                  <c:v>0.32868051498894124</c:v>
                </c:pt>
                <c:pt idx="411">
                  <c:v>-0.27307521273861818</c:v>
                </c:pt>
                <c:pt idx="412">
                  <c:v>-0.19183872455066056</c:v>
                </c:pt>
                <c:pt idx="413">
                  <c:v>5.7320957538064148</c:v>
                </c:pt>
                <c:pt idx="414">
                  <c:v>4.407757423463444</c:v>
                </c:pt>
                <c:pt idx="415">
                  <c:v>2.4656662944513843</c:v>
                </c:pt>
                <c:pt idx="416">
                  <c:v>2.0734642959262235</c:v>
                </c:pt>
                <c:pt idx="417">
                  <c:v>2.4017565573007551</c:v>
                </c:pt>
                <c:pt idx="418">
                  <c:v>1.7870628419055541</c:v>
                </c:pt>
                <c:pt idx="419">
                  <c:v>3.0832615798432612</c:v>
                </c:pt>
                <c:pt idx="420">
                  <c:v>2.1773438036160511</c:v>
                </c:pt>
                <c:pt idx="421">
                  <c:v>2.4286965144346935</c:v>
                </c:pt>
                <c:pt idx="422">
                  <c:v>2.3147090799400631</c:v>
                </c:pt>
                <c:pt idx="423">
                  <c:v>2.4420515069967119</c:v>
                </c:pt>
                <c:pt idx="424">
                  <c:v>3.4616878175997159</c:v>
                </c:pt>
                <c:pt idx="425">
                  <c:v>3.5182554997474913</c:v>
                </c:pt>
                <c:pt idx="426">
                  <c:v>4.0418360197040277</c:v>
                </c:pt>
                <c:pt idx="427">
                  <c:v>2.3080065922264974</c:v>
                </c:pt>
                <c:pt idx="428">
                  <c:v>2.5269294693357822</c:v>
                </c:pt>
                <c:pt idx="429">
                  <c:v>1.6499489232132931</c:v>
                </c:pt>
                <c:pt idx="430">
                  <c:v>1.2849070064518255</c:v>
                </c:pt>
                <c:pt idx="431">
                  <c:v>1.7814111892379161</c:v>
                </c:pt>
                <c:pt idx="432">
                  <c:v>1.9115348862575168</c:v>
                </c:pt>
                <c:pt idx="433">
                  <c:v>10.101808367931673</c:v>
                </c:pt>
                <c:pt idx="434">
                  <c:v>3.6118139321892158</c:v>
                </c:pt>
                <c:pt idx="435">
                  <c:v>2.8992660113731161</c:v>
                </c:pt>
                <c:pt idx="436">
                  <c:v>1.2571689652886715</c:v>
                </c:pt>
                <c:pt idx="437">
                  <c:v>0.72725721021697753</c:v>
                </c:pt>
                <c:pt idx="438">
                  <c:v>-0.15520930929863025</c:v>
                </c:pt>
                <c:pt idx="439">
                  <c:v>-1.8935449854183126</c:v>
                </c:pt>
                <c:pt idx="440">
                  <c:v>1.0155119494878964</c:v>
                </c:pt>
                <c:pt idx="441">
                  <c:v>1.6831206662897624</c:v>
                </c:pt>
                <c:pt idx="442">
                  <c:v>2.3606508877206887</c:v>
                </c:pt>
                <c:pt idx="443">
                  <c:v>3.6956796321099277</c:v>
                </c:pt>
                <c:pt idx="444">
                  <c:v>1.8690470673379234</c:v>
                </c:pt>
                <c:pt idx="445">
                  <c:v>-2.9954081351805257</c:v>
                </c:pt>
                <c:pt idx="446">
                  <c:v>0.20979652462887946</c:v>
                </c:pt>
                <c:pt idx="447">
                  <c:v>0.80504761011491988</c:v>
                </c:pt>
                <c:pt idx="448">
                  <c:v>2.1759416540092071</c:v>
                </c:pt>
                <c:pt idx="449">
                  <c:v>2.1650467839001322</c:v>
                </c:pt>
                <c:pt idx="450">
                  <c:v>3.0126836357003182</c:v>
                </c:pt>
                <c:pt idx="451">
                  <c:v>1.4505147056490995</c:v>
                </c:pt>
                <c:pt idx="452">
                  <c:v>2.3735277642273287</c:v>
                </c:pt>
                <c:pt idx="453">
                  <c:v>2.1776886085911826</c:v>
                </c:pt>
                <c:pt idx="454">
                  <c:v>2.0815638789667368</c:v>
                </c:pt>
                <c:pt idx="455">
                  <c:v>3.0396397519314533</c:v>
                </c:pt>
                <c:pt idx="456">
                  <c:v>3.6631503070841731</c:v>
                </c:pt>
                <c:pt idx="457">
                  <c:v>1.8674526748547178</c:v>
                </c:pt>
                <c:pt idx="458">
                  <c:v>0.11495979308851374</c:v>
                </c:pt>
                <c:pt idx="459">
                  <c:v>2.1406269607442567</c:v>
                </c:pt>
                <c:pt idx="460">
                  <c:v>2.1993558252433614</c:v>
                </c:pt>
                <c:pt idx="461">
                  <c:v>3.193618257087468</c:v>
                </c:pt>
                <c:pt idx="462">
                  <c:v>2.694870231131671</c:v>
                </c:pt>
                <c:pt idx="463">
                  <c:v>2.2281947622587852</c:v>
                </c:pt>
                <c:pt idx="464">
                  <c:v>2.9050933303624484</c:v>
                </c:pt>
                <c:pt idx="465">
                  <c:v>1.7230026586937197</c:v>
                </c:pt>
                <c:pt idx="466">
                  <c:v>0.8560736414629756</c:v>
                </c:pt>
                <c:pt idx="467">
                  <c:v>0.65270223201962785</c:v>
                </c:pt>
                <c:pt idx="468">
                  <c:v>0.75877278015795491</c:v>
                </c:pt>
                <c:pt idx="469">
                  <c:v>0.96405972382020944</c:v>
                </c:pt>
                <c:pt idx="470">
                  <c:v>0.398847609656521</c:v>
                </c:pt>
                <c:pt idx="471">
                  <c:v>-2.9306354994928041</c:v>
                </c:pt>
                <c:pt idx="472">
                  <c:v>-1.8511429139753222E-2</c:v>
                </c:pt>
                <c:pt idx="473">
                  <c:v>-1.4472951561417766</c:v>
                </c:pt>
                <c:pt idx="474">
                  <c:v>5.5378147420935475</c:v>
                </c:pt>
                <c:pt idx="475">
                  <c:v>0.19711667391584983</c:v>
                </c:pt>
                <c:pt idx="476">
                  <c:v>1.004683794414523</c:v>
                </c:pt>
                <c:pt idx="477">
                  <c:v>-3.1411371287955343</c:v>
                </c:pt>
                <c:pt idx="478">
                  <c:v>0.54529860378471751</c:v>
                </c:pt>
                <c:pt idx="479">
                  <c:v>-0.55611488830684708</c:v>
                </c:pt>
                <c:pt idx="480">
                  <c:v>-3.2526136467994106E-2</c:v>
                </c:pt>
                <c:pt idx="481">
                  <c:v>-7.6452262974235472</c:v>
                </c:pt>
                <c:pt idx="482">
                  <c:v>4.5281505320252036</c:v>
                </c:pt>
                <c:pt idx="483">
                  <c:v>5.5553990327182756</c:v>
                </c:pt>
                <c:pt idx="484">
                  <c:v>3.6476811547411883</c:v>
                </c:pt>
                <c:pt idx="485">
                  <c:v>9.4321142871736861</c:v>
                </c:pt>
                <c:pt idx="486">
                  <c:v>4.6629122091214743</c:v>
                </c:pt>
                <c:pt idx="487">
                  <c:v>2.3668947206509237</c:v>
                </c:pt>
                <c:pt idx="488">
                  <c:v>0.96752116867632965</c:v>
                </c:pt>
                <c:pt idx="489">
                  <c:v>6.3175113483098215</c:v>
                </c:pt>
                <c:pt idx="490">
                  <c:v>6.461764835356818</c:v>
                </c:pt>
                <c:pt idx="491">
                  <c:v>7.7304244113276619</c:v>
                </c:pt>
                <c:pt idx="492">
                  <c:v>-2.0625560280917892</c:v>
                </c:pt>
                <c:pt idx="493">
                  <c:v>-1.1773437325802072</c:v>
                </c:pt>
                <c:pt idx="494">
                  <c:v>-2.5329558464807778</c:v>
                </c:pt>
                <c:pt idx="495">
                  <c:v>-2.3451304613704762</c:v>
                </c:pt>
                <c:pt idx="496">
                  <c:v>-1.6879486361269984</c:v>
                </c:pt>
                <c:pt idx="497">
                  <c:v>-2.0295555861927186</c:v>
                </c:pt>
                <c:pt idx="498">
                  <c:v>-1.6525401226397363</c:v>
                </c:pt>
                <c:pt idx="499">
                  <c:v>-3.0926865071517624</c:v>
                </c:pt>
                <c:pt idx="500">
                  <c:v>-2.4055168021103981</c:v>
                </c:pt>
                <c:pt idx="501">
                  <c:v>-2.1847480848171825</c:v>
                </c:pt>
                <c:pt idx="502">
                  <c:v>-2.789702404524538</c:v>
                </c:pt>
                <c:pt idx="503">
                  <c:v>2.6044489641432009</c:v>
                </c:pt>
                <c:pt idx="504">
                  <c:v>3.2029999017922215</c:v>
                </c:pt>
                <c:pt idx="505">
                  <c:v>3.2408986006056164</c:v>
                </c:pt>
                <c:pt idx="506">
                  <c:v>3.0876109992613276</c:v>
                </c:pt>
                <c:pt idx="507">
                  <c:v>2.7452660709334173</c:v>
                </c:pt>
                <c:pt idx="508">
                  <c:v>10.087661385267019</c:v>
                </c:pt>
                <c:pt idx="509">
                  <c:v>3.0829504647050703</c:v>
                </c:pt>
                <c:pt idx="510">
                  <c:v>-0.39900274654126328</c:v>
                </c:pt>
                <c:pt idx="511">
                  <c:v>-7.6423823425864104</c:v>
                </c:pt>
                <c:pt idx="512">
                  <c:v>-4.7128936496673184</c:v>
                </c:pt>
                <c:pt idx="513">
                  <c:v>-2.8630778888492872</c:v>
                </c:pt>
                <c:pt idx="514">
                  <c:v>-4.609503044371202</c:v>
                </c:pt>
                <c:pt idx="515">
                  <c:v>-7.5785250090637115</c:v>
                </c:pt>
                <c:pt idx="516">
                  <c:v>-7.2820789539985737</c:v>
                </c:pt>
                <c:pt idx="517">
                  <c:v>-7.1883491107553015</c:v>
                </c:pt>
                <c:pt idx="518">
                  <c:v>-7.0151994196768035</c:v>
                </c:pt>
                <c:pt idx="519">
                  <c:v>-3.8466749817206605</c:v>
                </c:pt>
                <c:pt idx="520">
                  <c:v>-3.8725126054426333</c:v>
                </c:pt>
                <c:pt idx="521">
                  <c:v>-3.4350272366083163</c:v>
                </c:pt>
                <c:pt idx="522">
                  <c:v>-6.737725357482951</c:v>
                </c:pt>
                <c:pt idx="523">
                  <c:v>-6.7408012528321652</c:v>
                </c:pt>
                <c:pt idx="524">
                  <c:v>-3.1444568213832493</c:v>
                </c:pt>
                <c:pt idx="525">
                  <c:v>-0.45381441911227482</c:v>
                </c:pt>
                <c:pt idx="526">
                  <c:v>0.11301669659314441</c:v>
                </c:pt>
                <c:pt idx="527">
                  <c:v>-0.10916325905455677</c:v>
                </c:pt>
                <c:pt idx="528">
                  <c:v>2.3651333555745304</c:v>
                </c:pt>
                <c:pt idx="529">
                  <c:v>4.6832553525372385</c:v>
                </c:pt>
                <c:pt idx="530">
                  <c:v>4.575061779233403</c:v>
                </c:pt>
                <c:pt idx="531">
                  <c:v>-0.51303409056769256</c:v>
                </c:pt>
                <c:pt idx="532">
                  <c:v>7.9399087420263177</c:v>
                </c:pt>
                <c:pt idx="533">
                  <c:v>11.252228062072598</c:v>
                </c:pt>
                <c:pt idx="534">
                  <c:v>5.7613028029312341</c:v>
                </c:pt>
                <c:pt idx="535">
                  <c:v>1.4560286267576352</c:v>
                </c:pt>
                <c:pt idx="536">
                  <c:v>2.6596351420724758</c:v>
                </c:pt>
                <c:pt idx="537">
                  <c:v>0.52555054289260439</c:v>
                </c:pt>
                <c:pt idx="538">
                  <c:v>-0.72502815954028299</c:v>
                </c:pt>
                <c:pt idx="539">
                  <c:v>-1.5036261840854246</c:v>
                </c:pt>
                <c:pt idx="540">
                  <c:v>-1.6754261506511634</c:v>
                </c:pt>
                <c:pt idx="541">
                  <c:v>-2.4954536389101132</c:v>
                </c:pt>
                <c:pt idx="542">
                  <c:v>-2.5233613859013957</c:v>
                </c:pt>
                <c:pt idx="543">
                  <c:v>-2.3464835739617267</c:v>
                </c:pt>
                <c:pt idx="544">
                  <c:v>-2.3109592380857444</c:v>
                </c:pt>
                <c:pt idx="545">
                  <c:v>-2.2308902074888208</c:v>
                </c:pt>
                <c:pt idx="546">
                  <c:v>-6.6536500313226128</c:v>
                </c:pt>
                <c:pt idx="547">
                  <c:v>-1.798109113503692</c:v>
                </c:pt>
                <c:pt idx="548">
                  <c:v>-1.6742398287912472</c:v>
                </c:pt>
                <c:pt idx="549">
                  <c:v>-0.70409607075012615</c:v>
                </c:pt>
                <c:pt idx="550">
                  <c:v>-0.60787886121185597</c:v>
                </c:pt>
                <c:pt idx="551">
                  <c:v>0.46075186577829352</c:v>
                </c:pt>
                <c:pt idx="552">
                  <c:v>0.6166748262460886</c:v>
                </c:pt>
                <c:pt idx="553">
                  <c:v>-1.5243681957141104</c:v>
                </c:pt>
                <c:pt idx="554">
                  <c:v>0.23340814179307132</c:v>
                </c:pt>
                <c:pt idx="555">
                  <c:v>0.9412525039479972</c:v>
                </c:pt>
                <c:pt idx="556">
                  <c:v>0.74660331457888318</c:v>
                </c:pt>
                <c:pt idx="557">
                  <c:v>2.7879324881668577</c:v>
                </c:pt>
                <c:pt idx="558">
                  <c:v>-6.0964185475183369E-2</c:v>
                </c:pt>
                <c:pt idx="559">
                  <c:v>1.3194300477522027</c:v>
                </c:pt>
                <c:pt idx="560">
                  <c:v>1.9220469451984596</c:v>
                </c:pt>
                <c:pt idx="561">
                  <c:v>0.80877920243543233</c:v>
                </c:pt>
                <c:pt idx="562">
                  <c:v>1.323852911965165</c:v>
                </c:pt>
                <c:pt idx="563">
                  <c:v>0.20299192895167628</c:v>
                </c:pt>
                <c:pt idx="564">
                  <c:v>1.4353494150820914</c:v>
                </c:pt>
                <c:pt idx="565">
                  <c:v>8.7516246198053942</c:v>
                </c:pt>
                <c:pt idx="566">
                  <c:v>8.7005855489844031</c:v>
                </c:pt>
                <c:pt idx="567">
                  <c:v>5.8657237531802133</c:v>
                </c:pt>
                <c:pt idx="568">
                  <c:v>8.5649445551046988</c:v>
                </c:pt>
                <c:pt idx="569">
                  <c:v>7.7511112015649939</c:v>
                </c:pt>
                <c:pt idx="570">
                  <c:v>-1.8067014260516268</c:v>
                </c:pt>
                <c:pt idx="571">
                  <c:v>-2.8101167909839906</c:v>
                </c:pt>
                <c:pt idx="572">
                  <c:v>-3.5003098634409069</c:v>
                </c:pt>
                <c:pt idx="573">
                  <c:v>-2.0305553786354049</c:v>
                </c:pt>
                <c:pt idx="574">
                  <c:v>-1.3894843254596381</c:v>
                </c:pt>
                <c:pt idx="575">
                  <c:v>-1.9139159090419542</c:v>
                </c:pt>
                <c:pt idx="576">
                  <c:v>-1.4204176402764097</c:v>
                </c:pt>
                <c:pt idx="577">
                  <c:v>-1.1005493357136458</c:v>
                </c:pt>
                <c:pt idx="578">
                  <c:v>0.900282085022303</c:v>
                </c:pt>
                <c:pt idx="579">
                  <c:v>-0.63988428047730694</c:v>
                </c:pt>
                <c:pt idx="580">
                  <c:v>0.2666067933403436</c:v>
                </c:pt>
                <c:pt idx="581">
                  <c:v>-4.6439166559191047</c:v>
                </c:pt>
                <c:pt idx="582">
                  <c:v>-3.8544186445466311</c:v>
                </c:pt>
                <c:pt idx="583">
                  <c:v>-4.502272645050228</c:v>
                </c:pt>
                <c:pt idx="584">
                  <c:v>-4.1189834671680732</c:v>
                </c:pt>
                <c:pt idx="585">
                  <c:v>4.4669446815040539</c:v>
                </c:pt>
                <c:pt idx="586">
                  <c:v>1.8523274767847537</c:v>
                </c:pt>
                <c:pt idx="587">
                  <c:v>-0.30285559664413464</c:v>
                </c:pt>
                <c:pt idx="588">
                  <c:v>-6.690558364418087</c:v>
                </c:pt>
                <c:pt idx="589">
                  <c:v>-1.89081387341825</c:v>
                </c:pt>
                <c:pt idx="590">
                  <c:v>-1.4991975373654096</c:v>
                </c:pt>
                <c:pt idx="591">
                  <c:v>-5.355899777345063</c:v>
                </c:pt>
                <c:pt idx="592">
                  <c:v>-4.9646595070312758</c:v>
                </c:pt>
                <c:pt idx="593">
                  <c:v>-5.4614404672324435</c:v>
                </c:pt>
                <c:pt idx="594">
                  <c:v>7.2201844218211351</c:v>
                </c:pt>
                <c:pt idx="595">
                  <c:v>5.3155376751238679</c:v>
                </c:pt>
                <c:pt idx="596">
                  <c:v>3.5384896341716732</c:v>
                </c:pt>
                <c:pt idx="597">
                  <c:v>4.2623896529111702</c:v>
                </c:pt>
                <c:pt idx="598">
                  <c:v>2.6430404391989217</c:v>
                </c:pt>
                <c:pt idx="599">
                  <c:v>1.2288368823604858</c:v>
                </c:pt>
                <c:pt idx="600">
                  <c:v>-0.19597345664923435</c:v>
                </c:pt>
                <c:pt idx="601">
                  <c:v>-2.2104660597922479</c:v>
                </c:pt>
                <c:pt idx="602">
                  <c:v>1.1222086111102332</c:v>
                </c:pt>
                <c:pt idx="603">
                  <c:v>2.2219295956015501</c:v>
                </c:pt>
                <c:pt idx="604">
                  <c:v>1.73756965658116</c:v>
                </c:pt>
                <c:pt idx="605">
                  <c:v>1.134606033813631</c:v>
                </c:pt>
                <c:pt idx="606">
                  <c:v>2.5357311700342078</c:v>
                </c:pt>
                <c:pt idx="607">
                  <c:v>2.4190690682417779</c:v>
                </c:pt>
                <c:pt idx="608">
                  <c:v>2.7926128636096048</c:v>
                </c:pt>
                <c:pt idx="609">
                  <c:v>2.8764279447010859</c:v>
                </c:pt>
                <c:pt idx="610">
                  <c:v>2.3356508071422888</c:v>
                </c:pt>
                <c:pt idx="611">
                  <c:v>2.1547188653021268</c:v>
                </c:pt>
                <c:pt idx="612">
                  <c:v>2.4227709950030425</c:v>
                </c:pt>
                <c:pt idx="613">
                  <c:v>8.2672903547949019</c:v>
                </c:pt>
                <c:pt idx="614">
                  <c:v>7.5625539305400968</c:v>
                </c:pt>
                <c:pt idx="615">
                  <c:v>7.4878320899628701</c:v>
                </c:pt>
                <c:pt idx="616">
                  <c:v>7.0694391861274113</c:v>
                </c:pt>
                <c:pt idx="617">
                  <c:v>-0.23586644923627328</c:v>
                </c:pt>
                <c:pt idx="618">
                  <c:v>-0.74665116094735018</c:v>
                </c:pt>
                <c:pt idx="619">
                  <c:v>-2.7348981909631251</c:v>
                </c:pt>
                <c:pt idx="620">
                  <c:v>-2.1150023676691938</c:v>
                </c:pt>
                <c:pt idx="621">
                  <c:v>-1.9329452437883317</c:v>
                </c:pt>
                <c:pt idx="622">
                  <c:v>-6.2681813801061415</c:v>
                </c:pt>
                <c:pt idx="623">
                  <c:v>-1.2679808708988076</c:v>
                </c:pt>
                <c:pt idx="624">
                  <c:v>-0.68085038972430556</c:v>
                </c:pt>
                <c:pt idx="625">
                  <c:v>-5.7191973544730548</c:v>
                </c:pt>
                <c:pt idx="626">
                  <c:v>-6.403657417526988</c:v>
                </c:pt>
                <c:pt idx="627">
                  <c:v>-3.1352355129614939</c:v>
                </c:pt>
                <c:pt idx="628">
                  <c:v>-2.8640436930618005</c:v>
                </c:pt>
                <c:pt idx="629">
                  <c:v>-2.8695288241120847</c:v>
                </c:pt>
                <c:pt idx="630">
                  <c:v>-2.6435276769534233</c:v>
                </c:pt>
                <c:pt idx="631">
                  <c:v>-2.8934543442311136</c:v>
                </c:pt>
                <c:pt idx="632">
                  <c:v>-2.5397929729874331</c:v>
                </c:pt>
                <c:pt idx="633">
                  <c:v>-1.5631070635042077</c:v>
                </c:pt>
                <c:pt idx="634">
                  <c:v>-1.7708180317549369</c:v>
                </c:pt>
                <c:pt idx="635">
                  <c:v>-5.5590883315143547</c:v>
                </c:pt>
                <c:pt idx="636">
                  <c:v>-1.8085360340213088</c:v>
                </c:pt>
                <c:pt idx="637">
                  <c:v>-1.2597482869269188</c:v>
                </c:pt>
                <c:pt idx="638">
                  <c:v>-1.6794933101224325</c:v>
                </c:pt>
                <c:pt idx="639">
                  <c:v>-0.24859253460644432</c:v>
                </c:pt>
                <c:pt idx="640">
                  <c:v>-0.4534787669089847</c:v>
                </c:pt>
                <c:pt idx="641">
                  <c:v>-6.2435187456068508</c:v>
                </c:pt>
                <c:pt idx="642">
                  <c:v>-2.193598289288845</c:v>
                </c:pt>
                <c:pt idx="643">
                  <c:v>-1.7303637442036031</c:v>
                </c:pt>
                <c:pt idx="644">
                  <c:v>-0.63118372591851613</c:v>
                </c:pt>
                <c:pt idx="645">
                  <c:v>-1.0036607902457659</c:v>
                </c:pt>
                <c:pt idx="646">
                  <c:v>-0.33297348477893746</c:v>
                </c:pt>
                <c:pt idx="647">
                  <c:v>-1.4413259550411135</c:v>
                </c:pt>
                <c:pt idx="648">
                  <c:v>-1.6357901526380274</c:v>
                </c:pt>
                <c:pt idx="649">
                  <c:v>5.4558061675154503</c:v>
                </c:pt>
                <c:pt idx="650">
                  <c:v>1.2977163322018057</c:v>
                </c:pt>
                <c:pt idx="651">
                  <c:v>3.3555396107557889</c:v>
                </c:pt>
                <c:pt idx="652">
                  <c:v>3.4782898073843103</c:v>
                </c:pt>
                <c:pt idx="653">
                  <c:v>3.3702047707615601</c:v>
                </c:pt>
                <c:pt idx="654">
                  <c:v>3.4373351610771312</c:v>
                </c:pt>
                <c:pt idx="655">
                  <c:v>3.7065857701458116</c:v>
                </c:pt>
                <c:pt idx="656">
                  <c:v>1.4064568316281718</c:v>
                </c:pt>
                <c:pt idx="657">
                  <c:v>3.9200709031681868</c:v>
                </c:pt>
                <c:pt idx="658">
                  <c:v>3.8836259323745588</c:v>
                </c:pt>
                <c:pt idx="659">
                  <c:v>4.1428502453709353</c:v>
                </c:pt>
                <c:pt idx="660">
                  <c:v>4.0189040467147619</c:v>
                </c:pt>
                <c:pt idx="661">
                  <c:v>5.3486282253620923</c:v>
                </c:pt>
                <c:pt idx="662">
                  <c:v>4.2546642989585912</c:v>
                </c:pt>
                <c:pt idx="663">
                  <c:v>4.336935069774813</c:v>
                </c:pt>
                <c:pt idx="664">
                  <c:v>-3.2522500943154209</c:v>
                </c:pt>
                <c:pt idx="665">
                  <c:v>-1.4061997339446282</c:v>
                </c:pt>
                <c:pt idx="666">
                  <c:v>-6.8564944524412557</c:v>
                </c:pt>
                <c:pt idx="667">
                  <c:v>4.371710270756453</c:v>
                </c:pt>
                <c:pt idx="668">
                  <c:v>2.0151219303137968</c:v>
                </c:pt>
                <c:pt idx="669">
                  <c:v>-4.3973093311371638</c:v>
                </c:pt>
                <c:pt idx="670">
                  <c:v>4.8390740400759427</c:v>
                </c:pt>
                <c:pt idx="671">
                  <c:v>2.2461564597945247</c:v>
                </c:pt>
                <c:pt idx="672">
                  <c:v>-0.49200081965878573</c:v>
                </c:pt>
                <c:pt idx="673">
                  <c:v>2.9300005661928026</c:v>
                </c:pt>
                <c:pt idx="674">
                  <c:v>0.30626488284218883</c:v>
                </c:pt>
                <c:pt idx="675">
                  <c:v>-2.0803152317666509</c:v>
                </c:pt>
                <c:pt idx="676">
                  <c:v>-2.9409363587515176</c:v>
                </c:pt>
                <c:pt idx="677">
                  <c:v>-2.6766500778206583</c:v>
                </c:pt>
                <c:pt idx="678">
                  <c:v>-2.4554617539478745</c:v>
                </c:pt>
                <c:pt idx="679">
                  <c:v>-2.1804650663486269</c:v>
                </c:pt>
                <c:pt idx="680">
                  <c:v>-1.902792795806751</c:v>
                </c:pt>
                <c:pt idx="681">
                  <c:v>-1.9539194949292664</c:v>
                </c:pt>
                <c:pt idx="682">
                  <c:v>-3.7447353253084912</c:v>
                </c:pt>
                <c:pt idx="683">
                  <c:v>-1.6527148013594635</c:v>
                </c:pt>
                <c:pt idx="684">
                  <c:v>-4.682747294913856</c:v>
                </c:pt>
                <c:pt idx="685">
                  <c:v>-1.3530877752333277</c:v>
                </c:pt>
                <c:pt idx="686">
                  <c:v>-0.43675953246990729</c:v>
                </c:pt>
                <c:pt idx="687">
                  <c:v>0.65675400050805066</c:v>
                </c:pt>
                <c:pt idx="688">
                  <c:v>-1.1154371968117014</c:v>
                </c:pt>
                <c:pt idx="689">
                  <c:v>-1.0932975226090902</c:v>
                </c:pt>
                <c:pt idx="690">
                  <c:v>-0.77384949663395319</c:v>
                </c:pt>
                <c:pt idx="691">
                  <c:v>-2.256092402738906</c:v>
                </c:pt>
                <c:pt idx="692">
                  <c:v>6.4473461457722667</c:v>
                </c:pt>
                <c:pt idx="693">
                  <c:v>7.7532084256128453</c:v>
                </c:pt>
                <c:pt idx="694">
                  <c:v>6.3949151527615218</c:v>
                </c:pt>
                <c:pt idx="695">
                  <c:v>4.6431798040180778</c:v>
                </c:pt>
                <c:pt idx="696">
                  <c:v>0.17825448919615125</c:v>
                </c:pt>
                <c:pt idx="697">
                  <c:v>-1.9107143512725755</c:v>
                </c:pt>
                <c:pt idx="698">
                  <c:v>-2.4930023784075432</c:v>
                </c:pt>
                <c:pt idx="699">
                  <c:v>-4.2233357988119744</c:v>
                </c:pt>
                <c:pt idx="700">
                  <c:v>-3.5056843782253893</c:v>
                </c:pt>
                <c:pt idx="701">
                  <c:v>-0.26363048164977293</c:v>
                </c:pt>
                <c:pt idx="702">
                  <c:v>-0.36084242270107081</c:v>
                </c:pt>
                <c:pt idx="703">
                  <c:v>2.941473840663944</c:v>
                </c:pt>
                <c:pt idx="704">
                  <c:v>-1.0298408132979964</c:v>
                </c:pt>
                <c:pt idx="705">
                  <c:v>2.8802950711306483</c:v>
                </c:pt>
                <c:pt idx="706">
                  <c:v>-0.11668230350128521</c:v>
                </c:pt>
                <c:pt idx="707">
                  <c:v>0.88181885670202365</c:v>
                </c:pt>
                <c:pt idx="708">
                  <c:v>-3.7964930357465565E-2</c:v>
                </c:pt>
                <c:pt idx="709">
                  <c:v>1.0873447986215521</c:v>
                </c:pt>
                <c:pt idx="710">
                  <c:v>2.8040907538338322</c:v>
                </c:pt>
                <c:pt idx="711">
                  <c:v>2.4315524499523158</c:v>
                </c:pt>
                <c:pt idx="712">
                  <c:v>1.838243725923554</c:v>
                </c:pt>
                <c:pt idx="713">
                  <c:v>5.5415764921080859</c:v>
                </c:pt>
                <c:pt idx="714">
                  <c:v>5.5184521435422855</c:v>
                </c:pt>
                <c:pt idx="715">
                  <c:v>3.2961668042486321</c:v>
                </c:pt>
                <c:pt idx="716">
                  <c:v>3.3548098772058377</c:v>
                </c:pt>
                <c:pt idx="717">
                  <c:v>0.27570473407204044</c:v>
                </c:pt>
                <c:pt idx="718">
                  <c:v>1.9280463253773692</c:v>
                </c:pt>
                <c:pt idx="719">
                  <c:v>1.7852301662890715</c:v>
                </c:pt>
                <c:pt idx="720">
                  <c:v>1.3328408263852511</c:v>
                </c:pt>
                <c:pt idx="721">
                  <c:v>0.95205375227175826</c:v>
                </c:pt>
                <c:pt idx="722">
                  <c:v>2.6849707079471234</c:v>
                </c:pt>
                <c:pt idx="723">
                  <c:v>-0.62122317913609459</c:v>
                </c:pt>
                <c:pt idx="724">
                  <c:v>-0.646299358220499</c:v>
                </c:pt>
                <c:pt idx="725">
                  <c:v>-0.73779075611146949</c:v>
                </c:pt>
                <c:pt idx="726">
                  <c:v>1.9010752065452032</c:v>
                </c:pt>
                <c:pt idx="727">
                  <c:v>2.605903678835146</c:v>
                </c:pt>
                <c:pt idx="728">
                  <c:v>0.18624297719822178</c:v>
                </c:pt>
                <c:pt idx="729">
                  <c:v>2.5898718890526955</c:v>
                </c:pt>
                <c:pt idx="730">
                  <c:v>7.7937141436855351</c:v>
                </c:pt>
                <c:pt idx="731">
                  <c:v>9.2686543660709813</c:v>
                </c:pt>
                <c:pt idx="732">
                  <c:v>0.87179132221095879</c:v>
                </c:pt>
                <c:pt idx="733">
                  <c:v>1.5558788308601439</c:v>
                </c:pt>
                <c:pt idx="734">
                  <c:v>3.1252393197794945</c:v>
                </c:pt>
                <c:pt idx="735">
                  <c:v>2.9213461384185586</c:v>
                </c:pt>
                <c:pt idx="736">
                  <c:v>2.9044984021505988</c:v>
                </c:pt>
                <c:pt idx="737">
                  <c:v>3.0523939460662639</c:v>
                </c:pt>
                <c:pt idx="738">
                  <c:v>2.6740471894735012</c:v>
                </c:pt>
                <c:pt idx="739">
                  <c:v>2.7852371786358714</c:v>
                </c:pt>
                <c:pt idx="740">
                  <c:v>3.9414178193485974</c:v>
                </c:pt>
                <c:pt idx="741">
                  <c:v>3.7796702257302761</c:v>
                </c:pt>
                <c:pt idx="742">
                  <c:v>2.4010052816574383</c:v>
                </c:pt>
                <c:pt idx="743">
                  <c:v>2.541238300453514</c:v>
                </c:pt>
                <c:pt idx="744">
                  <c:v>0.31175356894856687</c:v>
                </c:pt>
                <c:pt idx="745">
                  <c:v>2.6399728562853699</c:v>
                </c:pt>
                <c:pt idx="746">
                  <c:v>3.9412617840905728</c:v>
                </c:pt>
                <c:pt idx="747">
                  <c:v>2.7371145836247641</c:v>
                </c:pt>
                <c:pt idx="748">
                  <c:v>-0.34064796111298373</c:v>
                </c:pt>
                <c:pt idx="749">
                  <c:v>-0.60546664172444353</c:v>
                </c:pt>
                <c:pt idx="750">
                  <c:v>-0.39712741707837951</c:v>
                </c:pt>
                <c:pt idx="751">
                  <c:v>-0.6817926794574739</c:v>
                </c:pt>
                <c:pt idx="752">
                  <c:v>-1.2494893007838199</c:v>
                </c:pt>
                <c:pt idx="753">
                  <c:v>6.8531682810347355E-2</c:v>
                </c:pt>
                <c:pt idx="754">
                  <c:v>6.3777904291754728E-2</c:v>
                </c:pt>
                <c:pt idx="755">
                  <c:v>-3.5185748586191772</c:v>
                </c:pt>
                <c:pt idx="756">
                  <c:v>-1.9146383479287439</c:v>
                </c:pt>
                <c:pt idx="757">
                  <c:v>-2.0643534194112285</c:v>
                </c:pt>
                <c:pt idx="758">
                  <c:v>-1.6904089218515175</c:v>
                </c:pt>
                <c:pt idx="759">
                  <c:v>-1.6060752247084256</c:v>
                </c:pt>
                <c:pt idx="760">
                  <c:v>-1.5408371417196067</c:v>
                </c:pt>
                <c:pt idx="761">
                  <c:v>-1.4337927359017888</c:v>
                </c:pt>
                <c:pt idx="762">
                  <c:v>-1.2817725202567438</c:v>
                </c:pt>
                <c:pt idx="763">
                  <c:v>-7.2333703401637379</c:v>
                </c:pt>
                <c:pt idx="764">
                  <c:v>-7.4080947720895605</c:v>
                </c:pt>
                <c:pt idx="765">
                  <c:v>-3.0679132927703678</c:v>
                </c:pt>
                <c:pt idx="766">
                  <c:v>-4.7288740660304933</c:v>
                </c:pt>
                <c:pt idx="767">
                  <c:v>-4.9081719060488576</c:v>
                </c:pt>
                <c:pt idx="768">
                  <c:v>-5.3305912897875984</c:v>
                </c:pt>
                <c:pt idx="769">
                  <c:v>-6.0573664843605455</c:v>
                </c:pt>
                <c:pt idx="770">
                  <c:v>-6.6473267291582276</c:v>
                </c:pt>
                <c:pt idx="771">
                  <c:v>-6.3812949872581486</c:v>
                </c:pt>
                <c:pt idx="772">
                  <c:v>-6.3776021673234915</c:v>
                </c:pt>
                <c:pt idx="773">
                  <c:v>-5.5849162031035702</c:v>
                </c:pt>
                <c:pt idx="774">
                  <c:v>-5.6940500995852501</c:v>
                </c:pt>
                <c:pt idx="775">
                  <c:v>-4.9964616394165127</c:v>
                </c:pt>
                <c:pt idx="776">
                  <c:v>-4.5036015544317376</c:v>
                </c:pt>
                <c:pt idx="777">
                  <c:v>-4.7878787636752538</c:v>
                </c:pt>
                <c:pt idx="778">
                  <c:v>-1.9282520578757381</c:v>
                </c:pt>
                <c:pt idx="779">
                  <c:v>-1.2933307928990092</c:v>
                </c:pt>
                <c:pt idx="780">
                  <c:v>-1.6048683195377786</c:v>
                </c:pt>
                <c:pt idx="781">
                  <c:v>-2.528800844387102</c:v>
                </c:pt>
                <c:pt idx="782">
                  <c:v>1.7022298963502522</c:v>
                </c:pt>
                <c:pt idx="783">
                  <c:v>-2.3143367728731561</c:v>
                </c:pt>
                <c:pt idx="784">
                  <c:v>-2.0527847690737553</c:v>
                </c:pt>
                <c:pt idx="785">
                  <c:v>-1.0318358410626434</c:v>
                </c:pt>
                <c:pt idx="786">
                  <c:v>-0.21671829706513959</c:v>
                </c:pt>
                <c:pt idx="787">
                  <c:v>-0.20906997259454685</c:v>
                </c:pt>
                <c:pt idx="788">
                  <c:v>8.7449308345932592E-2</c:v>
                </c:pt>
                <c:pt idx="789">
                  <c:v>0.89300247239788666</c:v>
                </c:pt>
                <c:pt idx="790">
                  <c:v>0.73686090589439091</c:v>
                </c:pt>
                <c:pt idx="791">
                  <c:v>-7.5088128448023177</c:v>
                </c:pt>
                <c:pt idx="792">
                  <c:v>-7.6643240346693435</c:v>
                </c:pt>
                <c:pt idx="793">
                  <c:v>-7.6531845477348179</c:v>
                </c:pt>
                <c:pt idx="794">
                  <c:v>-7.8629040355233109</c:v>
                </c:pt>
                <c:pt idx="795">
                  <c:v>-7.9264314949441257</c:v>
                </c:pt>
                <c:pt idx="796">
                  <c:v>-8.7021872579047077</c:v>
                </c:pt>
                <c:pt idx="797">
                  <c:v>-8.4878260868808475</c:v>
                </c:pt>
                <c:pt idx="798">
                  <c:v>-5.894460404437039</c:v>
                </c:pt>
                <c:pt idx="799">
                  <c:v>-4.9696112652209692</c:v>
                </c:pt>
                <c:pt idx="800">
                  <c:v>0.30978345999503948</c:v>
                </c:pt>
                <c:pt idx="801">
                  <c:v>0.84434337570365114</c:v>
                </c:pt>
                <c:pt idx="802">
                  <c:v>3.7222013234413449</c:v>
                </c:pt>
                <c:pt idx="803">
                  <c:v>0.27870618825582472</c:v>
                </c:pt>
                <c:pt idx="804">
                  <c:v>1.2060060499555161</c:v>
                </c:pt>
                <c:pt idx="805">
                  <c:v>2.8624894242849699</c:v>
                </c:pt>
                <c:pt idx="806">
                  <c:v>-1.2395846704998685</c:v>
                </c:pt>
                <c:pt idx="807">
                  <c:v>0.45541274173629415</c:v>
                </c:pt>
                <c:pt idx="808">
                  <c:v>-2.7731541395935078</c:v>
                </c:pt>
                <c:pt idx="809">
                  <c:v>-1.9903278014029011</c:v>
                </c:pt>
                <c:pt idx="810">
                  <c:v>-6.1517132143029096</c:v>
                </c:pt>
                <c:pt idx="811">
                  <c:v>-4.0195907373409732</c:v>
                </c:pt>
                <c:pt idx="812">
                  <c:v>-3.9725819025041913</c:v>
                </c:pt>
                <c:pt idx="813">
                  <c:v>2.9222311407243331</c:v>
                </c:pt>
                <c:pt idx="814">
                  <c:v>-0.43619942589856375</c:v>
                </c:pt>
                <c:pt idx="815">
                  <c:v>1.1677055555826188</c:v>
                </c:pt>
                <c:pt idx="816">
                  <c:v>-6.6131000412794894</c:v>
                </c:pt>
                <c:pt idx="817">
                  <c:v>0.77334815400586809</c:v>
                </c:pt>
                <c:pt idx="818">
                  <c:v>-0.4958314064175508</c:v>
                </c:pt>
                <c:pt idx="819">
                  <c:v>-2.7398128332531018</c:v>
                </c:pt>
                <c:pt idx="820">
                  <c:v>-1.1643224780920063</c:v>
                </c:pt>
                <c:pt idx="821">
                  <c:v>0.23312776063051752</c:v>
                </c:pt>
                <c:pt idx="822">
                  <c:v>0.4239763784904978</c:v>
                </c:pt>
                <c:pt idx="823">
                  <c:v>0.31063073240236883</c:v>
                </c:pt>
                <c:pt idx="824">
                  <c:v>0.19084223952753032</c:v>
                </c:pt>
                <c:pt idx="825">
                  <c:v>0.10084565777257443</c:v>
                </c:pt>
                <c:pt idx="826">
                  <c:v>0.48771417461583644</c:v>
                </c:pt>
                <c:pt idx="827">
                  <c:v>0.36793939196324049</c:v>
                </c:pt>
                <c:pt idx="828">
                  <c:v>1.2237051510488532</c:v>
                </c:pt>
                <c:pt idx="829">
                  <c:v>-1.8766603234766044</c:v>
                </c:pt>
                <c:pt idx="830">
                  <c:v>6.9327537179842595</c:v>
                </c:pt>
                <c:pt idx="831">
                  <c:v>6.3292373434573044</c:v>
                </c:pt>
                <c:pt idx="832">
                  <c:v>3.7839737502321213</c:v>
                </c:pt>
                <c:pt idx="833">
                  <c:v>3.9429823986448564</c:v>
                </c:pt>
                <c:pt idx="834">
                  <c:v>4.8723166482872333</c:v>
                </c:pt>
                <c:pt idx="835">
                  <c:v>5.1445766849750951</c:v>
                </c:pt>
                <c:pt idx="836">
                  <c:v>-4.43450251891029</c:v>
                </c:pt>
                <c:pt idx="837">
                  <c:v>-5.4015835012396494</c:v>
                </c:pt>
                <c:pt idx="838">
                  <c:v>-5.1478248611271669</c:v>
                </c:pt>
                <c:pt idx="839">
                  <c:v>-12.077033703647414</c:v>
                </c:pt>
                <c:pt idx="840">
                  <c:v>-3.6962111827003699</c:v>
                </c:pt>
                <c:pt idx="841">
                  <c:v>-2.982345550196094</c:v>
                </c:pt>
                <c:pt idx="842">
                  <c:v>9.9715235632733643E-2</c:v>
                </c:pt>
                <c:pt idx="843">
                  <c:v>0.28851483089020941</c:v>
                </c:pt>
                <c:pt idx="844">
                  <c:v>1.9755290936789054</c:v>
                </c:pt>
                <c:pt idx="845">
                  <c:v>1.9369743374408601</c:v>
                </c:pt>
                <c:pt idx="846">
                  <c:v>2.736762421932863</c:v>
                </c:pt>
                <c:pt idx="847">
                  <c:v>3.1713498012344687</c:v>
                </c:pt>
                <c:pt idx="848">
                  <c:v>-3.1996337173090557</c:v>
                </c:pt>
                <c:pt idx="849">
                  <c:v>-2.6316380303537077</c:v>
                </c:pt>
                <c:pt idx="850">
                  <c:v>5.5183148971080245</c:v>
                </c:pt>
                <c:pt idx="851">
                  <c:v>-0.88497435311782902</c:v>
                </c:pt>
                <c:pt idx="852">
                  <c:v>-2.0857594883989772</c:v>
                </c:pt>
                <c:pt idx="853">
                  <c:v>-3.771871915219978</c:v>
                </c:pt>
                <c:pt idx="854">
                  <c:v>-3.7595619222763301</c:v>
                </c:pt>
                <c:pt idx="855">
                  <c:v>-3.9768779854712952</c:v>
                </c:pt>
                <c:pt idx="856">
                  <c:v>-3.9638426422693263</c:v>
                </c:pt>
                <c:pt idx="857">
                  <c:v>-2.1416500194665735</c:v>
                </c:pt>
                <c:pt idx="858">
                  <c:v>-5.2605332074510995</c:v>
                </c:pt>
                <c:pt idx="859">
                  <c:v>-2.7957651542709185</c:v>
                </c:pt>
                <c:pt idx="860">
                  <c:v>-4.6102350316074077</c:v>
                </c:pt>
                <c:pt idx="861">
                  <c:v>-5.0629501265397909</c:v>
                </c:pt>
                <c:pt idx="862">
                  <c:v>-7.1574009911434819</c:v>
                </c:pt>
                <c:pt idx="863">
                  <c:v>1.0977456574016264</c:v>
                </c:pt>
                <c:pt idx="864">
                  <c:v>2.8867840239767024</c:v>
                </c:pt>
                <c:pt idx="865">
                  <c:v>-5.9514134121281925</c:v>
                </c:pt>
                <c:pt idx="866">
                  <c:v>-6.0549100040229149</c:v>
                </c:pt>
                <c:pt idx="867">
                  <c:v>-6.0059187699116174</c:v>
                </c:pt>
                <c:pt idx="868">
                  <c:v>-5.3346856719326086</c:v>
                </c:pt>
                <c:pt idx="869">
                  <c:v>-4.6300119148483443</c:v>
                </c:pt>
                <c:pt idx="870">
                  <c:v>-1.0905447274040472</c:v>
                </c:pt>
                <c:pt idx="871">
                  <c:v>-0.97492553392840997</c:v>
                </c:pt>
                <c:pt idx="872">
                  <c:v>4.1750335819489504</c:v>
                </c:pt>
                <c:pt idx="873">
                  <c:v>3.661377077061907</c:v>
                </c:pt>
                <c:pt idx="874">
                  <c:v>8.6752377881975953</c:v>
                </c:pt>
                <c:pt idx="875">
                  <c:v>5.9473675417692187</c:v>
                </c:pt>
                <c:pt idx="876">
                  <c:v>-6.4438196936111112</c:v>
                </c:pt>
                <c:pt idx="877">
                  <c:v>3.791138302957898</c:v>
                </c:pt>
                <c:pt idx="878">
                  <c:v>-3.6427057749460925</c:v>
                </c:pt>
                <c:pt idx="879">
                  <c:v>1.1390702721159509</c:v>
                </c:pt>
                <c:pt idx="880">
                  <c:v>-2.6551428368102155</c:v>
                </c:pt>
                <c:pt idx="881">
                  <c:v>-1.6849195441117182</c:v>
                </c:pt>
                <c:pt idx="882">
                  <c:v>2.5368276245517634</c:v>
                </c:pt>
                <c:pt idx="883">
                  <c:v>-0.80744182586300861</c:v>
                </c:pt>
                <c:pt idx="884">
                  <c:v>-1.1798537950538397</c:v>
                </c:pt>
                <c:pt idx="885">
                  <c:v>0.60335667078872302</c:v>
                </c:pt>
                <c:pt idx="886">
                  <c:v>-3.7170425959532709</c:v>
                </c:pt>
                <c:pt idx="887">
                  <c:v>0.32760046147665522</c:v>
                </c:pt>
                <c:pt idx="888">
                  <c:v>-0.71926514318210066</c:v>
                </c:pt>
                <c:pt idx="889">
                  <c:v>6.4994964502730734E-2</c:v>
                </c:pt>
                <c:pt idx="890">
                  <c:v>-0.94973100152467149</c:v>
                </c:pt>
                <c:pt idx="891">
                  <c:v>-0.90621266582728532</c:v>
                </c:pt>
                <c:pt idx="892">
                  <c:v>-0.98898205647693416</c:v>
                </c:pt>
                <c:pt idx="893">
                  <c:v>-1.2238269684358858</c:v>
                </c:pt>
                <c:pt idx="894">
                  <c:v>7.2969365164447</c:v>
                </c:pt>
                <c:pt idx="895">
                  <c:v>2.4422954666994201</c:v>
                </c:pt>
                <c:pt idx="896">
                  <c:v>-0.98554828710455478</c:v>
                </c:pt>
                <c:pt idx="897">
                  <c:v>-1.6991038202598201</c:v>
                </c:pt>
                <c:pt idx="898">
                  <c:v>-3.4760401936159337</c:v>
                </c:pt>
                <c:pt idx="899">
                  <c:v>-2.7449267564357109</c:v>
                </c:pt>
                <c:pt idx="900">
                  <c:v>-10.137467402563287</c:v>
                </c:pt>
                <c:pt idx="901">
                  <c:v>-2.6844006865283681</c:v>
                </c:pt>
                <c:pt idx="902">
                  <c:v>4.7214209629797867E-2</c:v>
                </c:pt>
                <c:pt idx="903">
                  <c:v>-0.9194566845077885</c:v>
                </c:pt>
                <c:pt idx="904">
                  <c:v>-0.42364430708168432</c:v>
                </c:pt>
                <c:pt idx="905">
                  <c:v>-0.79076213448139854</c:v>
                </c:pt>
                <c:pt idx="906">
                  <c:v>-0.84158133286603365</c:v>
                </c:pt>
                <c:pt idx="907">
                  <c:v>-10.238358105940417</c:v>
                </c:pt>
                <c:pt idx="908">
                  <c:v>-1.2764020584137974</c:v>
                </c:pt>
                <c:pt idx="909">
                  <c:v>-1.3437784243199837</c:v>
                </c:pt>
                <c:pt idx="910">
                  <c:v>-11.071636005750458</c:v>
                </c:pt>
                <c:pt idx="911">
                  <c:v>1.2664330489339608</c:v>
                </c:pt>
                <c:pt idx="912">
                  <c:v>1.7256216841540748</c:v>
                </c:pt>
                <c:pt idx="913">
                  <c:v>1.747849348554102</c:v>
                </c:pt>
                <c:pt idx="914">
                  <c:v>-0.34098655600803141</c:v>
                </c:pt>
                <c:pt idx="915">
                  <c:v>1.7257305250947845</c:v>
                </c:pt>
                <c:pt idx="916">
                  <c:v>1.6567178164082437</c:v>
                </c:pt>
                <c:pt idx="917">
                  <c:v>1.7196938228189897</c:v>
                </c:pt>
                <c:pt idx="918">
                  <c:v>1.9890501245272052</c:v>
                </c:pt>
                <c:pt idx="919">
                  <c:v>1.6954522643406105</c:v>
                </c:pt>
                <c:pt idx="920">
                  <c:v>2.3291125319554773</c:v>
                </c:pt>
                <c:pt idx="921">
                  <c:v>1.4899352303679378</c:v>
                </c:pt>
                <c:pt idx="922">
                  <c:v>1.9968522912662359</c:v>
                </c:pt>
                <c:pt idx="923">
                  <c:v>-0.13625334510883566</c:v>
                </c:pt>
                <c:pt idx="924">
                  <c:v>2.0166610697952367</c:v>
                </c:pt>
                <c:pt idx="925">
                  <c:v>2.3220653878012087</c:v>
                </c:pt>
                <c:pt idx="926">
                  <c:v>4.4468241388086511</c:v>
                </c:pt>
                <c:pt idx="927">
                  <c:v>4.939087510734713</c:v>
                </c:pt>
                <c:pt idx="928">
                  <c:v>5.3316770968984013</c:v>
                </c:pt>
                <c:pt idx="929">
                  <c:v>5.7856932823261316</c:v>
                </c:pt>
                <c:pt idx="930">
                  <c:v>6.0634647191746236</c:v>
                </c:pt>
                <c:pt idx="931">
                  <c:v>5.4292943277145671</c:v>
                </c:pt>
                <c:pt idx="932">
                  <c:v>5.4371968875679269</c:v>
                </c:pt>
                <c:pt idx="933">
                  <c:v>5.0630222241657732</c:v>
                </c:pt>
                <c:pt idx="934">
                  <c:v>4.4292098591494806</c:v>
                </c:pt>
                <c:pt idx="935">
                  <c:v>3.5810678954204014</c:v>
                </c:pt>
                <c:pt idx="936">
                  <c:v>1.7042616286548251</c:v>
                </c:pt>
                <c:pt idx="937">
                  <c:v>3.1875628876956985</c:v>
                </c:pt>
                <c:pt idx="938">
                  <c:v>2.6258894442780258</c:v>
                </c:pt>
                <c:pt idx="939">
                  <c:v>9.2327285787228881</c:v>
                </c:pt>
                <c:pt idx="940">
                  <c:v>1.1778191489811829</c:v>
                </c:pt>
                <c:pt idx="941">
                  <c:v>-2.6022471948874673</c:v>
                </c:pt>
                <c:pt idx="942">
                  <c:v>-2.2051098197237051</c:v>
                </c:pt>
                <c:pt idx="943">
                  <c:v>-6.5272572251553251</c:v>
                </c:pt>
                <c:pt idx="944">
                  <c:v>-2.4312982052134533</c:v>
                </c:pt>
                <c:pt idx="945">
                  <c:v>-1.7648972310212476</c:v>
                </c:pt>
                <c:pt idx="946">
                  <c:v>-1.8784743336193661</c:v>
                </c:pt>
                <c:pt idx="947">
                  <c:v>-1.4454275632884686</c:v>
                </c:pt>
                <c:pt idx="948">
                  <c:v>-2.3458761561511623</c:v>
                </c:pt>
                <c:pt idx="949">
                  <c:v>-2.8619643434429052</c:v>
                </c:pt>
                <c:pt idx="950">
                  <c:v>-6.8431089290446332</c:v>
                </c:pt>
                <c:pt idx="951">
                  <c:v>-2.5923304749326319</c:v>
                </c:pt>
                <c:pt idx="952">
                  <c:v>-3.0115941067242153</c:v>
                </c:pt>
                <c:pt idx="953">
                  <c:v>3.334130573860389</c:v>
                </c:pt>
                <c:pt idx="954">
                  <c:v>3.8024003877438415</c:v>
                </c:pt>
                <c:pt idx="955">
                  <c:v>3.8436041700290762</c:v>
                </c:pt>
                <c:pt idx="956">
                  <c:v>7.7019151226385292</c:v>
                </c:pt>
                <c:pt idx="957">
                  <c:v>6.1029687296233446</c:v>
                </c:pt>
                <c:pt idx="958">
                  <c:v>5.4193045471511088</c:v>
                </c:pt>
                <c:pt idx="959">
                  <c:v>2.1650317371189298</c:v>
                </c:pt>
                <c:pt idx="960">
                  <c:v>2.002425403848004</c:v>
                </c:pt>
                <c:pt idx="961">
                  <c:v>1.3233789413380428</c:v>
                </c:pt>
                <c:pt idx="962">
                  <c:v>0.8434672461096322</c:v>
                </c:pt>
                <c:pt idx="963">
                  <c:v>2.2923805744396155</c:v>
                </c:pt>
                <c:pt idx="964">
                  <c:v>1.7483464428155238</c:v>
                </c:pt>
                <c:pt idx="965">
                  <c:v>-3.2260199260191262</c:v>
                </c:pt>
                <c:pt idx="966">
                  <c:v>-2.6293611974986804</c:v>
                </c:pt>
                <c:pt idx="967">
                  <c:v>-2.2990507987934423</c:v>
                </c:pt>
                <c:pt idx="968">
                  <c:v>-0.37599803907488383</c:v>
                </c:pt>
                <c:pt idx="969">
                  <c:v>-0.10865018776812529</c:v>
                </c:pt>
                <c:pt idx="970">
                  <c:v>2.2003044628861785E-2</c:v>
                </c:pt>
                <c:pt idx="971">
                  <c:v>-0.40104498152535373</c:v>
                </c:pt>
                <c:pt idx="972">
                  <c:v>-0.72945987635785414</c:v>
                </c:pt>
                <c:pt idx="973">
                  <c:v>7.5589954565375157</c:v>
                </c:pt>
                <c:pt idx="974">
                  <c:v>4.3778939669061332</c:v>
                </c:pt>
                <c:pt idx="975">
                  <c:v>0.2476528606776742</c:v>
                </c:pt>
                <c:pt idx="976">
                  <c:v>-0.24000654321474363</c:v>
                </c:pt>
                <c:pt idx="977">
                  <c:v>0.14818418214840909</c:v>
                </c:pt>
                <c:pt idx="978">
                  <c:v>0.3202788694117506</c:v>
                </c:pt>
                <c:pt idx="979">
                  <c:v>1.7018277948761067</c:v>
                </c:pt>
                <c:pt idx="980">
                  <c:v>1.1449508174504257</c:v>
                </c:pt>
                <c:pt idx="981">
                  <c:v>0.73224618280438414</c:v>
                </c:pt>
                <c:pt idx="982">
                  <c:v>0.84279795474027541</c:v>
                </c:pt>
                <c:pt idx="983">
                  <c:v>3.0274024827495995E-2</c:v>
                </c:pt>
                <c:pt idx="984">
                  <c:v>0.87738196806225821</c:v>
                </c:pt>
                <c:pt idx="985">
                  <c:v>0.95090536925184876</c:v>
                </c:pt>
                <c:pt idx="986">
                  <c:v>0.97483633152675586</c:v>
                </c:pt>
                <c:pt idx="987">
                  <c:v>1.4161354615947968</c:v>
                </c:pt>
                <c:pt idx="988">
                  <c:v>1.8562099132803365</c:v>
                </c:pt>
                <c:pt idx="989">
                  <c:v>1.5165380006754867</c:v>
                </c:pt>
                <c:pt idx="990">
                  <c:v>2.3703464412103181</c:v>
                </c:pt>
                <c:pt idx="991">
                  <c:v>0.8662138568616814</c:v>
                </c:pt>
                <c:pt idx="992">
                  <c:v>2.3490495051929958</c:v>
                </c:pt>
                <c:pt idx="993">
                  <c:v>3.6363130828208337</c:v>
                </c:pt>
                <c:pt idx="994">
                  <c:v>3.477966105530899</c:v>
                </c:pt>
                <c:pt idx="995">
                  <c:v>-0.10744345206844495</c:v>
                </c:pt>
                <c:pt idx="996">
                  <c:v>2.175482627571371</c:v>
                </c:pt>
                <c:pt idx="997">
                  <c:v>2.8526245230399452</c:v>
                </c:pt>
                <c:pt idx="998">
                  <c:v>2.3032650219039064</c:v>
                </c:pt>
                <c:pt idx="999">
                  <c:v>1.7985430023217917</c:v>
                </c:pt>
                <c:pt idx="1000">
                  <c:v>2.116227672847673</c:v>
                </c:pt>
                <c:pt idx="1001">
                  <c:v>2.0934036284960049</c:v>
                </c:pt>
                <c:pt idx="1002">
                  <c:v>2.7968475586398709</c:v>
                </c:pt>
                <c:pt idx="1003">
                  <c:v>2.870528364291244</c:v>
                </c:pt>
                <c:pt idx="1004">
                  <c:v>3.0318792167773676</c:v>
                </c:pt>
                <c:pt idx="1005">
                  <c:v>-5.0275492997113487</c:v>
                </c:pt>
                <c:pt idx="1006">
                  <c:v>-3.5135017407960962</c:v>
                </c:pt>
                <c:pt idx="1007">
                  <c:v>-5.0770872523741852</c:v>
                </c:pt>
                <c:pt idx="1008">
                  <c:v>-5.2852484255298675</c:v>
                </c:pt>
                <c:pt idx="1009">
                  <c:v>-8.9675969623226788</c:v>
                </c:pt>
                <c:pt idx="1010">
                  <c:v>-4.4151661768448234</c:v>
                </c:pt>
                <c:pt idx="1011">
                  <c:v>-3.7397068744560058</c:v>
                </c:pt>
                <c:pt idx="1012">
                  <c:v>-8.1122211151149664</c:v>
                </c:pt>
                <c:pt idx="1013">
                  <c:v>-4.47569916793557</c:v>
                </c:pt>
                <c:pt idx="1014">
                  <c:v>-4.0822920831542593</c:v>
                </c:pt>
                <c:pt idx="1015">
                  <c:v>-3.7526019616357353</c:v>
                </c:pt>
                <c:pt idx="1016">
                  <c:v>-2.0090611761108255</c:v>
                </c:pt>
                <c:pt idx="1017">
                  <c:v>-2.9716873721913952</c:v>
                </c:pt>
                <c:pt idx="1018">
                  <c:v>-2.5168612853640422</c:v>
                </c:pt>
                <c:pt idx="1019">
                  <c:v>-2.2938224949254256</c:v>
                </c:pt>
                <c:pt idx="1020">
                  <c:v>-2.5818743708167133</c:v>
                </c:pt>
                <c:pt idx="1021">
                  <c:v>-1.2846647323640799</c:v>
                </c:pt>
                <c:pt idx="1022">
                  <c:v>-1.6250111233483349</c:v>
                </c:pt>
                <c:pt idx="1023">
                  <c:v>-1.0074475640471041</c:v>
                </c:pt>
                <c:pt idx="1024">
                  <c:v>-1.3341302063624658</c:v>
                </c:pt>
                <c:pt idx="1025">
                  <c:v>-0.64545346905862333</c:v>
                </c:pt>
                <c:pt idx="1026">
                  <c:v>-0.59630002826024397</c:v>
                </c:pt>
                <c:pt idx="1027">
                  <c:v>-0.75086423183756612</c:v>
                </c:pt>
                <c:pt idx="1028">
                  <c:v>-0.75165443563035894</c:v>
                </c:pt>
                <c:pt idx="1029">
                  <c:v>1.6024418209584836</c:v>
                </c:pt>
                <c:pt idx="1030">
                  <c:v>1.5396160901055769</c:v>
                </c:pt>
                <c:pt idx="1031">
                  <c:v>1.9241787258525642</c:v>
                </c:pt>
                <c:pt idx="1032">
                  <c:v>0.68979618440150503</c:v>
                </c:pt>
                <c:pt idx="1033">
                  <c:v>0.56111423740237454</c:v>
                </c:pt>
                <c:pt idx="1034">
                  <c:v>2.1526222092468923</c:v>
                </c:pt>
                <c:pt idx="1035">
                  <c:v>2.0507393878723761</c:v>
                </c:pt>
                <c:pt idx="1036">
                  <c:v>3.7864251972184859</c:v>
                </c:pt>
                <c:pt idx="1037">
                  <c:v>1.9129528121901536</c:v>
                </c:pt>
                <c:pt idx="1038">
                  <c:v>8.3417431954736436</c:v>
                </c:pt>
                <c:pt idx="1039">
                  <c:v>3.7286065565847686</c:v>
                </c:pt>
                <c:pt idx="1040">
                  <c:v>1.7925031606725215</c:v>
                </c:pt>
                <c:pt idx="1041">
                  <c:v>6.8715640569438213E-2</c:v>
                </c:pt>
                <c:pt idx="1042">
                  <c:v>2.2832829954136113</c:v>
                </c:pt>
                <c:pt idx="1043">
                  <c:v>-1.1445779131886451E-2</c:v>
                </c:pt>
                <c:pt idx="1044">
                  <c:v>-2.6862083224948661</c:v>
                </c:pt>
                <c:pt idx="1045">
                  <c:v>-8.8811517116512473</c:v>
                </c:pt>
                <c:pt idx="1046">
                  <c:v>-8.5150349145340734</c:v>
                </c:pt>
                <c:pt idx="1047">
                  <c:v>-7.4488585694660676</c:v>
                </c:pt>
                <c:pt idx="1048">
                  <c:v>-6.8412477710058965</c:v>
                </c:pt>
                <c:pt idx="1049">
                  <c:v>-7.3060923185046116</c:v>
                </c:pt>
                <c:pt idx="1050">
                  <c:v>-6.6450252159996168</c:v>
                </c:pt>
                <c:pt idx="1051">
                  <c:v>7.1403148691163279E-2</c:v>
                </c:pt>
                <c:pt idx="1052">
                  <c:v>0.49294765578943894</c:v>
                </c:pt>
                <c:pt idx="1053">
                  <c:v>9.2684907584522076</c:v>
                </c:pt>
                <c:pt idx="1054">
                  <c:v>4.3128994931978806</c:v>
                </c:pt>
                <c:pt idx="1055">
                  <c:v>1.5119841787945698</c:v>
                </c:pt>
                <c:pt idx="1056">
                  <c:v>0.25277907668969535</c:v>
                </c:pt>
                <c:pt idx="1057">
                  <c:v>-6.4395705729095276</c:v>
                </c:pt>
                <c:pt idx="1058">
                  <c:v>-1.4842492202447299</c:v>
                </c:pt>
                <c:pt idx="1059">
                  <c:v>-1.229875386144766</c:v>
                </c:pt>
                <c:pt idx="1060">
                  <c:v>-1.6636037710453822</c:v>
                </c:pt>
                <c:pt idx="1061">
                  <c:v>-0.97957151290089484</c:v>
                </c:pt>
                <c:pt idx="1062">
                  <c:v>0.32930667203801478</c:v>
                </c:pt>
                <c:pt idx="1063">
                  <c:v>3.6657747899869055</c:v>
                </c:pt>
                <c:pt idx="1064">
                  <c:v>-0.97005646552041935</c:v>
                </c:pt>
                <c:pt idx="1065">
                  <c:v>2.0690394138969666</c:v>
                </c:pt>
                <c:pt idx="1066">
                  <c:v>-1.2665521510787312</c:v>
                </c:pt>
                <c:pt idx="1067">
                  <c:v>2.0446845230401078</c:v>
                </c:pt>
                <c:pt idx="1068">
                  <c:v>1.61595679243671</c:v>
                </c:pt>
                <c:pt idx="1069">
                  <c:v>1.4626720591101185</c:v>
                </c:pt>
                <c:pt idx="1070">
                  <c:v>-1.9901332809879508</c:v>
                </c:pt>
                <c:pt idx="1071">
                  <c:v>-1.6963878881407315</c:v>
                </c:pt>
                <c:pt idx="1072">
                  <c:v>-1.1115476572635603</c:v>
                </c:pt>
                <c:pt idx="1073">
                  <c:v>-0.67085690972460699</c:v>
                </c:pt>
                <c:pt idx="1074">
                  <c:v>-1.3613704877762178</c:v>
                </c:pt>
                <c:pt idx="1075">
                  <c:v>0.9844352636192959</c:v>
                </c:pt>
                <c:pt idx="1076">
                  <c:v>0.94918130202982443</c:v>
                </c:pt>
                <c:pt idx="1077">
                  <c:v>2.1876032647175792</c:v>
                </c:pt>
                <c:pt idx="1078">
                  <c:v>0.59730802004292682</c:v>
                </c:pt>
                <c:pt idx="1079">
                  <c:v>1.5421715277748242</c:v>
                </c:pt>
                <c:pt idx="1080">
                  <c:v>1.6621889649632142</c:v>
                </c:pt>
                <c:pt idx="1081">
                  <c:v>1.9146948010563347</c:v>
                </c:pt>
                <c:pt idx="1082">
                  <c:v>1.8471914609266527</c:v>
                </c:pt>
                <c:pt idx="1083">
                  <c:v>-1.4360565406072188</c:v>
                </c:pt>
                <c:pt idx="1084">
                  <c:v>-1.4426548036821223</c:v>
                </c:pt>
                <c:pt idx="1085">
                  <c:v>2.8178050818521068</c:v>
                </c:pt>
                <c:pt idx="1086">
                  <c:v>-2.5718990726162771</c:v>
                </c:pt>
                <c:pt idx="1087">
                  <c:v>-0.68797682152310846</c:v>
                </c:pt>
                <c:pt idx="1088">
                  <c:v>-2.5327913410275764</c:v>
                </c:pt>
                <c:pt idx="1089">
                  <c:v>0.14530569132746554</c:v>
                </c:pt>
                <c:pt idx="1090">
                  <c:v>0.65864085514747361</c:v>
                </c:pt>
                <c:pt idx="1091">
                  <c:v>3.2806300912833168</c:v>
                </c:pt>
                <c:pt idx="1092">
                  <c:v>3.1279817895833899</c:v>
                </c:pt>
                <c:pt idx="1093">
                  <c:v>3.2146599761030719</c:v>
                </c:pt>
                <c:pt idx="1094">
                  <c:v>5.3153804985627877</c:v>
                </c:pt>
                <c:pt idx="1095">
                  <c:v>4.2968961836621933</c:v>
                </c:pt>
                <c:pt idx="1096">
                  <c:v>3.0758318881646081</c:v>
                </c:pt>
                <c:pt idx="1097">
                  <c:v>2.7671378936662787</c:v>
                </c:pt>
                <c:pt idx="1098">
                  <c:v>3.1747994420539873</c:v>
                </c:pt>
                <c:pt idx="1099">
                  <c:v>1.3740056090174975</c:v>
                </c:pt>
                <c:pt idx="1100">
                  <c:v>2.5939931051696199</c:v>
                </c:pt>
                <c:pt idx="1101">
                  <c:v>3.1766373947618609</c:v>
                </c:pt>
                <c:pt idx="1102">
                  <c:v>7.6951543790147019</c:v>
                </c:pt>
                <c:pt idx="1103">
                  <c:v>7.1129225768984536</c:v>
                </c:pt>
                <c:pt idx="1104">
                  <c:v>5.3738831199046047</c:v>
                </c:pt>
                <c:pt idx="1105">
                  <c:v>5.7887607926685396</c:v>
                </c:pt>
                <c:pt idx="1106">
                  <c:v>4.0756143507811764</c:v>
                </c:pt>
                <c:pt idx="1107">
                  <c:v>12.195640736393337</c:v>
                </c:pt>
                <c:pt idx="1108">
                  <c:v>5.8154466952367336</c:v>
                </c:pt>
                <c:pt idx="1109">
                  <c:v>3.3017774871508188</c:v>
                </c:pt>
                <c:pt idx="1110">
                  <c:v>3.0003425861844799</c:v>
                </c:pt>
                <c:pt idx="1111">
                  <c:v>2.1919649824822716</c:v>
                </c:pt>
                <c:pt idx="1112">
                  <c:v>0.34063242432527252</c:v>
                </c:pt>
                <c:pt idx="1113">
                  <c:v>1.0706242046747629</c:v>
                </c:pt>
                <c:pt idx="1114">
                  <c:v>1.3278526045913439</c:v>
                </c:pt>
                <c:pt idx="1115">
                  <c:v>1.5071552223025795</c:v>
                </c:pt>
                <c:pt idx="1116">
                  <c:v>2.1676963744239695</c:v>
                </c:pt>
                <c:pt idx="1117">
                  <c:v>2.3603047578814405</c:v>
                </c:pt>
                <c:pt idx="1118">
                  <c:v>11.760623951531239</c:v>
                </c:pt>
                <c:pt idx="1119">
                  <c:v>8.6331882745094823</c:v>
                </c:pt>
                <c:pt idx="1120">
                  <c:v>3.9880982315155711</c:v>
                </c:pt>
                <c:pt idx="1121">
                  <c:v>-3.2377895846679992</c:v>
                </c:pt>
                <c:pt idx="1122">
                  <c:v>8.3570344779000882E-2</c:v>
                </c:pt>
                <c:pt idx="1123">
                  <c:v>-0.8685385836266647</c:v>
                </c:pt>
                <c:pt idx="1124">
                  <c:v>-0.88997582596500713</c:v>
                </c:pt>
                <c:pt idx="1125">
                  <c:v>-1.0823684522577686</c:v>
                </c:pt>
                <c:pt idx="1126">
                  <c:v>-1.5100740539905704</c:v>
                </c:pt>
                <c:pt idx="1127">
                  <c:v>-0.72724240870037549</c:v>
                </c:pt>
                <c:pt idx="1128">
                  <c:v>1.0312634510132335</c:v>
                </c:pt>
                <c:pt idx="1129">
                  <c:v>0.92849764718422789</c:v>
                </c:pt>
                <c:pt idx="1130">
                  <c:v>0.56462869098574853</c:v>
                </c:pt>
                <c:pt idx="1131">
                  <c:v>-3.5539234668683326</c:v>
                </c:pt>
                <c:pt idx="1132">
                  <c:v>1.8243096671870056</c:v>
                </c:pt>
                <c:pt idx="1133">
                  <c:v>1.8725479659627113</c:v>
                </c:pt>
                <c:pt idx="1134">
                  <c:v>4.2300644134610472</c:v>
                </c:pt>
                <c:pt idx="1135">
                  <c:v>3.7602890979952033</c:v>
                </c:pt>
                <c:pt idx="1136">
                  <c:v>1.9144971755969074</c:v>
                </c:pt>
                <c:pt idx="1137">
                  <c:v>3.8294927833016588</c:v>
                </c:pt>
                <c:pt idx="1138">
                  <c:v>2.5720235228590638</c:v>
                </c:pt>
                <c:pt idx="1139">
                  <c:v>3.2690907743264557</c:v>
                </c:pt>
                <c:pt idx="1140">
                  <c:v>3.1439184646568639</c:v>
                </c:pt>
                <c:pt idx="1141">
                  <c:v>3.4925062074829523</c:v>
                </c:pt>
                <c:pt idx="1142">
                  <c:v>2.791670608676819</c:v>
                </c:pt>
                <c:pt idx="1143">
                  <c:v>3.9429025215300828</c:v>
                </c:pt>
                <c:pt idx="1144">
                  <c:v>2.5423460562052997</c:v>
                </c:pt>
                <c:pt idx="1145">
                  <c:v>2.5574229238028052</c:v>
                </c:pt>
                <c:pt idx="1146">
                  <c:v>2.913626279068195</c:v>
                </c:pt>
                <c:pt idx="1147">
                  <c:v>2.9571233234486609</c:v>
                </c:pt>
                <c:pt idx="1148">
                  <c:v>-2.5425320106930629</c:v>
                </c:pt>
                <c:pt idx="1149">
                  <c:v>-2.2743027563665184</c:v>
                </c:pt>
                <c:pt idx="1150">
                  <c:v>-2.6704889461341987</c:v>
                </c:pt>
                <c:pt idx="1151">
                  <c:v>-2.6230943388814465</c:v>
                </c:pt>
                <c:pt idx="1152">
                  <c:v>-2.2833158314983097</c:v>
                </c:pt>
                <c:pt idx="1153">
                  <c:v>-2.1809378166714746</c:v>
                </c:pt>
                <c:pt idx="1154">
                  <c:v>-6.2479608820580941</c:v>
                </c:pt>
                <c:pt idx="1155">
                  <c:v>-1.6706149222679076</c:v>
                </c:pt>
                <c:pt idx="1156">
                  <c:v>5.7655766954262244</c:v>
                </c:pt>
                <c:pt idx="1157">
                  <c:v>-2.2238029812892011</c:v>
                </c:pt>
                <c:pt idx="1158">
                  <c:v>-0.46274021894198075</c:v>
                </c:pt>
                <c:pt idx="1159">
                  <c:v>-1.1391802970543679</c:v>
                </c:pt>
                <c:pt idx="1160">
                  <c:v>-1.1247423515531321</c:v>
                </c:pt>
                <c:pt idx="1161">
                  <c:v>-0.57214636950229714</c:v>
                </c:pt>
                <c:pt idx="1162">
                  <c:v>-0.18012526766957671</c:v>
                </c:pt>
                <c:pt idx="1163">
                  <c:v>1.5525327413904064</c:v>
                </c:pt>
                <c:pt idx="1164">
                  <c:v>3.1560449215269499</c:v>
                </c:pt>
                <c:pt idx="1165">
                  <c:v>2.3959777907832955</c:v>
                </c:pt>
                <c:pt idx="1166">
                  <c:v>-0.65612779452959746</c:v>
                </c:pt>
                <c:pt idx="1167">
                  <c:v>1.5663101923556639</c:v>
                </c:pt>
                <c:pt idx="1168">
                  <c:v>1.9044743382718927</c:v>
                </c:pt>
                <c:pt idx="1169">
                  <c:v>2.1119143335972468</c:v>
                </c:pt>
                <c:pt idx="1170">
                  <c:v>1.6951117662310977</c:v>
                </c:pt>
                <c:pt idx="1171">
                  <c:v>1.6285385496512166</c:v>
                </c:pt>
                <c:pt idx="1172">
                  <c:v>1.3975119263560543</c:v>
                </c:pt>
                <c:pt idx="1173">
                  <c:v>1.1981947419276</c:v>
                </c:pt>
                <c:pt idx="1174">
                  <c:v>0.84431062216774011</c:v>
                </c:pt>
                <c:pt idx="1175">
                  <c:v>1.0926618036993765</c:v>
                </c:pt>
                <c:pt idx="1176">
                  <c:v>1.5992492446223556</c:v>
                </c:pt>
                <c:pt idx="1177">
                  <c:v>1.0249496007876988</c:v>
                </c:pt>
                <c:pt idx="1178">
                  <c:v>1.0060878469840997</c:v>
                </c:pt>
                <c:pt idx="1179">
                  <c:v>-1.392064704033263</c:v>
                </c:pt>
                <c:pt idx="1180">
                  <c:v>-1.3944897221746937</c:v>
                </c:pt>
                <c:pt idx="1181">
                  <c:v>2.7748870724335908</c:v>
                </c:pt>
                <c:pt idx="1182">
                  <c:v>2.7007816586529678</c:v>
                </c:pt>
                <c:pt idx="1183">
                  <c:v>1.5945206717574223</c:v>
                </c:pt>
                <c:pt idx="1184">
                  <c:v>0.90304299822774059</c:v>
                </c:pt>
                <c:pt idx="1185">
                  <c:v>0.45597505913742903</c:v>
                </c:pt>
                <c:pt idx="1186">
                  <c:v>-0.29159902231102636</c:v>
                </c:pt>
                <c:pt idx="1187">
                  <c:v>0.41718640211735974</c:v>
                </c:pt>
                <c:pt idx="1188">
                  <c:v>-0.45052504115658537</c:v>
                </c:pt>
                <c:pt idx="1189">
                  <c:v>-0.32537808862114426</c:v>
                </c:pt>
                <c:pt idx="1190">
                  <c:v>-0.33212024592387562</c:v>
                </c:pt>
                <c:pt idx="1191">
                  <c:v>-3.1797743183741109E-2</c:v>
                </c:pt>
                <c:pt idx="1192">
                  <c:v>-0.35135554277043446</c:v>
                </c:pt>
                <c:pt idx="1193">
                  <c:v>-0.70014800609107852</c:v>
                </c:pt>
                <c:pt idx="1194">
                  <c:v>-0.44774436229326153</c:v>
                </c:pt>
                <c:pt idx="1195">
                  <c:v>-7.160816779894924E-2</c:v>
                </c:pt>
                <c:pt idx="1196">
                  <c:v>0.14584439568859589</c:v>
                </c:pt>
                <c:pt idx="1197">
                  <c:v>-0.5813953279551497</c:v>
                </c:pt>
                <c:pt idx="1198">
                  <c:v>-0.56153072772498902</c:v>
                </c:pt>
                <c:pt idx="1199">
                  <c:v>-0.51535697741606601</c:v>
                </c:pt>
                <c:pt idx="1200">
                  <c:v>-0.43844949455101018</c:v>
                </c:pt>
                <c:pt idx="1201">
                  <c:v>-0.60929939149172663</c:v>
                </c:pt>
                <c:pt idx="1202">
                  <c:v>-2.3064486900857193</c:v>
                </c:pt>
                <c:pt idx="1203">
                  <c:v>0.63856387038617679</c:v>
                </c:pt>
                <c:pt idx="1204">
                  <c:v>0.28921930496846349</c:v>
                </c:pt>
                <c:pt idx="1205">
                  <c:v>0.20519789652693143</c:v>
                </c:pt>
                <c:pt idx="1206">
                  <c:v>-1.8014312381202493</c:v>
                </c:pt>
                <c:pt idx="1207">
                  <c:v>-0.5800933264587983</c:v>
                </c:pt>
                <c:pt idx="1208">
                  <c:v>-1.9689153594783684</c:v>
                </c:pt>
                <c:pt idx="1209">
                  <c:v>6.9543872528111395E-2</c:v>
                </c:pt>
                <c:pt idx="1210">
                  <c:v>6.424170465749629E-2</c:v>
                </c:pt>
                <c:pt idx="1211">
                  <c:v>3.1786893423247642E-2</c:v>
                </c:pt>
                <c:pt idx="1212">
                  <c:v>-1.0263041696667818</c:v>
                </c:pt>
                <c:pt idx="1213">
                  <c:v>-1.07922523140047</c:v>
                </c:pt>
                <c:pt idx="1214">
                  <c:v>-0.92784326595618716</c:v>
                </c:pt>
                <c:pt idx="1215">
                  <c:v>-0.7773714254117986</c:v>
                </c:pt>
                <c:pt idx="1216">
                  <c:v>-0.82384468655702447</c:v>
                </c:pt>
                <c:pt idx="1217">
                  <c:v>12.060640139441215</c:v>
                </c:pt>
                <c:pt idx="1218">
                  <c:v>8.4032236588453095</c:v>
                </c:pt>
                <c:pt idx="1219">
                  <c:v>4.8654093200863704</c:v>
                </c:pt>
                <c:pt idx="1220">
                  <c:v>3.4232863586948743</c:v>
                </c:pt>
                <c:pt idx="1221">
                  <c:v>1.3462364652661392</c:v>
                </c:pt>
                <c:pt idx="1222">
                  <c:v>1.1194457920253191</c:v>
                </c:pt>
                <c:pt idx="1223">
                  <c:v>0.22533886789163252</c:v>
                </c:pt>
                <c:pt idx="1224">
                  <c:v>2.0236929226273732</c:v>
                </c:pt>
                <c:pt idx="1225">
                  <c:v>0.72737430925095048</c:v>
                </c:pt>
                <c:pt idx="1226">
                  <c:v>-1.2880931427227356</c:v>
                </c:pt>
                <c:pt idx="1227">
                  <c:v>1.2487842973377725</c:v>
                </c:pt>
                <c:pt idx="1228">
                  <c:v>-1.6952522768751108</c:v>
                </c:pt>
                <c:pt idx="1229">
                  <c:v>-1.8616005492117147</c:v>
                </c:pt>
                <c:pt idx="1230">
                  <c:v>-0.78130165948431518</c:v>
                </c:pt>
                <c:pt idx="1231">
                  <c:v>0.17610394356080197</c:v>
                </c:pt>
                <c:pt idx="1232">
                  <c:v>-0.79743181281583198</c:v>
                </c:pt>
                <c:pt idx="1233">
                  <c:v>-0.85517219923524646</c:v>
                </c:pt>
                <c:pt idx="1234">
                  <c:v>-1.4769163760110033</c:v>
                </c:pt>
                <c:pt idx="1235">
                  <c:v>-1.3763865616121913</c:v>
                </c:pt>
                <c:pt idx="1236">
                  <c:v>-2.7317213790195454</c:v>
                </c:pt>
                <c:pt idx="1237">
                  <c:v>-1.9544412557745334</c:v>
                </c:pt>
                <c:pt idx="1238">
                  <c:v>-1.0889618499757525</c:v>
                </c:pt>
                <c:pt idx="1239">
                  <c:v>-1.2265842298272425</c:v>
                </c:pt>
                <c:pt idx="1240">
                  <c:v>-1.0334403678944091</c:v>
                </c:pt>
                <c:pt idx="1241">
                  <c:v>-1.1410162300932756</c:v>
                </c:pt>
                <c:pt idx="1242">
                  <c:v>-0.6360535021647149</c:v>
                </c:pt>
                <c:pt idx="1243">
                  <c:v>-0.62230459141937244</c:v>
                </c:pt>
                <c:pt idx="1244">
                  <c:v>6.1956638368774817</c:v>
                </c:pt>
                <c:pt idx="1245">
                  <c:v>7.5148565904040279</c:v>
                </c:pt>
                <c:pt idx="1246">
                  <c:v>6.7460615152274892</c:v>
                </c:pt>
                <c:pt idx="1247">
                  <c:v>-1.6977022007497082</c:v>
                </c:pt>
                <c:pt idx="1248">
                  <c:v>-4.493527585633986</c:v>
                </c:pt>
                <c:pt idx="1249">
                  <c:v>-3.7673425847873285</c:v>
                </c:pt>
                <c:pt idx="1250">
                  <c:v>-3.4214310093456533</c:v>
                </c:pt>
                <c:pt idx="1251">
                  <c:v>-3.6663459941053151</c:v>
                </c:pt>
                <c:pt idx="1252">
                  <c:v>-4.0901415341901242</c:v>
                </c:pt>
                <c:pt idx="1253">
                  <c:v>-4.4272099621406111</c:v>
                </c:pt>
                <c:pt idx="1254">
                  <c:v>-4.0078545972531776</c:v>
                </c:pt>
                <c:pt idx="1255">
                  <c:v>-9.5824438362385695</c:v>
                </c:pt>
                <c:pt idx="1256">
                  <c:v>-5.6669911721594204</c:v>
                </c:pt>
                <c:pt idx="1257">
                  <c:v>-5.4876992551317292</c:v>
                </c:pt>
                <c:pt idx="1258">
                  <c:v>-5.3952442606211202</c:v>
                </c:pt>
                <c:pt idx="1259">
                  <c:v>-5.034150273647759</c:v>
                </c:pt>
                <c:pt idx="1260">
                  <c:v>-9.1356966172486604</c:v>
                </c:pt>
                <c:pt idx="1261">
                  <c:v>-3.2923411488101535</c:v>
                </c:pt>
                <c:pt idx="1262">
                  <c:v>-7.8591516293827171E-2</c:v>
                </c:pt>
                <c:pt idx="1263">
                  <c:v>-0.7215334962146559</c:v>
                </c:pt>
                <c:pt idx="1264">
                  <c:v>-0.1780618885737317</c:v>
                </c:pt>
                <c:pt idx="1265">
                  <c:v>-4.2365831052394833</c:v>
                </c:pt>
                <c:pt idx="1266">
                  <c:v>-1.3603126489813122</c:v>
                </c:pt>
                <c:pt idx="1267">
                  <c:v>5.9215251586297537</c:v>
                </c:pt>
                <c:pt idx="1268">
                  <c:v>-1.3951081618399672</c:v>
                </c:pt>
                <c:pt idx="1269">
                  <c:v>-0.75805567362559634</c:v>
                </c:pt>
                <c:pt idx="1270">
                  <c:v>-7.2811431357308241</c:v>
                </c:pt>
                <c:pt idx="1271">
                  <c:v>-1.8290725096299283</c:v>
                </c:pt>
                <c:pt idx="1272">
                  <c:v>-8.4909982820763563</c:v>
                </c:pt>
                <c:pt idx="1273">
                  <c:v>3.8295333678060071</c:v>
                </c:pt>
                <c:pt idx="1274">
                  <c:v>9.4502183797432276E-2</c:v>
                </c:pt>
                <c:pt idx="1275">
                  <c:v>-0.39182766768179578</c:v>
                </c:pt>
                <c:pt idx="1276">
                  <c:v>-8.9011908199786952E-2</c:v>
                </c:pt>
                <c:pt idx="1277">
                  <c:v>0.26990029172340946</c:v>
                </c:pt>
                <c:pt idx="1278">
                  <c:v>-0.25628606938511805</c:v>
                </c:pt>
                <c:pt idx="1279">
                  <c:v>4.0684352144320499</c:v>
                </c:pt>
                <c:pt idx="1280">
                  <c:v>0.36470353942922984</c:v>
                </c:pt>
                <c:pt idx="1281">
                  <c:v>2.0931739876590849</c:v>
                </c:pt>
                <c:pt idx="1282">
                  <c:v>2.4796473089716113</c:v>
                </c:pt>
                <c:pt idx="1283">
                  <c:v>-2.5765149117071768</c:v>
                </c:pt>
                <c:pt idx="1284">
                  <c:v>0.17762547476006002</c:v>
                </c:pt>
                <c:pt idx="1285">
                  <c:v>7.5576035320270991</c:v>
                </c:pt>
                <c:pt idx="1286">
                  <c:v>4.6758524457964024</c:v>
                </c:pt>
                <c:pt idx="1287">
                  <c:v>3.940079942825462</c:v>
                </c:pt>
                <c:pt idx="1288">
                  <c:v>-1.9200728040399981</c:v>
                </c:pt>
                <c:pt idx="1289">
                  <c:v>-7.4758589412307383E-2</c:v>
                </c:pt>
                <c:pt idx="1290">
                  <c:v>-1.1504922784612046</c:v>
                </c:pt>
                <c:pt idx="1291">
                  <c:v>-0.7066424133074708</c:v>
                </c:pt>
                <c:pt idx="1292">
                  <c:v>-9.3659524357985746E-2</c:v>
                </c:pt>
                <c:pt idx="1293">
                  <c:v>-3.4322419543295082</c:v>
                </c:pt>
                <c:pt idx="1294">
                  <c:v>-3.3111113226302562</c:v>
                </c:pt>
                <c:pt idx="1295">
                  <c:v>-0.57649255391987253</c:v>
                </c:pt>
                <c:pt idx="1296">
                  <c:v>-0.72549643037539735</c:v>
                </c:pt>
                <c:pt idx="1297">
                  <c:v>-4.2757825911126428</c:v>
                </c:pt>
                <c:pt idx="1298">
                  <c:v>-0.17982183552912492</c:v>
                </c:pt>
                <c:pt idx="1299">
                  <c:v>-1.5731656396795333</c:v>
                </c:pt>
                <c:pt idx="1300">
                  <c:v>-1.5907637693308287</c:v>
                </c:pt>
                <c:pt idx="1301">
                  <c:v>1.851196258029651</c:v>
                </c:pt>
                <c:pt idx="1302">
                  <c:v>1.9127842977255598</c:v>
                </c:pt>
                <c:pt idx="1303">
                  <c:v>-1.1978639855979074</c:v>
                </c:pt>
                <c:pt idx="1304">
                  <c:v>-1.3964958302131549</c:v>
                </c:pt>
                <c:pt idx="1305">
                  <c:v>1.5271451263563269</c:v>
                </c:pt>
                <c:pt idx="1306">
                  <c:v>1.1652548817615838</c:v>
                </c:pt>
                <c:pt idx="1307">
                  <c:v>1.5926286854896694</c:v>
                </c:pt>
                <c:pt idx="1308">
                  <c:v>-2.0035302969051418</c:v>
                </c:pt>
                <c:pt idx="1309">
                  <c:v>1.0016823407351074</c:v>
                </c:pt>
                <c:pt idx="1310">
                  <c:v>5.2848924230892527</c:v>
                </c:pt>
                <c:pt idx="1311">
                  <c:v>0.10496187512890394</c:v>
                </c:pt>
                <c:pt idx="1312">
                  <c:v>1.0523260160428314</c:v>
                </c:pt>
                <c:pt idx="1313">
                  <c:v>0.72055193014820251</c:v>
                </c:pt>
                <c:pt idx="1314">
                  <c:v>-2.5911874022780713E-2</c:v>
                </c:pt>
                <c:pt idx="1315">
                  <c:v>0.13803921179426534</c:v>
                </c:pt>
                <c:pt idx="1316">
                  <c:v>0.65417916826457401</c:v>
                </c:pt>
                <c:pt idx="1317">
                  <c:v>-0.30665917809520282</c:v>
                </c:pt>
                <c:pt idx="1318">
                  <c:v>0.79246138295446578</c:v>
                </c:pt>
                <c:pt idx="1319">
                  <c:v>0.43257297417522678</c:v>
                </c:pt>
                <c:pt idx="1320">
                  <c:v>-0.19298500735813578</c:v>
                </c:pt>
                <c:pt idx="1321">
                  <c:v>-0.6256605198484767</c:v>
                </c:pt>
                <c:pt idx="1322">
                  <c:v>-0.19875530157216997</c:v>
                </c:pt>
                <c:pt idx="1323">
                  <c:v>-1.930947123056596</c:v>
                </c:pt>
                <c:pt idx="1324">
                  <c:v>-0.30771560837955048</c:v>
                </c:pt>
                <c:pt idx="1325">
                  <c:v>7.0724346862459611E-2</c:v>
                </c:pt>
                <c:pt idx="1326">
                  <c:v>0.5984913938997114</c:v>
                </c:pt>
                <c:pt idx="1327">
                  <c:v>-1.7481910113059314</c:v>
                </c:pt>
                <c:pt idx="1328">
                  <c:v>0.93621643998801785</c:v>
                </c:pt>
                <c:pt idx="1329">
                  <c:v>0.59417211122276503</c:v>
                </c:pt>
                <c:pt idx="1330">
                  <c:v>0.72771375117965575</c:v>
                </c:pt>
                <c:pt idx="1331">
                  <c:v>2.1333082755063897</c:v>
                </c:pt>
                <c:pt idx="1332">
                  <c:v>3.2011117328154559</c:v>
                </c:pt>
                <c:pt idx="1333">
                  <c:v>2.0126390601333854</c:v>
                </c:pt>
                <c:pt idx="1334">
                  <c:v>1.7323861458556973</c:v>
                </c:pt>
                <c:pt idx="1335">
                  <c:v>2.1385592599183028</c:v>
                </c:pt>
                <c:pt idx="1336">
                  <c:v>1.7257722564553744</c:v>
                </c:pt>
                <c:pt idx="1337">
                  <c:v>8.7726697026750315</c:v>
                </c:pt>
                <c:pt idx="1338">
                  <c:v>-12.359632033096968</c:v>
                </c:pt>
                <c:pt idx="1339">
                  <c:v>-13.088446464596611</c:v>
                </c:pt>
                <c:pt idx="1340">
                  <c:v>-10.888081156721153</c:v>
                </c:pt>
                <c:pt idx="1341">
                  <c:v>-10.790710861155178</c:v>
                </c:pt>
                <c:pt idx="1342">
                  <c:v>-10.058371525694923</c:v>
                </c:pt>
                <c:pt idx="1343">
                  <c:v>-11.529853242400417</c:v>
                </c:pt>
                <c:pt idx="1344">
                  <c:v>-10.11962477414566</c:v>
                </c:pt>
                <c:pt idx="1345">
                  <c:v>-17.183808823256719</c:v>
                </c:pt>
                <c:pt idx="1346">
                  <c:v>1.6521475012859548</c:v>
                </c:pt>
                <c:pt idx="1347">
                  <c:v>1.6847837842348756</c:v>
                </c:pt>
                <c:pt idx="1348">
                  <c:v>1.6172322948807369</c:v>
                </c:pt>
                <c:pt idx="1349">
                  <c:v>1.5967099256489614</c:v>
                </c:pt>
                <c:pt idx="1350">
                  <c:v>2.4180542562696425</c:v>
                </c:pt>
                <c:pt idx="1351">
                  <c:v>1.3849050003747272</c:v>
                </c:pt>
                <c:pt idx="1352">
                  <c:v>1.771791367329038</c:v>
                </c:pt>
                <c:pt idx="1353">
                  <c:v>-0.94529982794875811</c:v>
                </c:pt>
                <c:pt idx="1354">
                  <c:v>-1.1993733729959084</c:v>
                </c:pt>
                <c:pt idx="1355">
                  <c:v>-9.8754153977951828E-2</c:v>
                </c:pt>
                <c:pt idx="1356">
                  <c:v>0.58981125487637043</c:v>
                </c:pt>
                <c:pt idx="1357">
                  <c:v>3.8160877463646172</c:v>
                </c:pt>
                <c:pt idx="1358">
                  <c:v>-0.28040230992618276</c:v>
                </c:pt>
                <c:pt idx="1359">
                  <c:v>3.4220713764394248</c:v>
                </c:pt>
                <c:pt idx="1360">
                  <c:v>2.7637894746237897</c:v>
                </c:pt>
                <c:pt idx="1361">
                  <c:v>-4.2325656156857718</c:v>
                </c:pt>
                <c:pt idx="1362">
                  <c:v>2.5254198889011743</c:v>
                </c:pt>
                <c:pt idx="1363">
                  <c:v>-10.74175639122387</c:v>
                </c:pt>
                <c:pt idx="1364">
                  <c:v>-3.7132695592621396</c:v>
                </c:pt>
                <c:pt idx="1365">
                  <c:v>-3.2807250364110025</c:v>
                </c:pt>
                <c:pt idx="1366">
                  <c:v>-0.43464453249752272</c:v>
                </c:pt>
                <c:pt idx="1367">
                  <c:v>0.33707277594943674</c:v>
                </c:pt>
                <c:pt idx="1368">
                  <c:v>1.8164040986498344</c:v>
                </c:pt>
                <c:pt idx="1369">
                  <c:v>2.2594961951465997</c:v>
                </c:pt>
                <c:pt idx="1370">
                  <c:v>2.9523302752797216</c:v>
                </c:pt>
                <c:pt idx="1371">
                  <c:v>2.9297936866469216</c:v>
                </c:pt>
                <c:pt idx="1372">
                  <c:v>3.3298965015569117</c:v>
                </c:pt>
                <c:pt idx="1373">
                  <c:v>3.6465725097870574</c:v>
                </c:pt>
                <c:pt idx="1374">
                  <c:v>2.742946965306841</c:v>
                </c:pt>
                <c:pt idx="1375">
                  <c:v>2.3171374721512277</c:v>
                </c:pt>
                <c:pt idx="1376">
                  <c:v>1.7059141116682393</c:v>
                </c:pt>
                <c:pt idx="1377">
                  <c:v>1.1746390483408862</c:v>
                </c:pt>
                <c:pt idx="1378">
                  <c:v>0.18709523330460678</c:v>
                </c:pt>
                <c:pt idx="1379">
                  <c:v>0.43465844420810029</c:v>
                </c:pt>
                <c:pt idx="1380">
                  <c:v>2.7726729100163938</c:v>
                </c:pt>
                <c:pt idx="1381">
                  <c:v>0.47591015359539662</c:v>
                </c:pt>
                <c:pt idx="1382">
                  <c:v>-0.81810001567593194</c:v>
                </c:pt>
                <c:pt idx="1383">
                  <c:v>10.647237208764281</c:v>
                </c:pt>
                <c:pt idx="1384">
                  <c:v>8.0214657278088364</c:v>
                </c:pt>
                <c:pt idx="1385">
                  <c:v>5.0299395627334142</c:v>
                </c:pt>
                <c:pt idx="1386">
                  <c:v>1.8362167431762346</c:v>
                </c:pt>
                <c:pt idx="1387">
                  <c:v>0.51745710006839796</c:v>
                </c:pt>
                <c:pt idx="1388">
                  <c:v>2.0510478067700646</c:v>
                </c:pt>
                <c:pt idx="1389">
                  <c:v>1.0354413664826023</c:v>
                </c:pt>
                <c:pt idx="1390">
                  <c:v>0.94503463680172961</c:v>
                </c:pt>
                <c:pt idx="1391">
                  <c:v>2.3690439489406709</c:v>
                </c:pt>
                <c:pt idx="1392">
                  <c:v>2.5241641311240821</c:v>
                </c:pt>
                <c:pt idx="1393">
                  <c:v>2.7211580308007011</c:v>
                </c:pt>
                <c:pt idx="1394">
                  <c:v>3.4845452426157957</c:v>
                </c:pt>
                <c:pt idx="1395">
                  <c:v>2.8491808703609731</c:v>
                </c:pt>
                <c:pt idx="1396">
                  <c:v>1.0784669572358099</c:v>
                </c:pt>
                <c:pt idx="1397">
                  <c:v>1.5265952354268932</c:v>
                </c:pt>
                <c:pt idx="1398">
                  <c:v>2.6636957832482735</c:v>
                </c:pt>
                <c:pt idx="1399">
                  <c:v>2.8478690063449066</c:v>
                </c:pt>
                <c:pt idx="1400">
                  <c:v>3.3836623310431029</c:v>
                </c:pt>
                <c:pt idx="1401">
                  <c:v>-0.52818933867582774</c:v>
                </c:pt>
                <c:pt idx="1402">
                  <c:v>3.1822525394523593</c:v>
                </c:pt>
                <c:pt idx="1403">
                  <c:v>-0.75713178139911597</c:v>
                </c:pt>
                <c:pt idx="1404">
                  <c:v>-0.93767784189773906</c:v>
                </c:pt>
                <c:pt idx="1405">
                  <c:v>-0.57996169862080393</c:v>
                </c:pt>
                <c:pt idx="1406">
                  <c:v>4.2913862883166463</c:v>
                </c:pt>
                <c:pt idx="1407">
                  <c:v>-0.93573124957185083</c:v>
                </c:pt>
                <c:pt idx="1408">
                  <c:v>-0.86335125810134594</c:v>
                </c:pt>
                <c:pt idx="1409">
                  <c:v>-0.4941798036795168</c:v>
                </c:pt>
                <c:pt idx="1410">
                  <c:v>-3.5741667443360354</c:v>
                </c:pt>
                <c:pt idx="1411">
                  <c:v>-0.3338721372100229</c:v>
                </c:pt>
                <c:pt idx="1412">
                  <c:v>-3.6351293394309603</c:v>
                </c:pt>
                <c:pt idx="1413">
                  <c:v>-4.001085257743588</c:v>
                </c:pt>
                <c:pt idx="1414">
                  <c:v>-3.5471775928914115</c:v>
                </c:pt>
                <c:pt idx="1415">
                  <c:v>-2.0540064753047487</c:v>
                </c:pt>
                <c:pt idx="1416">
                  <c:v>-0.99166695286949846</c:v>
                </c:pt>
                <c:pt idx="1417">
                  <c:v>0.26072458344414517</c:v>
                </c:pt>
                <c:pt idx="1418">
                  <c:v>-2.3248548246081309</c:v>
                </c:pt>
                <c:pt idx="1419">
                  <c:v>6.5719851895271955</c:v>
                </c:pt>
                <c:pt idx="1420">
                  <c:v>-1.1454277563424928</c:v>
                </c:pt>
                <c:pt idx="1421">
                  <c:v>7.4163011392172589</c:v>
                </c:pt>
                <c:pt idx="1422">
                  <c:v>-0.43365604035091848</c:v>
                </c:pt>
                <c:pt idx="1423">
                  <c:v>0.41043754998270249</c:v>
                </c:pt>
                <c:pt idx="1424">
                  <c:v>-0.3746614677995504</c:v>
                </c:pt>
                <c:pt idx="1425">
                  <c:v>10.372892599433779</c:v>
                </c:pt>
                <c:pt idx="1426">
                  <c:v>10.22279423630418</c:v>
                </c:pt>
                <c:pt idx="1427">
                  <c:v>9.7648659887768083</c:v>
                </c:pt>
                <c:pt idx="1428">
                  <c:v>2.4463955720234662</c:v>
                </c:pt>
                <c:pt idx="1429">
                  <c:v>2.0947093626142634</c:v>
                </c:pt>
                <c:pt idx="1430">
                  <c:v>-2.6217019330165905</c:v>
                </c:pt>
                <c:pt idx="1431">
                  <c:v>-3.0643797677676017</c:v>
                </c:pt>
                <c:pt idx="1432">
                  <c:v>4.2999473212257735</c:v>
                </c:pt>
                <c:pt idx="1433">
                  <c:v>4.463187972767181</c:v>
                </c:pt>
                <c:pt idx="1434">
                  <c:v>4.7152706907742123</c:v>
                </c:pt>
                <c:pt idx="1435">
                  <c:v>3.8772946894377158</c:v>
                </c:pt>
                <c:pt idx="1436">
                  <c:v>4.0979634611546238</c:v>
                </c:pt>
                <c:pt idx="1437">
                  <c:v>3.659783197588065</c:v>
                </c:pt>
                <c:pt idx="1438">
                  <c:v>3.7106577468074158</c:v>
                </c:pt>
                <c:pt idx="1439">
                  <c:v>4.1411167542687108</c:v>
                </c:pt>
                <c:pt idx="1440">
                  <c:v>-0.30990993572849662</c:v>
                </c:pt>
                <c:pt idx="1441">
                  <c:v>-0.43184143948579007</c:v>
                </c:pt>
                <c:pt idx="1442">
                  <c:v>-0.67641225405990046</c:v>
                </c:pt>
                <c:pt idx="1443">
                  <c:v>-1.2291702619883922</c:v>
                </c:pt>
                <c:pt idx="1444">
                  <c:v>-1.8566467212295206</c:v>
                </c:pt>
                <c:pt idx="1445">
                  <c:v>-2.3030818921932585</c:v>
                </c:pt>
                <c:pt idx="1446">
                  <c:v>-1.9645813602023217</c:v>
                </c:pt>
                <c:pt idx="1447">
                  <c:v>-2.1930259263189091</c:v>
                </c:pt>
                <c:pt idx="1448">
                  <c:v>-1.9846083839909336</c:v>
                </c:pt>
                <c:pt idx="1449">
                  <c:v>-2.1206739961510355</c:v>
                </c:pt>
                <c:pt idx="1450">
                  <c:v>-1.8624281859706844</c:v>
                </c:pt>
                <c:pt idx="1451">
                  <c:v>-1.941934097390803</c:v>
                </c:pt>
                <c:pt idx="1452">
                  <c:v>-2.4296036632125837</c:v>
                </c:pt>
                <c:pt idx="1453">
                  <c:v>2.1275648336404678</c:v>
                </c:pt>
                <c:pt idx="1454">
                  <c:v>2.0226724864521373</c:v>
                </c:pt>
                <c:pt idx="1455">
                  <c:v>2.8794811239787612</c:v>
                </c:pt>
                <c:pt idx="1456">
                  <c:v>2.1489313265145089</c:v>
                </c:pt>
                <c:pt idx="1457">
                  <c:v>2.7165851677618913</c:v>
                </c:pt>
                <c:pt idx="1458">
                  <c:v>6.3140844339376917E-2</c:v>
                </c:pt>
                <c:pt idx="1459">
                  <c:v>2.5627626977843492</c:v>
                </c:pt>
                <c:pt idx="1460">
                  <c:v>3.2431786386091228</c:v>
                </c:pt>
                <c:pt idx="1461">
                  <c:v>3.0179303241181756</c:v>
                </c:pt>
                <c:pt idx="1462">
                  <c:v>3.1115289556195291</c:v>
                </c:pt>
                <c:pt idx="1463">
                  <c:v>2.6024653078825817</c:v>
                </c:pt>
                <c:pt idx="1464">
                  <c:v>3.6602667856432718</c:v>
                </c:pt>
                <c:pt idx="1465">
                  <c:v>3.9633351488706259</c:v>
                </c:pt>
                <c:pt idx="1466">
                  <c:v>3.5487834153373132</c:v>
                </c:pt>
                <c:pt idx="1467">
                  <c:v>3.8067877738281855</c:v>
                </c:pt>
                <c:pt idx="1468">
                  <c:v>-1.0821633207896411</c:v>
                </c:pt>
                <c:pt idx="1469">
                  <c:v>-1.3501892756828959</c:v>
                </c:pt>
                <c:pt idx="1470">
                  <c:v>-1.6224394976618768</c:v>
                </c:pt>
                <c:pt idx="1471">
                  <c:v>-1.2299506012084733</c:v>
                </c:pt>
                <c:pt idx="1472">
                  <c:v>-1.4701602729569148</c:v>
                </c:pt>
                <c:pt idx="1473">
                  <c:v>-1.521094554106595</c:v>
                </c:pt>
                <c:pt idx="1474">
                  <c:v>-1.2065013719290245</c:v>
                </c:pt>
                <c:pt idx="1475">
                  <c:v>-5.6188957003334332</c:v>
                </c:pt>
                <c:pt idx="1476">
                  <c:v>-5.6620037887443608</c:v>
                </c:pt>
                <c:pt idx="1477">
                  <c:v>-5.7941813645571916</c:v>
                </c:pt>
                <c:pt idx="1478">
                  <c:v>-9.8174478712462143</c:v>
                </c:pt>
                <c:pt idx="1479">
                  <c:v>-4.728171384943737</c:v>
                </c:pt>
                <c:pt idx="1480">
                  <c:v>-3.8983294621461315</c:v>
                </c:pt>
                <c:pt idx="1481">
                  <c:v>-3.3180987994917586</c:v>
                </c:pt>
                <c:pt idx="1482">
                  <c:v>-1.1724538427730586</c:v>
                </c:pt>
                <c:pt idx="1483">
                  <c:v>-1.8896272554556623</c:v>
                </c:pt>
                <c:pt idx="1484">
                  <c:v>-1.7636721987290911</c:v>
                </c:pt>
                <c:pt idx="1485">
                  <c:v>-3.9214617348377252</c:v>
                </c:pt>
                <c:pt idx="1486">
                  <c:v>-1.9795616764848698</c:v>
                </c:pt>
                <c:pt idx="1487">
                  <c:v>-2.0480535617176701</c:v>
                </c:pt>
                <c:pt idx="1488">
                  <c:v>-2.2528867509622152</c:v>
                </c:pt>
                <c:pt idx="1489">
                  <c:v>-0.18605161903847878</c:v>
                </c:pt>
                <c:pt idx="1490">
                  <c:v>-0.27134621407082443</c:v>
                </c:pt>
                <c:pt idx="1491">
                  <c:v>-4.3104300547677257</c:v>
                </c:pt>
                <c:pt idx="1492">
                  <c:v>-1.7204194927519325</c:v>
                </c:pt>
                <c:pt idx="1493">
                  <c:v>-0.43286263829473415</c:v>
                </c:pt>
                <c:pt idx="1494">
                  <c:v>-1.3589959540984371</c:v>
                </c:pt>
                <c:pt idx="1495">
                  <c:v>-1.2320181596532211</c:v>
                </c:pt>
                <c:pt idx="1496">
                  <c:v>-1.6731559420703972</c:v>
                </c:pt>
                <c:pt idx="1497">
                  <c:v>-1.6589176829164725</c:v>
                </c:pt>
                <c:pt idx="1498">
                  <c:v>-0.89448300586039264</c:v>
                </c:pt>
                <c:pt idx="1499">
                  <c:v>5.6620183071540602</c:v>
                </c:pt>
                <c:pt idx="1500">
                  <c:v>5.2540832691386088</c:v>
                </c:pt>
                <c:pt idx="1501">
                  <c:v>2.761162541183249</c:v>
                </c:pt>
                <c:pt idx="1502">
                  <c:v>0.95407727556881383</c:v>
                </c:pt>
                <c:pt idx="1503">
                  <c:v>-0.12090453447870905</c:v>
                </c:pt>
                <c:pt idx="1504">
                  <c:v>-0.36305850475458767</c:v>
                </c:pt>
                <c:pt idx="1505">
                  <c:v>-0.91868019287796865</c:v>
                </c:pt>
                <c:pt idx="1506">
                  <c:v>-1.649484146869062</c:v>
                </c:pt>
                <c:pt idx="1507">
                  <c:v>-3.5819273712000648</c:v>
                </c:pt>
                <c:pt idx="1508">
                  <c:v>-0.7153384593929355</c:v>
                </c:pt>
                <c:pt idx="1509">
                  <c:v>-0.46037355894836202</c:v>
                </c:pt>
                <c:pt idx="1510">
                  <c:v>-0.23512944095963909</c:v>
                </c:pt>
                <c:pt idx="1511">
                  <c:v>-2.2140444965682216</c:v>
                </c:pt>
                <c:pt idx="1512">
                  <c:v>-2.0333165092516907</c:v>
                </c:pt>
                <c:pt idx="1513">
                  <c:v>-2.0165411534566249</c:v>
                </c:pt>
                <c:pt idx="1514">
                  <c:v>-1.5628283355243247</c:v>
                </c:pt>
                <c:pt idx="1515">
                  <c:v>-1.8236693757255975</c:v>
                </c:pt>
                <c:pt idx="1516">
                  <c:v>-1.3610848721706912</c:v>
                </c:pt>
                <c:pt idx="1517">
                  <c:v>-1.5000899643082852</c:v>
                </c:pt>
                <c:pt idx="1518">
                  <c:v>-1.5059257561700023</c:v>
                </c:pt>
                <c:pt idx="1519">
                  <c:v>-1.2885012770566449</c:v>
                </c:pt>
                <c:pt idx="1520">
                  <c:v>-1.0697419406489932</c:v>
                </c:pt>
                <c:pt idx="1521">
                  <c:v>0.33405185766954532</c:v>
                </c:pt>
                <c:pt idx="1522">
                  <c:v>-1.0081884381789707</c:v>
                </c:pt>
                <c:pt idx="1523">
                  <c:v>-1.2000909080881819</c:v>
                </c:pt>
                <c:pt idx="1524">
                  <c:v>0.60322253020494077</c:v>
                </c:pt>
                <c:pt idx="1525">
                  <c:v>-1.907499580196399</c:v>
                </c:pt>
                <c:pt idx="1526">
                  <c:v>-1.9733770847581704</c:v>
                </c:pt>
                <c:pt idx="1527">
                  <c:v>-0.47516573643176924</c:v>
                </c:pt>
                <c:pt idx="1528">
                  <c:v>-0.84195057752465208</c:v>
                </c:pt>
                <c:pt idx="1529">
                  <c:v>0.5128145813885403</c:v>
                </c:pt>
                <c:pt idx="1530">
                  <c:v>0.62333433503009572</c:v>
                </c:pt>
                <c:pt idx="1531">
                  <c:v>2.1055400429720246</c:v>
                </c:pt>
                <c:pt idx="1532">
                  <c:v>0.40964636858697057</c:v>
                </c:pt>
                <c:pt idx="1533">
                  <c:v>2.4556253452724004</c:v>
                </c:pt>
                <c:pt idx="1534">
                  <c:v>1.8728851648127403</c:v>
                </c:pt>
                <c:pt idx="1535">
                  <c:v>0.13148667785250662</c:v>
                </c:pt>
                <c:pt idx="1536">
                  <c:v>0.13052927723166366</c:v>
                </c:pt>
                <c:pt idx="1537">
                  <c:v>0.23932039988194234</c:v>
                </c:pt>
                <c:pt idx="1538">
                  <c:v>5.3747208461627469</c:v>
                </c:pt>
                <c:pt idx="1539">
                  <c:v>3.8227684443323438</c:v>
                </c:pt>
                <c:pt idx="1540">
                  <c:v>-3.3378958117206725</c:v>
                </c:pt>
                <c:pt idx="1541">
                  <c:v>-3.1923551612092713</c:v>
                </c:pt>
                <c:pt idx="1542">
                  <c:v>-6.6685829416066005</c:v>
                </c:pt>
                <c:pt idx="1543">
                  <c:v>-3.1306135978221139</c:v>
                </c:pt>
                <c:pt idx="1544">
                  <c:v>3.6933424512039634</c:v>
                </c:pt>
                <c:pt idx="1545">
                  <c:v>3.9585835187268921</c:v>
                </c:pt>
                <c:pt idx="1546">
                  <c:v>3.209358431742694</c:v>
                </c:pt>
                <c:pt idx="1547">
                  <c:v>2.9909065566125035</c:v>
                </c:pt>
                <c:pt idx="1548">
                  <c:v>2.5795817360465767</c:v>
                </c:pt>
                <c:pt idx="1549">
                  <c:v>3.553496652321976</c:v>
                </c:pt>
                <c:pt idx="1550">
                  <c:v>3.4720759422387655</c:v>
                </c:pt>
                <c:pt idx="1551">
                  <c:v>2.4538769026439269</c:v>
                </c:pt>
                <c:pt idx="1552">
                  <c:v>1.9784770548688955</c:v>
                </c:pt>
                <c:pt idx="1553">
                  <c:v>-4.9866190532907826</c:v>
                </c:pt>
                <c:pt idx="1554">
                  <c:v>5.9888069356257363</c:v>
                </c:pt>
                <c:pt idx="1555">
                  <c:v>-0.35582725374731694</c:v>
                </c:pt>
                <c:pt idx="1556">
                  <c:v>-0.13082382752200108</c:v>
                </c:pt>
                <c:pt idx="1557">
                  <c:v>0.26612754083832874</c:v>
                </c:pt>
                <c:pt idx="1558">
                  <c:v>-0.46797047473909276</c:v>
                </c:pt>
                <c:pt idx="1559">
                  <c:v>-6.7530214072977017</c:v>
                </c:pt>
                <c:pt idx="1560">
                  <c:v>-6.5873128733451738</c:v>
                </c:pt>
                <c:pt idx="1561">
                  <c:v>-7.4743797647113359</c:v>
                </c:pt>
                <c:pt idx="1562">
                  <c:v>-2.2391923950237049</c:v>
                </c:pt>
                <c:pt idx="1563">
                  <c:v>-3.7521634081539963</c:v>
                </c:pt>
                <c:pt idx="1564">
                  <c:v>-10.616454419512284</c:v>
                </c:pt>
                <c:pt idx="1565">
                  <c:v>-3.5286414424488526</c:v>
                </c:pt>
                <c:pt idx="1566">
                  <c:v>3.8156724985459736</c:v>
                </c:pt>
                <c:pt idx="1567">
                  <c:v>-1.1851508500593562</c:v>
                </c:pt>
                <c:pt idx="1568">
                  <c:v>8.4478491029997091E-2</c:v>
                </c:pt>
                <c:pt idx="1569">
                  <c:v>-0.70937112072131181</c:v>
                </c:pt>
                <c:pt idx="1570">
                  <c:v>-3.2046498964477141</c:v>
                </c:pt>
                <c:pt idx="1571">
                  <c:v>-3.7358528013920065</c:v>
                </c:pt>
                <c:pt idx="1572">
                  <c:v>-3.5674417378410195</c:v>
                </c:pt>
                <c:pt idx="1573">
                  <c:v>-4.4232899822119851</c:v>
                </c:pt>
                <c:pt idx="1574">
                  <c:v>-3.8997948792953014</c:v>
                </c:pt>
                <c:pt idx="1575">
                  <c:v>-4.4423213157437615</c:v>
                </c:pt>
                <c:pt idx="1576">
                  <c:v>-4.3046078097200011</c:v>
                </c:pt>
                <c:pt idx="1577">
                  <c:v>-4.135309366342069</c:v>
                </c:pt>
                <c:pt idx="1578">
                  <c:v>-3.8085359880064429</c:v>
                </c:pt>
                <c:pt idx="1579">
                  <c:v>-3.1551603177701684</c:v>
                </c:pt>
                <c:pt idx="1580">
                  <c:v>-3.440608639146383</c:v>
                </c:pt>
                <c:pt idx="1581">
                  <c:v>-0.23042487129477426</c:v>
                </c:pt>
                <c:pt idx="1582">
                  <c:v>-0.1981925773716586</c:v>
                </c:pt>
                <c:pt idx="1583">
                  <c:v>-0.1713813410133784</c:v>
                </c:pt>
                <c:pt idx="1584">
                  <c:v>0.1614066896202731</c:v>
                </c:pt>
                <c:pt idx="1585">
                  <c:v>-1.1498468162069821</c:v>
                </c:pt>
                <c:pt idx="1586">
                  <c:v>1.3318810836328534</c:v>
                </c:pt>
                <c:pt idx="1587">
                  <c:v>1.82649178086979</c:v>
                </c:pt>
                <c:pt idx="1588">
                  <c:v>-0.43791263027186933</c:v>
                </c:pt>
                <c:pt idx="1589">
                  <c:v>-0.58606918291347709</c:v>
                </c:pt>
                <c:pt idx="1590">
                  <c:v>-0.55997048799367277</c:v>
                </c:pt>
                <c:pt idx="1591">
                  <c:v>-1.2051513509168008</c:v>
                </c:pt>
                <c:pt idx="1592">
                  <c:v>-9.1218986768676798E-3</c:v>
                </c:pt>
                <c:pt idx="1593">
                  <c:v>0.37521401206349769</c:v>
                </c:pt>
                <c:pt idx="1594">
                  <c:v>0.43905551203398741</c:v>
                </c:pt>
                <c:pt idx="1595">
                  <c:v>1.8679069592944035</c:v>
                </c:pt>
                <c:pt idx="1596">
                  <c:v>-1.9731444935038989</c:v>
                </c:pt>
                <c:pt idx="1597">
                  <c:v>-1.920614666748425</c:v>
                </c:pt>
                <c:pt idx="1598">
                  <c:v>-2.0975193979138913</c:v>
                </c:pt>
                <c:pt idx="1599">
                  <c:v>-2.1612197120807628</c:v>
                </c:pt>
                <c:pt idx="1600">
                  <c:v>-0.92905796695151244</c:v>
                </c:pt>
                <c:pt idx="1601">
                  <c:v>-1.1490556595146748</c:v>
                </c:pt>
                <c:pt idx="1602">
                  <c:v>-2.378184378458049</c:v>
                </c:pt>
                <c:pt idx="1603">
                  <c:v>-2.090325714915378</c:v>
                </c:pt>
                <c:pt idx="1604">
                  <c:v>-2.1687079972312788</c:v>
                </c:pt>
                <c:pt idx="1605">
                  <c:v>-2.2950417521159014</c:v>
                </c:pt>
                <c:pt idx="1606">
                  <c:v>-1.7128656616653943</c:v>
                </c:pt>
                <c:pt idx="1607">
                  <c:v>-1.9780191537615079</c:v>
                </c:pt>
                <c:pt idx="1608">
                  <c:v>-2.0167297162495683</c:v>
                </c:pt>
                <c:pt idx="1609">
                  <c:v>1.9730968878341424</c:v>
                </c:pt>
                <c:pt idx="1610">
                  <c:v>2.1130905111683558</c:v>
                </c:pt>
                <c:pt idx="1611">
                  <c:v>3.5344273394825021</c:v>
                </c:pt>
                <c:pt idx="1612">
                  <c:v>1.8989350307590189</c:v>
                </c:pt>
                <c:pt idx="1613">
                  <c:v>1.7222032837124051</c:v>
                </c:pt>
                <c:pt idx="1614">
                  <c:v>9.0380868755863286</c:v>
                </c:pt>
                <c:pt idx="1615">
                  <c:v>6.2154457304128226</c:v>
                </c:pt>
                <c:pt idx="1616">
                  <c:v>4.0366606945482761</c:v>
                </c:pt>
                <c:pt idx="1617">
                  <c:v>2.664221413361771</c:v>
                </c:pt>
                <c:pt idx="1618">
                  <c:v>7.2926207402216106</c:v>
                </c:pt>
                <c:pt idx="1619">
                  <c:v>6.9702299879775502</c:v>
                </c:pt>
                <c:pt idx="1620">
                  <c:v>7.2915887747075638</c:v>
                </c:pt>
                <c:pt idx="1621">
                  <c:v>8.4270843411395848</c:v>
                </c:pt>
                <c:pt idx="1622">
                  <c:v>8.3953981563031252</c:v>
                </c:pt>
                <c:pt idx="1623">
                  <c:v>4.7572382178668873</c:v>
                </c:pt>
                <c:pt idx="1624">
                  <c:v>-3.577059140445606</c:v>
                </c:pt>
                <c:pt idx="1625">
                  <c:v>-0.85388390673140546</c:v>
                </c:pt>
                <c:pt idx="1626">
                  <c:v>-3.130772159227742</c:v>
                </c:pt>
                <c:pt idx="1627">
                  <c:v>-3.5035481125259254</c:v>
                </c:pt>
                <c:pt idx="1628">
                  <c:v>-2.113402014184647</c:v>
                </c:pt>
                <c:pt idx="1629">
                  <c:v>-2.0130681290589232</c:v>
                </c:pt>
                <c:pt idx="1630">
                  <c:v>-7.6162737584427482</c:v>
                </c:pt>
                <c:pt idx="1631">
                  <c:v>-1.6491792341059841</c:v>
                </c:pt>
                <c:pt idx="1632">
                  <c:v>4.9669576945387837</c:v>
                </c:pt>
                <c:pt idx="1633">
                  <c:v>-2.599369578801578</c:v>
                </c:pt>
                <c:pt idx="1634">
                  <c:v>-1.1400770124408486</c:v>
                </c:pt>
                <c:pt idx="1635">
                  <c:v>-0.85605387348304962</c:v>
                </c:pt>
                <c:pt idx="1636">
                  <c:v>2.1017895526931608E-2</c:v>
                </c:pt>
                <c:pt idx="1637">
                  <c:v>-3.5991484060929939E-2</c:v>
                </c:pt>
                <c:pt idx="1638">
                  <c:v>-0.37209537577577972</c:v>
                </c:pt>
                <c:pt idx="1639">
                  <c:v>0.16417732330786217</c:v>
                </c:pt>
                <c:pt idx="1640">
                  <c:v>0.41242178002548524</c:v>
                </c:pt>
                <c:pt idx="1641">
                  <c:v>-9.1355381022347455</c:v>
                </c:pt>
                <c:pt idx="1642">
                  <c:v>-9.0195110135754017</c:v>
                </c:pt>
                <c:pt idx="1643">
                  <c:v>3.1825804722653963</c:v>
                </c:pt>
                <c:pt idx="1644">
                  <c:v>4.6491180562298737</c:v>
                </c:pt>
                <c:pt idx="1645">
                  <c:v>6.0049473102150444</c:v>
                </c:pt>
                <c:pt idx="1646">
                  <c:v>-4.7879127207827921</c:v>
                </c:pt>
                <c:pt idx="1647">
                  <c:v>7.5011717790708277</c:v>
                </c:pt>
                <c:pt idx="1648">
                  <c:v>8.9884967874231947</c:v>
                </c:pt>
              </c:numCache>
            </c:numRef>
          </c:val>
          <c:extLst>
            <c:ext xmlns:c16="http://schemas.microsoft.com/office/drawing/2014/chart" uri="{C3380CC4-5D6E-409C-BE32-E72D297353CC}">
              <c16:uniqueId val="{00000001-F81F-48EB-B565-3FC118E337A6}"/>
            </c:ext>
          </c:extLst>
        </c:ser>
        <c:dLbls>
          <c:showLegendKey val="0"/>
          <c:showVal val="0"/>
          <c:showCatName val="0"/>
          <c:showSerName val="0"/>
          <c:showPercent val="0"/>
          <c:showBubbleSize val="0"/>
        </c:dLbls>
        <c:gapWidth val="150"/>
        <c:axId val="80401503"/>
        <c:axId val="80552543"/>
      </c:barChart>
      <c:catAx>
        <c:axId val="80401503"/>
        <c:scaling>
          <c:orientation val="minMax"/>
        </c:scaling>
        <c:delete val="0"/>
        <c:axPos val="b"/>
        <c:title>
          <c:tx>
            <c:rich>
              <a:bodyPr/>
              <a:lstStyle/>
              <a:p>
                <a:pPr>
                  <a:defRPr/>
                </a:pPr>
                <a:r>
                  <a:rPr lang="en-US"/>
                  <a:t>Observation</a:t>
                </a:r>
              </a:p>
            </c:rich>
          </c:tx>
          <c:overlay val="0"/>
        </c:title>
        <c:numFmt formatCode="0" sourceLinked="0"/>
        <c:majorTickMark val="out"/>
        <c:minorTickMark val="none"/>
        <c:tickLblPos val="none"/>
        <c:crossAx val="80552543"/>
        <c:crosses val="autoZero"/>
        <c:auto val="1"/>
        <c:lblAlgn val="ctr"/>
        <c:lblOffset val="100"/>
        <c:noMultiLvlLbl val="0"/>
      </c:catAx>
      <c:valAx>
        <c:axId val="80552543"/>
        <c:scaling>
          <c:orientation val="minMax"/>
          <c:max val="12"/>
          <c:min val="-18"/>
        </c:scaling>
        <c:delete val="0"/>
        <c:axPos val="l"/>
        <c:majorGridlines/>
        <c:title>
          <c:tx>
            <c:rich>
              <a:bodyPr/>
              <a:lstStyle/>
              <a:p>
                <a:pPr>
                  <a:defRPr/>
                </a:pPr>
                <a:r>
                  <a:rPr lang="en-US"/>
                  <a:t>PRESS Residual</a:t>
                </a:r>
              </a:p>
            </c:rich>
          </c:tx>
          <c:overlay val="0"/>
        </c:title>
        <c:numFmt formatCode="0" sourceLinked="0"/>
        <c:majorTickMark val="out"/>
        <c:minorTickMark val="none"/>
        <c:tickLblPos val="nextTo"/>
        <c:crossAx val="80401503"/>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34</xdr:col>
      <xdr:colOff>0</xdr:colOff>
      <xdr:row>2</xdr:row>
      <xdr:rowOff>0</xdr:rowOff>
    </xdr:from>
    <xdr:to>
      <xdr:col>40</xdr:col>
      <xdr:colOff>0</xdr:colOff>
      <xdr:row>22</xdr:row>
      <xdr:rowOff>127000</xdr:rowOff>
    </xdr:to>
    <xdr:graphicFrame macro="">
      <xdr:nvGraphicFramePr>
        <xdr:cNvPr id="9" name="Chart 8">
          <a:extLst>
            <a:ext uri="{FF2B5EF4-FFF2-40B4-BE49-F238E27FC236}">
              <a16:creationId xmlns:a16="http://schemas.microsoft.com/office/drawing/2014/main" id="{F2165FF1-2A68-DF6C-4D0F-2B346D7305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34925</xdr:colOff>
      <xdr:row>2</xdr:row>
      <xdr:rowOff>0</xdr:rowOff>
    </xdr:from>
    <xdr:to>
      <xdr:col>46</xdr:col>
      <xdr:colOff>314325</xdr:colOff>
      <xdr:row>22</xdr:row>
      <xdr:rowOff>127000</xdr:rowOff>
    </xdr:to>
    <xdr:graphicFrame macro="">
      <xdr:nvGraphicFramePr>
        <xdr:cNvPr id="10" name="Chart 9">
          <a:extLst>
            <a:ext uri="{FF2B5EF4-FFF2-40B4-BE49-F238E27FC236}">
              <a16:creationId xmlns:a16="http://schemas.microsoft.com/office/drawing/2014/main" id="{A5209850-564F-FC01-4055-408E20B6E0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0</xdr:colOff>
      <xdr:row>23</xdr:row>
      <xdr:rowOff>63500</xdr:rowOff>
    </xdr:from>
    <xdr:to>
      <xdr:col>40</xdr:col>
      <xdr:colOff>0</xdr:colOff>
      <xdr:row>44</xdr:row>
      <xdr:rowOff>0</xdr:rowOff>
    </xdr:to>
    <xdr:graphicFrame macro="">
      <xdr:nvGraphicFramePr>
        <xdr:cNvPr id="11" name="Chart 10">
          <a:extLst>
            <a:ext uri="{FF2B5EF4-FFF2-40B4-BE49-F238E27FC236}">
              <a16:creationId xmlns:a16="http://schemas.microsoft.com/office/drawing/2014/main" id="{4D66B6C2-63D6-BCCF-3CF6-A8BA85C98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40</xdr:col>
      <xdr:colOff>34925</xdr:colOff>
      <xdr:row>23</xdr:row>
      <xdr:rowOff>63500</xdr:rowOff>
    </xdr:from>
    <xdr:to>
      <xdr:col>46</xdr:col>
      <xdr:colOff>314325</xdr:colOff>
      <xdr:row>44</xdr:row>
      <xdr:rowOff>0</xdr:rowOff>
    </xdr:to>
    <xdr:graphicFrame macro="">
      <xdr:nvGraphicFramePr>
        <xdr:cNvPr id="12" name="Chart 11">
          <a:extLst>
            <a:ext uri="{FF2B5EF4-FFF2-40B4-BE49-F238E27FC236}">
              <a16:creationId xmlns:a16="http://schemas.microsoft.com/office/drawing/2014/main" id="{2E8A0107-8CCB-253D-F5E7-C41E79D837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0</xdr:colOff>
      <xdr:row>44</xdr:row>
      <xdr:rowOff>127000</xdr:rowOff>
    </xdr:from>
    <xdr:to>
      <xdr:col>40</xdr:col>
      <xdr:colOff>0</xdr:colOff>
      <xdr:row>65</xdr:row>
      <xdr:rowOff>63500</xdr:rowOff>
    </xdr:to>
    <xdr:graphicFrame macro="">
      <xdr:nvGraphicFramePr>
        <xdr:cNvPr id="13" name="Chart 12">
          <a:extLst>
            <a:ext uri="{FF2B5EF4-FFF2-40B4-BE49-F238E27FC236}">
              <a16:creationId xmlns:a16="http://schemas.microsoft.com/office/drawing/2014/main" id="{CB194FDA-3ED0-BB35-F14C-08802C792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40</xdr:col>
      <xdr:colOff>34925</xdr:colOff>
      <xdr:row>44</xdr:row>
      <xdr:rowOff>127000</xdr:rowOff>
    </xdr:from>
    <xdr:to>
      <xdr:col>46</xdr:col>
      <xdr:colOff>314325</xdr:colOff>
      <xdr:row>65</xdr:row>
      <xdr:rowOff>63500</xdr:rowOff>
    </xdr:to>
    <xdr:graphicFrame macro="">
      <xdr:nvGraphicFramePr>
        <xdr:cNvPr id="14" name="Chart 13">
          <a:extLst>
            <a:ext uri="{FF2B5EF4-FFF2-40B4-BE49-F238E27FC236}">
              <a16:creationId xmlns:a16="http://schemas.microsoft.com/office/drawing/2014/main" id="{FB493D48-C216-D587-E083-6A26021A66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0</xdr:colOff>
      <xdr:row>66</xdr:row>
      <xdr:rowOff>0</xdr:rowOff>
    </xdr:from>
    <xdr:to>
      <xdr:col>40</xdr:col>
      <xdr:colOff>0</xdr:colOff>
      <xdr:row>86</xdr:row>
      <xdr:rowOff>127000</xdr:rowOff>
    </xdr:to>
    <xdr:graphicFrame macro="">
      <xdr:nvGraphicFramePr>
        <xdr:cNvPr id="15" name="Chart 14">
          <a:extLst>
            <a:ext uri="{FF2B5EF4-FFF2-40B4-BE49-F238E27FC236}">
              <a16:creationId xmlns:a16="http://schemas.microsoft.com/office/drawing/2014/main" id="{4FC29397-C56B-F026-7867-4AD1AE1565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0.08453</cdr:x>
      <cdr:y>0.11998</cdr:y>
    </cdr:from>
    <cdr:to>
      <cdr:x>0.95634</cdr:x>
      <cdr:y>0.91547</cdr:y>
    </cdr:to>
    <cdr:cxnSp macro="">
      <cdr:nvCxnSpPr>
        <cdr:cNvPr id="2" name="Straight Connector 1">
          <a:extLst xmlns:a="http://schemas.openxmlformats.org/drawingml/2006/main">
            <a:ext uri="{FF2B5EF4-FFF2-40B4-BE49-F238E27FC236}">
              <a16:creationId xmlns:a16="http://schemas.microsoft.com/office/drawing/2014/main" id="{D7FF90C6-FA17-0FDC-1567-56C410A6A53B}"/>
            </a:ext>
          </a:extLst>
        </cdr:cNvPr>
        <cdr:cNvCxnSpPr/>
      </cdr:nvCxnSpPr>
      <cdr:spPr>
        <a:xfrm xmlns:a="http://schemas.openxmlformats.org/drawingml/2006/main" flipV="1">
          <a:off x="332804" y="472345"/>
          <a:ext cx="3432302" cy="3131851"/>
        </a:xfrm>
        <a:prstGeom xmlns:a="http://schemas.openxmlformats.org/drawingml/2006/main" prst="line">
          <a:avLst/>
        </a:prstGeom>
        <a:ln xmlns:a="http://schemas.openxmlformats.org/drawingml/2006/main" w="15875" cap="rnd">
          <a:solidFill>
            <a:schemeClr val="tx1"/>
          </a:solidFill>
          <a:prstDash val="sys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3.xml><?xml version="1.0" encoding="utf-8"?>
<c:userShapes xmlns:c="http://schemas.openxmlformats.org/drawingml/2006/chart">
  <cdr:relSizeAnchor xmlns:cdr="http://schemas.openxmlformats.org/drawingml/2006/chartDrawing">
    <cdr:from>
      <cdr:x>0.15186</cdr:x>
      <cdr:y>0.11998</cdr:y>
    </cdr:from>
    <cdr:to>
      <cdr:x>0.94816</cdr:x>
      <cdr:y>0.85106</cdr:y>
    </cdr:to>
    <cdr:cxnSp macro="">
      <cdr:nvCxnSpPr>
        <cdr:cNvPr id="2" name="Straight Connector 1">
          <a:extLst xmlns:a="http://schemas.openxmlformats.org/drawingml/2006/main">
            <a:ext uri="{FF2B5EF4-FFF2-40B4-BE49-F238E27FC236}">
              <a16:creationId xmlns:a16="http://schemas.microsoft.com/office/drawing/2014/main" id="{02E49776-053A-3B62-11BF-542FEC890001}"/>
            </a:ext>
          </a:extLst>
        </cdr:cNvPr>
        <cdr:cNvCxnSpPr/>
      </cdr:nvCxnSpPr>
      <cdr:spPr>
        <a:xfrm xmlns:a="http://schemas.openxmlformats.org/drawingml/2006/main" flipV="1">
          <a:off x="597885" y="472345"/>
          <a:ext cx="3135026" cy="2878295"/>
        </a:xfrm>
        <a:prstGeom xmlns:a="http://schemas.openxmlformats.org/drawingml/2006/main" prst="line">
          <a:avLst/>
        </a:prstGeom>
        <a:ln xmlns:a="http://schemas.openxmlformats.org/drawingml/2006/main" w="15875" cap="rnd">
          <a:solidFill>
            <a:schemeClr val="tx1"/>
          </a:solidFill>
          <a:prstDash val="sys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699A43-413F-4CD3-BFCA-1E86633ED05B}" name="LAMBDAFunctionsCatalog" displayName="LAMBDAFunctionsCatalog" ref="A1:E60" totalsRowShown="0" headerRowDxfId="26" dataDxfId="25">
  <autoFilter ref="A1:E60" xr:uid="{B7699A43-413F-4CD3-BFCA-1E86633ED05B}"/>
  <tableColumns count="5">
    <tableColumn id="1" xr3:uid="{5F878EEB-6D98-4EFA-AA10-E890AE3B4A4A}" name="Function Name" dataDxfId="24"/>
    <tableColumn id="2" xr3:uid="{D519126E-FCD6-418E-A31C-F7F4DB4108C1}" name="Definition" dataDxfId="23"/>
    <tableColumn id="3" xr3:uid="{CA03BA27-D484-4AA8-A1AA-930B364A6B5D}" name="Arguments" dataDxfId="22"/>
    <tableColumn id="4" xr3:uid="{2C4CE6FA-C035-4EAF-8067-A2CA5A366229}" name="Yields" dataDxfId="21"/>
    <tableColumn id="5" xr3:uid="{F0780BD2-AA96-4365-9869-19A2431FFF60}" name="Description"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393EB4-25CE-4FF9-8DCD-9E91AE21DFCD}" name="LifeExpectancyData" displayName="LifeExpectancyData" ref="A1:W2939" totalsRowShown="0">
  <autoFilter ref="A1:W2939" xr:uid="{AC393EB4-25CE-4FF9-8DCD-9E91AE21DFCD}"/>
  <tableColumns count="23">
    <tableColumn id="1" xr3:uid="{1B601925-F308-4305-B79F-ACD12A861DD9}" name="Country"/>
    <tableColumn id="2" xr3:uid="{FE4C82DC-F803-4B74-8228-8875C02EBFCD}" name="Year"/>
    <tableColumn id="3" xr3:uid="{903486F5-CC67-4DA7-8A52-55AB102DC6FF}" name="Status"/>
    <tableColumn id="4" xr3:uid="{B709B664-601E-4577-95F8-72C3D2BAB72A}" name="Life expectancy"/>
    <tableColumn id="5" xr3:uid="{4942F5C9-AF7F-402E-8BF0-B6A51B910FD2}" name="Adult Mortality"/>
    <tableColumn id="6" xr3:uid="{718B8BB8-84AA-422E-9306-2C5240735F37}" name="infant deaths"/>
    <tableColumn id="7" xr3:uid="{A0B91886-EE51-4793-8FA1-35FACA212AD4}" name="Alcohol"/>
    <tableColumn id="8" xr3:uid="{1B4AF93A-CA06-410F-B5C2-98A264DAD7F2}" name="percentage expenditure"/>
    <tableColumn id="9" xr3:uid="{D2520076-1DC8-490A-9447-CD868F17564A}" name="Hepatitis B"/>
    <tableColumn id="10" xr3:uid="{05ADFCD6-79ED-45D2-BF34-E525CB2638C0}" name="Measles"/>
    <tableColumn id="11" xr3:uid="{B1C674F2-C8C0-4E94-846D-0F9252FA0780}" name="BMI"/>
    <tableColumn id="12" xr3:uid="{5D0FAD67-E58D-4483-AC8F-5CC06BAF41B4}" name="under-five deaths"/>
    <tableColumn id="13" xr3:uid="{58A78745-0FFD-4CCF-BD75-53B83FCA7EA6}" name="Polio"/>
    <tableColumn id="14" xr3:uid="{DF760470-5BA5-4D86-BC14-E3957448EB6C}" name="Total expenditure"/>
    <tableColumn id="15" xr3:uid="{7B37E979-295B-482C-8148-7FAA95B679CA}" name="Diphtheria"/>
    <tableColumn id="16" xr3:uid="{15AA72D3-01D0-4AF5-9D54-1D0C1C81E18C}" name="HIV/AIDS"/>
    <tableColumn id="17" xr3:uid="{65349E7F-E858-40C4-B036-2EF65CB9598A}" name="GDP"/>
    <tableColumn id="18" xr3:uid="{747544F8-4CF0-40E5-BBE8-2526AB50363F}" name="Population"/>
    <tableColumn id="19" xr3:uid="{1CF201BE-8CE2-4577-80D0-D3243412475B}" name="thinness 1-19 years"/>
    <tableColumn id="20" xr3:uid="{15359058-6629-484F-BCE8-FAA9DE3FA575}" name="thinness 5-9 years"/>
    <tableColumn id="21" xr3:uid="{E76C7260-36BB-4CE3-B90F-C8B6840F1F82}" name="Income composition of resources"/>
    <tableColumn id="22" xr3:uid="{203F7C32-253C-4096-B8C7-EE01DED63EFB}" name="Schooling"/>
    <tableColumn id="23" xr3:uid="{6796D7B6-F63C-4CC2-A1CE-8E9EDD6B9C71}" name="Full_Data">
      <calculatedColumnFormula>COUNT(LifeExpectancyData[[#This Row],[Life expectancy]:[Schooling]])=19</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Garamond">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BEFD7-C746-458B-9F76-170306C925A6}">
  <dimension ref="A1:E60"/>
  <sheetViews>
    <sheetView workbookViewId="0">
      <pane ySplit="1" topLeftCell="A2" activePane="bottomLeft" state="frozenSplit"/>
      <selection pane="bottomLeft" activeCell="E57" sqref="E57"/>
    </sheetView>
  </sheetViews>
  <sheetFormatPr defaultRowHeight="15" x14ac:dyDescent="0.25"/>
  <cols>
    <col min="1" max="1" width="18.7109375" customWidth="1"/>
    <col min="2" max="2" width="72.7109375" customWidth="1"/>
    <col min="3" max="3" width="30.7109375" customWidth="1"/>
    <col min="4" max="4" width="15.7109375" customWidth="1"/>
    <col min="5" max="5" width="66.7109375" customWidth="1"/>
  </cols>
  <sheetData>
    <row r="1" spans="1:5" x14ac:dyDescent="0.25">
      <c r="A1" s="2" t="s">
        <v>0</v>
      </c>
      <c r="B1" s="2" t="s">
        <v>1</v>
      </c>
      <c r="C1" s="2" t="s">
        <v>2</v>
      </c>
      <c r="D1" s="2" t="s">
        <v>3</v>
      </c>
      <c r="E1" s="2" t="s">
        <v>4</v>
      </c>
    </row>
    <row r="2" spans="1:5" ht="90" x14ac:dyDescent="0.25">
      <c r="A2" s="2" t="s">
        <v>5</v>
      </c>
      <c r="B2" s="1" t="s">
        <v>6</v>
      </c>
      <c r="C2" s="2" t="s">
        <v>7</v>
      </c>
      <c r="D2" s="2" t="s">
        <v>8</v>
      </c>
      <c r="E2" s="2" t="s">
        <v>9</v>
      </c>
    </row>
    <row r="3" spans="1:5" ht="105" x14ac:dyDescent="0.25">
      <c r="A3" s="2" t="s">
        <v>10</v>
      </c>
      <c r="B3" s="1" t="s">
        <v>11</v>
      </c>
      <c r="C3" s="2" t="s">
        <v>12</v>
      </c>
      <c r="D3" s="2" t="s">
        <v>13</v>
      </c>
      <c r="E3" s="2" t="s">
        <v>14</v>
      </c>
    </row>
    <row r="4" spans="1:5" ht="105" x14ac:dyDescent="0.25">
      <c r="A4" s="2" t="s">
        <v>15</v>
      </c>
      <c r="B4" s="1" t="s">
        <v>16</v>
      </c>
      <c r="C4" s="2" t="s">
        <v>17</v>
      </c>
      <c r="D4" s="2" t="s">
        <v>18</v>
      </c>
      <c r="E4" s="2" t="s">
        <v>19</v>
      </c>
    </row>
    <row r="5" spans="1:5" ht="120" x14ac:dyDescent="0.25">
      <c r="A5" s="2" t="s">
        <v>20</v>
      </c>
      <c r="B5" s="1" t="s">
        <v>21</v>
      </c>
      <c r="C5" s="2" t="s">
        <v>22</v>
      </c>
      <c r="D5" s="2" t="s">
        <v>23</v>
      </c>
      <c r="E5" s="2" t="s">
        <v>24</v>
      </c>
    </row>
    <row r="6" spans="1:5" ht="120" x14ac:dyDescent="0.25">
      <c r="A6" s="2" t="s">
        <v>25</v>
      </c>
      <c r="B6" s="1" t="s">
        <v>26</v>
      </c>
      <c r="C6" s="2" t="s">
        <v>22</v>
      </c>
      <c r="D6" s="2" t="s">
        <v>27</v>
      </c>
      <c r="E6" s="2" t="s">
        <v>28</v>
      </c>
    </row>
    <row r="7" spans="1:5" ht="120" x14ac:dyDescent="0.25">
      <c r="A7" s="2" t="s">
        <v>29</v>
      </c>
      <c r="B7" s="1" t="s">
        <v>30</v>
      </c>
      <c r="C7" s="2" t="s">
        <v>22</v>
      </c>
      <c r="D7" s="2" t="s">
        <v>31</v>
      </c>
      <c r="E7" s="2" t="s">
        <v>32</v>
      </c>
    </row>
    <row r="8" spans="1:5" ht="135" x14ac:dyDescent="0.25">
      <c r="A8" s="2" t="s">
        <v>33</v>
      </c>
      <c r="B8" s="1" t="s">
        <v>34</v>
      </c>
      <c r="C8" s="2" t="s">
        <v>22</v>
      </c>
      <c r="D8" s="2" t="s">
        <v>35</v>
      </c>
      <c r="E8" s="2" t="s">
        <v>36</v>
      </c>
    </row>
    <row r="9" spans="1:5" ht="120" x14ac:dyDescent="0.25">
      <c r="A9" s="2" t="s">
        <v>37</v>
      </c>
      <c r="B9" s="1" t="s">
        <v>38</v>
      </c>
      <c r="C9" s="2" t="s">
        <v>17</v>
      </c>
      <c r="D9" s="2" t="s">
        <v>39</v>
      </c>
      <c r="E9" s="2" t="s">
        <v>40</v>
      </c>
    </row>
    <row r="10" spans="1:5" ht="120" x14ac:dyDescent="0.25">
      <c r="A10" s="2" t="s">
        <v>41</v>
      </c>
      <c r="B10" s="1" t="s">
        <v>42</v>
      </c>
      <c r="C10" s="2" t="s">
        <v>22</v>
      </c>
      <c r="D10" s="2" t="s">
        <v>43</v>
      </c>
      <c r="E10" s="2" t="s">
        <v>44</v>
      </c>
    </row>
    <row r="11" spans="1:5" ht="120" x14ac:dyDescent="0.25">
      <c r="A11" s="2" t="s">
        <v>45</v>
      </c>
      <c r="B11" s="1" t="s">
        <v>46</v>
      </c>
      <c r="C11" s="2" t="s">
        <v>22</v>
      </c>
      <c r="D11" s="2" t="s">
        <v>47</v>
      </c>
      <c r="E11" s="2" t="s">
        <v>48</v>
      </c>
    </row>
    <row r="12" spans="1:5" ht="120" x14ac:dyDescent="0.25">
      <c r="A12" s="2" t="s">
        <v>49</v>
      </c>
      <c r="B12" s="1" t="s">
        <v>50</v>
      </c>
      <c r="C12" s="2" t="s">
        <v>22</v>
      </c>
      <c r="D12" s="2" t="s">
        <v>51</v>
      </c>
      <c r="E12" s="2" t="s">
        <v>52</v>
      </c>
    </row>
    <row r="13" spans="1:5" ht="120" x14ac:dyDescent="0.25">
      <c r="A13" s="2" t="s">
        <v>53</v>
      </c>
      <c r="B13" s="1" t="s">
        <v>54</v>
      </c>
      <c r="C13" s="2" t="s">
        <v>22</v>
      </c>
      <c r="D13" s="2" t="s">
        <v>55</v>
      </c>
      <c r="E13" s="2" t="s">
        <v>56</v>
      </c>
    </row>
    <row r="14" spans="1:5" ht="120" x14ac:dyDescent="0.25">
      <c r="A14" s="2" t="s">
        <v>57</v>
      </c>
      <c r="B14" s="1" t="s">
        <v>58</v>
      </c>
      <c r="C14" s="2" t="s">
        <v>22</v>
      </c>
      <c r="D14" s="2" t="s">
        <v>59</v>
      </c>
      <c r="E14" s="2" t="s">
        <v>60</v>
      </c>
    </row>
    <row r="15" spans="1:5" ht="120" x14ac:dyDescent="0.25">
      <c r="A15" s="2" t="s">
        <v>61</v>
      </c>
      <c r="B15" s="1" t="s">
        <v>62</v>
      </c>
      <c r="C15" s="2" t="s">
        <v>22</v>
      </c>
      <c r="D15" s="2" t="s">
        <v>63</v>
      </c>
      <c r="E15" s="2" t="s">
        <v>64</v>
      </c>
    </row>
    <row r="16" spans="1:5" ht="135" x14ac:dyDescent="0.25">
      <c r="A16" s="2" t="s">
        <v>65</v>
      </c>
      <c r="B16" s="1" t="s">
        <v>66</v>
      </c>
      <c r="C16" s="2" t="s">
        <v>22</v>
      </c>
      <c r="D16" s="2" t="s">
        <v>67</v>
      </c>
      <c r="E16" s="2" t="s">
        <v>68</v>
      </c>
    </row>
    <row r="17" spans="1:5" ht="135" x14ac:dyDescent="0.25">
      <c r="A17" s="2" t="s">
        <v>69</v>
      </c>
      <c r="B17" s="1" t="s">
        <v>70</v>
      </c>
      <c r="C17" s="2" t="s">
        <v>22</v>
      </c>
      <c r="D17" s="2" t="s">
        <v>71</v>
      </c>
      <c r="E17" s="2" t="s">
        <v>72</v>
      </c>
    </row>
    <row r="18" spans="1:5" ht="150" x14ac:dyDescent="0.25">
      <c r="A18" s="2" t="s">
        <v>73</v>
      </c>
      <c r="B18" s="1" t="s">
        <v>74</v>
      </c>
      <c r="C18" s="2" t="s">
        <v>22</v>
      </c>
      <c r="D18" s="2" t="s">
        <v>75</v>
      </c>
      <c r="E18" s="2" t="s">
        <v>76</v>
      </c>
    </row>
    <row r="19" spans="1:5" ht="120" x14ac:dyDescent="0.25">
      <c r="A19" s="2" t="s">
        <v>77</v>
      </c>
      <c r="B19" s="1" t="s">
        <v>78</v>
      </c>
      <c r="C19" s="2" t="s">
        <v>22</v>
      </c>
      <c r="D19" s="2" t="s">
        <v>79</v>
      </c>
      <c r="E19" s="2" t="s">
        <v>80</v>
      </c>
    </row>
    <row r="20" spans="1:5" ht="135" x14ac:dyDescent="0.25">
      <c r="A20" s="2" t="s">
        <v>81</v>
      </c>
      <c r="B20" s="1" t="s">
        <v>82</v>
      </c>
      <c r="C20" s="2" t="s">
        <v>22</v>
      </c>
      <c r="D20" s="2" t="s">
        <v>83</v>
      </c>
      <c r="E20" s="2" t="s">
        <v>84</v>
      </c>
    </row>
    <row r="21" spans="1:5" ht="180" x14ac:dyDescent="0.25">
      <c r="A21" s="2" t="s">
        <v>85</v>
      </c>
      <c r="B21" s="1" t="s">
        <v>86</v>
      </c>
      <c r="C21" s="2" t="s">
        <v>22</v>
      </c>
      <c r="D21" s="2" t="s">
        <v>87</v>
      </c>
      <c r="E21" s="2" t="s">
        <v>88</v>
      </c>
    </row>
    <row r="22" spans="1:5" ht="195" x14ac:dyDescent="0.25">
      <c r="A22" s="2" t="s">
        <v>89</v>
      </c>
      <c r="B22" s="1" t="s">
        <v>90</v>
      </c>
      <c r="C22" s="2" t="s">
        <v>22</v>
      </c>
      <c r="D22" s="2" t="s">
        <v>91</v>
      </c>
      <c r="E22" s="2" t="s">
        <v>92</v>
      </c>
    </row>
    <row r="23" spans="1:5" ht="120" x14ac:dyDescent="0.25">
      <c r="A23" s="2" t="s">
        <v>93</v>
      </c>
      <c r="B23" s="1" t="s">
        <v>94</v>
      </c>
      <c r="C23" s="2" t="s">
        <v>22</v>
      </c>
      <c r="D23" s="2" t="s">
        <v>95</v>
      </c>
      <c r="E23" s="2" t="s">
        <v>96</v>
      </c>
    </row>
    <row r="24" spans="1:5" ht="120" x14ac:dyDescent="0.25">
      <c r="A24" s="2" t="s">
        <v>97</v>
      </c>
      <c r="B24" s="1" t="s">
        <v>98</v>
      </c>
      <c r="C24" s="2" t="s">
        <v>22</v>
      </c>
      <c r="D24" s="2" t="s">
        <v>99</v>
      </c>
      <c r="E24" s="2" t="s">
        <v>100</v>
      </c>
    </row>
    <row r="25" spans="1:5" ht="150" x14ac:dyDescent="0.25">
      <c r="A25" s="2" t="s">
        <v>101</v>
      </c>
      <c r="B25" s="1" t="s">
        <v>102</v>
      </c>
      <c r="C25" s="2" t="s">
        <v>103</v>
      </c>
      <c r="D25" s="2" t="s">
        <v>104</v>
      </c>
      <c r="E25" s="2" t="s">
        <v>105</v>
      </c>
    </row>
    <row r="26" spans="1:5" ht="150" x14ac:dyDescent="0.25">
      <c r="A26" s="2" t="s">
        <v>106</v>
      </c>
      <c r="B26" s="1" t="s">
        <v>107</v>
      </c>
      <c r="C26" s="2" t="s">
        <v>103</v>
      </c>
      <c r="D26" s="2" t="s">
        <v>108</v>
      </c>
      <c r="E26" s="2" t="s">
        <v>109</v>
      </c>
    </row>
    <row r="27" spans="1:5" ht="120" x14ac:dyDescent="0.25">
      <c r="A27" s="2" t="s">
        <v>110</v>
      </c>
      <c r="B27" s="1" t="s">
        <v>111</v>
      </c>
      <c r="C27" s="2" t="s">
        <v>22</v>
      </c>
      <c r="D27" s="2" t="s">
        <v>112</v>
      </c>
      <c r="E27" s="2" t="s">
        <v>113</v>
      </c>
    </row>
    <row r="28" spans="1:5" ht="120" x14ac:dyDescent="0.25">
      <c r="A28" s="2" t="s">
        <v>114</v>
      </c>
      <c r="B28" s="1" t="s">
        <v>115</v>
      </c>
      <c r="C28" s="2" t="s">
        <v>22</v>
      </c>
      <c r="D28" s="2" t="s">
        <v>116</v>
      </c>
      <c r="E28" s="2" t="s">
        <v>117</v>
      </c>
    </row>
    <row r="29" spans="1:5" ht="180" x14ac:dyDescent="0.25">
      <c r="A29" s="2" t="s">
        <v>531</v>
      </c>
      <c r="B29" s="1" t="s">
        <v>532</v>
      </c>
      <c r="C29" s="2" t="s">
        <v>22</v>
      </c>
      <c r="D29" s="2" t="s">
        <v>533</v>
      </c>
      <c r="E29" s="2" t="s">
        <v>534</v>
      </c>
    </row>
    <row r="30" spans="1:5" ht="300" x14ac:dyDescent="0.25">
      <c r="A30" s="2" t="s">
        <v>118</v>
      </c>
      <c r="B30" s="1" t="s">
        <v>119</v>
      </c>
      <c r="C30" s="2" t="s">
        <v>120</v>
      </c>
      <c r="D30" s="2" t="s">
        <v>121</v>
      </c>
      <c r="E30" s="2" t="s">
        <v>122</v>
      </c>
    </row>
    <row r="31" spans="1:5" ht="120" x14ac:dyDescent="0.25">
      <c r="A31" s="2" t="s">
        <v>123</v>
      </c>
      <c r="B31" s="1" t="s">
        <v>124</v>
      </c>
      <c r="C31" s="2" t="s">
        <v>125</v>
      </c>
      <c r="D31" s="2" t="s">
        <v>126</v>
      </c>
      <c r="E31" s="2" t="s">
        <v>127</v>
      </c>
    </row>
    <row r="32" spans="1:5" ht="405" x14ac:dyDescent="0.25">
      <c r="A32" s="2" t="s">
        <v>128</v>
      </c>
      <c r="B32" s="1" t="s">
        <v>129</v>
      </c>
      <c r="C32" s="2" t="s">
        <v>130</v>
      </c>
      <c r="D32" s="2" t="s">
        <v>131</v>
      </c>
      <c r="E32" s="2" t="s">
        <v>132</v>
      </c>
    </row>
    <row r="33" spans="1:5" ht="60" x14ac:dyDescent="0.25">
      <c r="A33" s="2" t="s">
        <v>133</v>
      </c>
      <c r="B33" s="1" t="s">
        <v>134</v>
      </c>
      <c r="C33" s="2" t="s">
        <v>7</v>
      </c>
      <c r="D33" s="2" t="s">
        <v>135</v>
      </c>
      <c r="E33" s="2" t="s">
        <v>136</v>
      </c>
    </row>
    <row r="34" spans="1:5" ht="90" x14ac:dyDescent="0.25">
      <c r="A34" s="2" t="s">
        <v>137</v>
      </c>
      <c r="B34" s="1" t="s">
        <v>138</v>
      </c>
      <c r="C34" s="2" t="s">
        <v>7</v>
      </c>
      <c r="D34" s="2" t="s">
        <v>139</v>
      </c>
      <c r="E34" s="2" t="s">
        <v>140</v>
      </c>
    </row>
    <row r="35" spans="1:5" ht="60" x14ac:dyDescent="0.25">
      <c r="A35" s="2" t="s">
        <v>141</v>
      </c>
      <c r="B35" s="1" t="s">
        <v>142</v>
      </c>
      <c r="C35" s="2" t="s">
        <v>7</v>
      </c>
      <c r="D35" s="2" t="s">
        <v>143</v>
      </c>
      <c r="E35" s="2" t="s">
        <v>144</v>
      </c>
    </row>
    <row r="36" spans="1:5" ht="75" x14ac:dyDescent="0.25">
      <c r="A36" s="2" t="s">
        <v>517</v>
      </c>
      <c r="B36" s="1" t="s">
        <v>522</v>
      </c>
      <c r="C36" s="2" t="s">
        <v>7</v>
      </c>
      <c r="D36" s="2" t="s">
        <v>523</v>
      </c>
      <c r="E36" s="2" t="s">
        <v>518</v>
      </c>
    </row>
    <row r="37" spans="1:5" ht="120" x14ac:dyDescent="0.25">
      <c r="A37" s="2" t="s">
        <v>145</v>
      </c>
      <c r="B37" s="1" t="s">
        <v>146</v>
      </c>
      <c r="C37" s="2" t="s">
        <v>7</v>
      </c>
      <c r="D37" s="2" t="s">
        <v>147</v>
      </c>
      <c r="E37" s="2" t="s">
        <v>148</v>
      </c>
    </row>
    <row r="38" spans="1:5" ht="165" x14ac:dyDescent="0.25">
      <c r="A38" s="2" t="s">
        <v>149</v>
      </c>
      <c r="B38" s="1" t="s">
        <v>150</v>
      </c>
      <c r="C38" s="2" t="s">
        <v>151</v>
      </c>
      <c r="D38" s="2" t="s">
        <v>152</v>
      </c>
      <c r="E38" s="2" t="s">
        <v>153</v>
      </c>
    </row>
    <row r="39" spans="1:5" ht="105" x14ac:dyDescent="0.25">
      <c r="A39" s="2" t="s">
        <v>154</v>
      </c>
      <c r="B39" s="1" t="s">
        <v>155</v>
      </c>
      <c r="C39" s="2" t="s">
        <v>156</v>
      </c>
      <c r="D39" s="2" t="s">
        <v>157</v>
      </c>
      <c r="E39" s="2" t="s">
        <v>158</v>
      </c>
    </row>
    <row r="40" spans="1:5" ht="135" x14ac:dyDescent="0.25">
      <c r="A40" s="2" t="s">
        <v>159</v>
      </c>
      <c r="B40" s="1" t="s">
        <v>160</v>
      </c>
      <c r="C40" s="2" t="s">
        <v>22</v>
      </c>
      <c r="D40" s="2" t="s">
        <v>161</v>
      </c>
      <c r="E40" s="2" t="s">
        <v>162</v>
      </c>
    </row>
    <row r="41" spans="1:5" ht="120" x14ac:dyDescent="0.25">
      <c r="A41" s="2" t="s">
        <v>163</v>
      </c>
      <c r="B41" s="1" t="s">
        <v>164</v>
      </c>
      <c r="C41" s="2" t="s">
        <v>22</v>
      </c>
      <c r="D41" s="2" t="s">
        <v>165</v>
      </c>
      <c r="E41" s="2" t="s">
        <v>166</v>
      </c>
    </row>
    <row r="42" spans="1:5" ht="120" x14ac:dyDescent="0.25">
      <c r="A42" s="2" t="s">
        <v>167</v>
      </c>
      <c r="B42" s="1" t="s">
        <v>168</v>
      </c>
      <c r="C42" s="2" t="s">
        <v>22</v>
      </c>
      <c r="D42" s="2" t="s">
        <v>169</v>
      </c>
      <c r="E42" s="2" t="s">
        <v>170</v>
      </c>
    </row>
    <row r="43" spans="1:5" ht="105" x14ac:dyDescent="0.25">
      <c r="A43" s="2" t="s">
        <v>171</v>
      </c>
      <c r="B43" s="1" t="s">
        <v>172</v>
      </c>
      <c r="C43" s="2" t="s">
        <v>173</v>
      </c>
      <c r="D43" s="2" t="s">
        <v>174</v>
      </c>
      <c r="E43" s="2" t="s">
        <v>175</v>
      </c>
    </row>
    <row r="44" spans="1:5" ht="210" x14ac:dyDescent="0.25">
      <c r="A44" s="2" t="s">
        <v>176</v>
      </c>
      <c r="B44" s="1" t="s">
        <v>177</v>
      </c>
      <c r="C44" s="2" t="s">
        <v>178</v>
      </c>
      <c r="D44" s="2" t="s">
        <v>179</v>
      </c>
      <c r="E44" s="2" t="s">
        <v>180</v>
      </c>
    </row>
    <row r="45" spans="1:5" ht="195" x14ac:dyDescent="0.25">
      <c r="A45" s="2" t="s">
        <v>181</v>
      </c>
      <c r="B45" s="1" t="s">
        <v>182</v>
      </c>
      <c r="C45" s="2" t="s">
        <v>183</v>
      </c>
      <c r="D45" s="2" t="s">
        <v>184</v>
      </c>
      <c r="E45" s="2" t="s">
        <v>185</v>
      </c>
    </row>
    <row r="46" spans="1:5" ht="150" x14ac:dyDescent="0.25">
      <c r="A46" s="2" t="s">
        <v>186</v>
      </c>
      <c r="B46" s="1" t="s">
        <v>187</v>
      </c>
      <c r="C46" s="2" t="s">
        <v>22</v>
      </c>
      <c r="D46" s="2" t="s">
        <v>188</v>
      </c>
      <c r="E46" s="2" t="s">
        <v>189</v>
      </c>
    </row>
    <row r="47" spans="1:5" ht="150" x14ac:dyDescent="0.25">
      <c r="A47" s="2" t="s">
        <v>190</v>
      </c>
      <c r="B47" s="1" t="s">
        <v>191</v>
      </c>
      <c r="C47" s="2" t="s">
        <v>151</v>
      </c>
      <c r="D47" s="2" t="s">
        <v>192</v>
      </c>
      <c r="E47" s="2" t="s">
        <v>193</v>
      </c>
    </row>
    <row r="48" spans="1:5" ht="135" x14ac:dyDescent="0.25">
      <c r="A48" s="2" t="s">
        <v>194</v>
      </c>
      <c r="B48" s="1" t="s">
        <v>195</v>
      </c>
      <c r="C48" s="2" t="s">
        <v>22</v>
      </c>
      <c r="D48" s="2" t="s">
        <v>196</v>
      </c>
      <c r="E48" s="2" t="s">
        <v>197</v>
      </c>
    </row>
    <row r="49" spans="1:5" ht="120" x14ac:dyDescent="0.25">
      <c r="A49" s="2" t="s">
        <v>198</v>
      </c>
      <c r="B49" s="1" t="s">
        <v>199</v>
      </c>
      <c r="C49" s="2" t="s">
        <v>22</v>
      </c>
      <c r="D49" s="2" t="s">
        <v>200</v>
      </c>
      <c r="E49" s="2" t="s">
        <v>201</v>
      </c>
    </row>
    <row r="50" spans="1:5" ht="135" x14ac:dyDescent="0.25">
      <c r="A50" s="2" t="s">
        <v>202</v>
      </c>
      <c r="B50" s="1" t="s">
        <v>203</v>
      </c>
      <c r="C50" s="2" t="s">
        <v>22</v>
      </c>
      <c r="D50" s="2" t="s">
        <v>204</v>
      </c>
      <c r="E50" s="2" t="s">
        <v>205</v>
      </c>
    </row>
    <row r="51" spans="1:5" ht="120" x14ac:dyDescent="0.25">
      <c r="A51" s="2" t="s">
        <v>206</v>
      </c>
      <c r="B51" s="1" t="s">
        <v>207</v>
      </c>
      <c r="C51" s="2" t="s">
        <v>22</v>
      </c>
      <c r="D51" s="2" t="s">
        <v>208</v>
      </c>
      <c r="E51" s="2" t="s">
        <v>209</v>
      </c>
    </row>
    <row r="52" spans="1:5" ht="120" x14ac:dyDescent="0.25">
      <c r="A52" s="2" t="s">
        <v>210</v>
      </c>
      <c r="B52" s="1" t="s">
        <v>211</v>
      </c>
      <c r="C52" s="2" t="s">
        <v>212</v>
      </c>
      <c r="D52" s="2" t="s">
        <v>213</v>
      </c>
      <c r="E52" s="2" t="s">
        <v>214</v>
      </c>
    </row>
    <row r="53" spans="1:5" ht="150" x14ac:dyDescent="0.25">
      <c r="A53" s="2" t="s">
        <v>215</v>
      </c>
      <c r="B53" s="1" t="s">
        <v>216</v>
      </c>
      <c r="C53" s="2" t="s">
        <v>217</v>
      </c>
      <c r="D53" s="2" t="s">
        <v>218</v>
      </c>
      <c r="E53" s="2" t="s">
        <v>219</v>
      </c>
    </row>
    <row r="54" spans="1:5" ht="135" x14ac:dyDescent="0.25">
      <c r="A54" s="2" t="s">
        <v>220</v>
      </c>
      <c r="B54" s="1" t="s">
        <v>221</v>
      </c>
      <c r="C54" s="2" t="s">
        <v>222</v>
      </c>
      <c r="D54" s="2" t="s">
        <v>223</v>
      </c>
      <c r="E54" s="2" t="s">
        <v>224</v>
      </c>
    </row>
    <row r="55" spans="1:5" ht="315" x14ac:dyDescent="0.25">
      <c r="A55" s="2" t="s">
        <v>225</v>
      </c>
      <c r="B55" s="1" t="s">
        <v>514</v>
      </c>
      <c r="C55" s="2" t="s">
        <v>515</v>
      </c>
      <c r="D55" s="2" t="s">
        <v>226</v>
      </c>
      <c r="E55" s="2" t="s">
        <v>516</v>
      </c>
    </row>
    <row r="56" spans="1:5" ht="135" x14ac:dyDescent="0.25">
      <c r="A56" s="2" t="s">
        <v>227</v>
      </c>
      <c r="B56" s="1" t="s">
        <v>228</v>
      </c>
      <c r="C56" s="2" t="s">
        <v>229</v>
      </c>
      <c r="D56" s="2" t="s">
        <v>230</v>
      </c>
      <c r="E56" s="2" t="s">
        <v>231</v>
      </c>
    </row>
    <row r="57" spans="1:5" ht="135" x14ac:dyDescent="0.25">
      <c r="A57" s="2" t="s">
        <v>232</v>
      </c>
      <c r="B57" s="1" t="s">
        <v>233</v>
      </c>
      <c r="C57" s="2" t="s">
        <v>229</v>
      </c>
      <c r="D57" s="2" t="s">
        <v>234</v>
      </c>
      <c r="E57" s="2" t="s">
        <v>235</v>
      </c>
    </row>
    <row r="58" spans="1:5" ht="165" x14ac:dyDescent="0.25">
      <c r="A58" s="2" t="s">
        <v>236</v>
      </c>
      <c r="B58" s="1" t="s">
        <v>237</v>
      </c>
      <c r="C58" s="2" t="s">
        <v>22</v>
      </c>
      <c r="D58" s="2" t="s">
        <v>238</v>
      </c>
      <c r="E58" s="2" t="s">
        <v>239</v>
      </c>
    </row>
    <row r="59" spans="1:5" ht="150" x14ac:dyDescent="0.25">
      <c r="A59" s="2" t="s">
        <v>240</v>
      </c>
      <c r="B59" s="1" t="s">
        <v>241</v>
      </c>
      <c r="C59" s="2" t="s">
        <v>22</v>
      </c>
      <c r="D59" s="2" t="s">
        <v>242</v>
      </c>
      <c r="E59" s="2" t="s">
        <v>243</v>
      </c>
    </row>
    <row r="60" spans="1:5" ht="135" x14ac:dyDescent="0.25">
      <c r="A60" s="2" t="s">
        <v>244</v>
      </c>
      <c r="B60" s="1" t="s">
        <v>245</v>
      </c>
      <c r="C60" s="2" t="s">
        <v>246</v>
      </c>
      <c r="D60" s="2" t="s">
        <v>247</v>
      </c>
      <c r="E60" s="2" t="s">
        <v>248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39AB9-8F3F-4C35-92C5-46F51479B684}">
  <dimension ref="A1:W2939"/>
  <sheetViews>
    <sheetView topLeftCell="I1" workbookViewId="0">
      <pane ySplit="1" topLeftCell="A2" activePane="bottomLeft" state="frozenSplit"/>
      <selection activeCell="I1" sqref="I1"/>
      <selection pane="bottomLeft" activeCell="W3" sqref="W3"/>
    </sheetView>
  </sheetViews>
  <sheetFormatPr defaultRowHeight="15" x14ac:dyDescent="0.25"/>
  <cols>
    <col min="1" max="1" width="48.7109375" customWidth="1"/>
    <col min="2" max="2" width="7.28515625" customWidth="1"/>
    <col min="3" max="3" width="10.7109375" customWidth="1"/>
    <col min="4" max="4" width="17.5703125" customWidth="1"/>
    <col min="5" max="5" width="16.5703125" customWidth="1"/>
    <col min="6" max="6" width="15.140625" customWidth="1"/>
    <col min="7" max="7" width="10" customWidth="1"/>
    <col min="8" max="8" width="25.28515625" customWidth="1"/>
    <col min="9" max="9" width="13.140625" customWidth="1"/>
    <col min="10" max="10" width="10.7109375" customWidth="1"/>
    <col min="11" max="11" width="6.5703125" customWidth="1"/>
    <col min="12" max="12" width="19.5703125" customWidth="1"/>
    <col min="13" max="13" width="7.85546875" customWidth="1"/>
    <col min="14" max="14" width="19.28515625" customWidth="1"/>
    <col min="15" max="15" width="12.85546875" customWidth="1"/>
    <col min="16" max="16" width="11.42578125" customWidth="1"/>
    <col min="17" max="17" width="12" customWidth="1"/>
    <col min="18" max="18" width="13" customWidth="1"/>
    <col min="19" max="19" width="20.85546875" customWidth="1"/>
    <col min="20" max="20" width="19.85546875" customWidth="1"/>
    <col min="21" max="21" width="34.140625" customWidth="1"/>
    <col min="22" max="22" width="12.140625" customWidth="1"/>
    <col min="23" max="23" width="12.7109375" customWidth="1"/>
  </cols>
  <sheetData>
    <row r="1" spans="1:23" x14ac:dyDescent="0.25">
      <c r="A1" t="s">
        <v>249</v>
      </c>
      <c r="B1" t="s">
        <v>250</v>
      </c>
      <c r="C1" t="s">
        <v>251</v>
      </c>
      <c r="D1" t="s">
        <v>252</v>
      </c>
      <c r="E1" t="s">
        <v>253</v>
      </c>
      <c r="F1" t="s">
        <v>254</v>
      </c>
      <c r="G1" t="s">
        <v>255</v>
      </c>
      <c r="H1" t="s">
        <v>256</v>
      </c>
      <c r="I1" t="s">
        <v>257</v>
      </c>
      <c r="J1" t="s">
        <v>258</v>
      </c>
      <c r="K1" t="s">
        <v>259</v>
      </c>
      <c r="L1" t="s">
        <v>260</v>
      </c>
      <c r="M1" t="s">
        <v>261</v>
      </c>
      <c r="N1" t="s">
        <v>262</v>
      </c>
      <c r="O1" t="s">
        <v>263</v>
      </c>
      <c r="P1" t="s">
        <v>264</v>
      </c>
      <c r="Q1" t="s">
        <v>265</v>
      </c>
      <c r="R1" t="s">
        <v>266</v>
      </c>
      <c r="S1" t="s">
        <v>267</v>
      </c>
      <c r="T1" t="s">
        <v>268</v>
      </c>
      <c r="U1" t="s">
        <v>269</v>
      </c>
      <c r="V1" t="s">
        <v>270</v>
      </c>
      <c r="W1" t="s">
        <v>271</v>
      </c>
    </row>
    <row r="2" spans="1:23" x14ac:dyDescent="0.25">
      <c r="A2" t="s">
        <v>272</v>
      </c>
      <c r="B2">
        <v>2015</v>
      </c>
      <c r="C2" t="s">
        <v>273</v>
      </c>
      <c r="D2">
        <v>65</v>
      </c>
      <c r="E2">
        <v>263</v>
      </c>
      <c r="F2">
        <v>62</v>
      </c>
      <c r="G2">
        <v>0.01</v>
      </c>
      <c r="H2">
        <v>71.279623619999995</v>
      </c>
      <c r="I2">
        <v>65</v>
      </c>
      <c r="J2">
        <v>1154</v>
      </c>
      <c r="K2">
        <v>19.100000000000001</v>
      </c>
      <c r="L2">
        <v>83</v>
      </c>
      <c r="M2">
        <v>6</v>
      </c>
      <c r="N2">
        <v>8.16</v>
      </c>
      <c r="O2">
        <v>65</v>
      </c>
      <c r="P2">
        <v>0.1</v>
      </c>
      <c r="Q2">
        <v>584.25921000000005</v>
      </c>
      <c r="R2">
        <v>33736494</v>
      </c>
      <c r="S2">
        <v>17.2</v>
      </c>
      <c r="T2">
        <v>17.3</v>
      </c>
      <c r="U2">
        <v>0.47899999999999998</v>
      </c>
      <c r="V2">
        <v>10.1</v>
      </c>
      <c r="W2" t="b">
        <f>COUNT(LifeExpectancyData[[#This Row],[Life expectancy]:[Schooling]])=19</f>
        <v>1</v>
      </c>
    </row>
    <row r="3" spans="1:23" x14ac:dyDescent="0.25">
      <c r="A3" t="s">
        <v>272</v>
      </c>
      <c r="B3">
        <v>2014</v>
      </c>
      <c r="C3" t="s">
        <v>273</v>
      </c>
      <c r="D3">
        <v>59.9</v>
      </c>
      <c r="E3">
        <v>271</v>
      </c>
      <c r="F3">
        <v>64</v>
      </c>
      <c r="G3">
        <v>0.01</v>
      </c>
      <c r="H3">
        <v>73.523581680000007</v>
      </c>
      <c r="I3">
        <v>62</v>
      </c>
      <c r="J3">
        <v>492</v>
      </c>
      <c r="K3">
        <v>18.600000000000001</v>
      </c>
      <c r="L3">
        <v>86</v>
      </c>
      <c r="M3">
        <v>58</v>
      </c>
      <c r="N3">
        <v>8.18</v>
      </c>
      <c r="O3">
        <v>62</v>
      </c>
      <c r="P3">
        <v>0.1</v>
      </c>
      <c r="Q3">
        <v>612.69651399999998</v>
      </c>
      <c r="R3">
        <v>327582</v>
      </c>
      <c r="S3">
        <v>17.5</v>
      </c>
      <c r="T3">
        <v>17.5</v>
      </c>
      <c r="U3">
        <v>0.47599999999999998</v>
      </c>
      <c r="V3">
        <v>10</v>
      </c>
      <c r="W3" t="b">
        <f>COUNT(LifeExpectancyData[[#This Row],[Life expectancy]:[Schooling]])=19</f>
        <v>1</v>
      </c>
    </row>
    <row r="4" spans="1:23" x14ac:dyDescent="0.25">
      <c r="A4" t="s">
        <v>272</v>
      </c>
      <c r="B4">
        <v>2013</v>
      </c>
      <c r="C4" t="s">
        <v>273</v>
      </c>
      <c r="D4">
        <v>59.9</v>
      </c>
      <c r="E4">
        <v>268</v>
      </c>
      <c r="F4">
        <v>66</v>
      </c>
      <c r="G4">
        <v>0.01</v>
      </c>
      <c r="H4">
        <v>73.219242719999997</v>
      </c>
      <c r="I4">
        <v>64</v>
      </c>
      <c r="J4">
        <v>430</v>
      </c>
      <c r="K4">
        <v>18.100000000000001</v>
      </c>
      <c r="L4">
        <v>89</v>
      </c>
      <c r="M4">
        <v>62</v>
      </c>
      <c r="N4">
        <v>8.1300000000000008</v>
      </c>
      <c r="O4">
        <v>64</v>
      </c>
      <c r="P4">
        <v>0.1</v>
      </c>
      <c r="Q4">
        <v>631.74497599999995</v>
      </c>
      <c r="R4">
        <v>31731688</v>
      </c>
      <c r="S4">
        <v>17.7</v>
      </c>
      <c r="T4">
        <v>17.7</v>
      </c>
      <c r="U4">
        <v>0.47</v>
      </c>
      <c r="V4">
        <v>9.9</v>
      </c>
      <c r="W4" t="b">
        <f>COUNT(LifeExpectancyData[[#This Row],[Life expectancy]:[Schooling]])=19</f>
        <v>1</v>
      </c>
    </row>
    <row r="5" spans="1:23" x14ac:dyDescent="0.25">
      <c r="A5" t="s">
        <v>272</v>
      </c>
      <c r="B5">
        <v>2012</v>
      </c>
      <c r="C5" t="s">
        <v>273</v>
      </c>
      <c r="D5">
        <v>59.5</v>
      </c>
      <c r="E5">
        <v>272</v>
      </c>
      <c r="F5">
        <v>69</v>
      </c>
      <c r="G5">
        <v>0.01</v>
      </c>
      <c r="H5">
        <v>78.184215300000005</v>
      </c>
      <c r="I5">
        <v>67</v>
      </c>
      <c r="J5">
        <v>2787</v>
      </c>
      <c r="K5">
        <v>17.600000000000001</v>
      </c>
      <c r="L5">
        <v>93</v>
      </c>
      <c r="M5">
        <v>67</v>
      </c>
      <c r="N5">
        <v>8.52</v>
      </c>
      <c r="O5">
        <v>67</v>
      </c>
      <c r="P5">
        <v>0.1</v>
      </c>
      <c r="Q5">
        <v>669.95899999999995</v>
      </c>
      <c r="R5">
        <v>3696958</v>
      </c>
      <c r="S5">
        <v>17.899999999999999</v>
      </c>
      <c r="T5">
        <v>18</v>
      </c>
      <c r="U5">
        <v>0.46300000000000002</v>
      </c>
      <c r="V5">
        <v>9.8000000000000007</v>
      </c>
      <c r="W5" t="b">
        <f>COUNT(LifeExpectancyData[[#This Row],[Life expectancy]:[Schooling]])=19</f>
        <v>1</v>
      </c>
    </row>
    <row r="6" spans="1:23" x14ac:dyDescent="0.25">
      <c r="A6" t="s">
        <v>272</v>
      </c>
      <c r="B6">
        <v>2011</v>
      </c>
      <c r="C6" t="s">
        <v>273</v>
      </c>
      <c r="D6">
        <v>59.2</v>
      </c>
      <c r="E6">
        <v>275</v>
      </c>
      <c r="F6">
        <v>71</v>
      </c>
      <c r="G6">
        <v>0.01</v>
      </c>
      <c r="H6">
        <v>7.097108703</v>
      </c>
      <c r="I6">
        <v>68</v>
      </c>
      <c r="J6">
        <v>3013</v>
      </c>
      <c r="K6">
        <v>17.2</v>
      </c>
      <c r="L6">
        <v>97</v>
      </c>
      <c r="M6">
        <v>68</v>
      </c>
      <c r="N6">
        <v>7.87</v>
      </c>
      <c r="O6">
        <v>68</v>
      </c>
      <c r="P6">
        <v>0.1</v>
      </c>
      <c r="Q6">
        <v>63.537230999999998</v>
      </c>
      <c r="R6">
        <v>2978599</v>
      </c>
      <c r="S6">
        <v>18.2</v>
      </c>
      <c r="T6">
        <v>18.2</v>
      </c>
      <c r="U6">
        <v>0.45400000000000001</v>
      </c>
      <c r="V6">
        <v>9.5</v>
      </c>
      <c r="W6" t="b">
        <f>COUNT(LifeExpectancyData[[#This Row],[Life expectancy]:[Schooling]])=19</f>
        <v>1</v>
      </c>
    </row>
    <row r="7" spans="1:23" x14ac:dyDescent="0.25">
      <c r="A7" t="s">
        <v>272</v>
      </c>
      <c r="B7">
        <v>2010</v>
      </c>
      <c r="C7" t="s">
        <v>273</v>
      </c>
      <c r="D7">
        <v>58.8</v>
      </c>
      <c r="E7">
        <v>279</v>
      </c>
      <c r="F7">
        <v>74</v>
      </c>
      <c r="G7">
        <v>0.01</v>
      </c>
      <c r="H7">
        <v>79.679367360000001</v>
      </c>
      <c r="I7">
        <v>66</v>
      </c>
      <c r="J7">
        <v>1989</v>
      </c>
      <c r="K7">
        <v>16.7</v>
      </c>
      <c r="L7">
        <v>102</v>
      </c>
      <c r="M7">
        <v>66</v>
      </c>
      <c r="N7">
        <v>9.1999999999999993</v>
      </c>
      <c r="O7">
        <v>66</v>
      </c>
      <c r="P7">
        <v>0.1</v>
      </c>
      <c r="Q7">
        <v>553.32893999999999</v>
      </c>
      <c r="R7">
        <v>2883167</v>
      </c>
      <c r="S7">
        <v>18.399999999999999</v>
      </c>
      <c r="T7">
        <v>18.399999999999999</v>
      </c>
      <c r="U7">
        <v>0.44800000000000001</v>
      </c>
      <c r="V7">
        <v>9.1999999999999993</v>
      </c>
      <c r="W7" t="b">
        <f>COUNT(LifeExpectancyData[[#This Row],[Life expectancy]:[Schooling]])=19</f>
        <v>1</v>
      </c>
    </row>
    <row r="8" spans="1:23" x14ac:dyDescent="0.25">
      <c r="A8" t="s">
        <v>272</v>
      </c>
      <c r="B8">
        <v>2009</v>
      </c>
      <c r="C8" t="s">
        <v>273</v>
      </c>
      <c r="D8">
        <v>58.6</v>
      </c>
      <c r="E8">
        <v>281</v>
      </c>
      <c r="F8">
        <v>77</v>
      </c>
      <c r="G8">
        <v>0.01</v>
      </c>
      <c r="H8">
        <v>56.762216819999999</v>
      </c>
      <c r="I8">
        <v>63</v>
      </c>
      <c r="J8">
        <v>2861</v>
      </c>
      <c r="K8">
        <v>16.2</v>
      </c>
      <c r="L8">
        <v>106</v>
      </c>
      <c r="M8">
        <v>63</v>
      </c>
      <c r="N8">
        <v>9.42</v>
      </c>
      <c r="O8">
        <v>63</v>
      </c>
      <c r="P8">
        <v>0.1</v>
      </c>
      <c r="Q8">
        <v>445.89329789999999</v>
      </c>
      <c r="R8">
        <v>284331</v>
      </c>
      <c r="S8">
        <v>18.600000000000001</v>
      </c>
      <c r="T8">
        <v>18.7</v>
      </c>
      <c r="U8">
        <v>0.434</v>
      </c>
      <c r="V8">
        <v>8.9</v>
      </c>
      <c r="W8" t="b">
        <f>COUNT(LifeExpectancyData[[#This Row],[Life expectancy]:[Schooling]])=19</f>
        <v>1</v>
      </c>
    </row>
    <row r="9" spans="1:23" x14ac:dyDescent="0.25">
      <c r="A9" t="s">
        <v>272</v>
      </c>
      <c r="B9">
        <v>2008</v>
      </c>
      <c r="C9" t="s">
        <v>273</v>
      </c>
      <c r="D9">
        <v>58.1</v>
      </c>
      <c r="E9">
        <v>287</v>
      </c>
      <c r="F9">
        <v>80</v>
      </c>
      <c r="G9">
        <v>0.03</v>
      </c>
      <c r="H9">
        <v>25.873925360000001</v>
      </c>
      <c r="I9">
        <v>64</v>
      </c>
      <c r="J9">
        <v>1599</v>
      </c>
      <c r="K9">
        <v>15.7</v>
      </c>
      <c r="L9">
        <v>110</v>
      </c>
      <c r="M9">
        <v>64</v>
      </c>
      <c r="N9">
        <v>8.33</v>
      </c>
      <c r="O9">
        <v>64</v>
      </c>
      <c r="P9">
        <v>0.1</v>
      </c>
      <c r="Q9">
        <v>373.36111629999999</v>
      </c>
      <c r="R9">
        <v>2729431</v>
      </c>
      <c r="S9">
        <v>18.8</v>
      </c>
      <c r="T9">
        <v>18.899999999999999</v>
      </c>
      <c r="U9">
        <v>0.433</v>
      </c>
      <c r="V9">
        <v>8.6999999999999993</v>
      </c>
      <c r="W9" t="b">
        <f>COUNT(LifeExpectancyData[[#This Row],[Life expectancy]:[Schooling]])=19</f>
        <v>1</v>
      </c>
    </row>
    <row r="10" spans="1:23" x14ac:dyDescent="0.25">
      <c r="A10" t="s">
        <v>272</v>
      </c>
      <c r="B10">
        <v>2007</v>
      </c>
      <c r="C10" t="s">
        <v>273</v>
      </c>
      <c r="D10">
        <v>57.5</v>
      </c>
      <c r="E10">
        <v>295</v>
      </c>
      <c r="F10">
        <v>82</v>
      </c>
      <c r="G10">
        <v>0.02</v>
      </c>
      <c r="H10">
        <v>10.910155980000001</v>
      </c>
      <c r="I10">
        <v>63</v>
      </c>
      <c r="J10">
        <v>1141</v>
      </c>
      <c r="K10">
        <v>15.2</v>
      </c>
      <c r="L10">
        <v>113</v>
      </c>
      <c r="M10">
        <v>63</v>
      </c>
      <c r="N10">
        <v>6.73</v>
      </c>
      <c r="O10">
        <v>63</v>
      </c>
      <c r="P10">
        <v>0.1</v>
      </c>
      <c r="Q10">
        <v>369.83579600000002</v>
      </c>
      <c r="R10">
        <v>26616792</v>
      </c>
      <c r="S10">
        <v>19</v>
      </c>
      <c r="T10">
        <v>19.100000000000001</v>
      </c>
      <c r="U10">
        <v>0.41499999999999998</v>
      </c>
      <c r="V10">
        <v>8.4</v>
      </c>
      <c r="W10" t="b">
        <f>COUNT(LifeExpectancyData[[#This Row],[Life expectancy]:[Schooling]])=19</f>
        <v>1</v>
      </c>
    </row>
    <row r="11" spans="1:23" x14ac:dyDescent="0.25">
      <c r="A11" t="s">
        <v>272</v>
      </c>
      <c r="B11">
        <v>2006</v>
      </c>
      <c r="C11" t="s">
        <v>273</v>
      </c>
      <c r="D11">
        <v>57.3</v>
      </c>
      <c r="E11">
        <v>295</v>
      </c>
      <c r="F11">
        <v>84</v>
      </c>
      <c r="G11">
        <v>0.03</v>
      </c>
      <c r="H11">
        <v>17.171517510000001</v>
      </c>
      <c r="I11">
        <v>64</v>
      </c>
      <c r="J11">
        <v>1990</v>
      </c>
      <c r="K11">
        <v>14.7</v>
      </c>
      <c r="L11">
        <v>116</v>
      </c>
      <c r="M11">
        <v>58</v>
      </c>
      <c r="N11">
        <v>7.43</v>
      </c>
      <c r="O11">
        <v>58</v>
      </c>
      <c r="P11">
        <v>0.1</v>
      </c>
      <c r="Q11">
        <v>272.56376999999998</v>
      </c>
      <c r="R11">
        <v>2589345</v>
      </c>
      <c r="S11">
        <v>19.2</v>
      </c>
      <c r="T11">
        <v>19.3</v>
      </c>
      <c r="U11">
        <v>0.40500000000000003</v>
      </c>
      <c r="V11">
        <v>8.1</v>
      </c>
      <c r="W11" t="b">
        <f>COUNT(LifeExpectancyData[[#This Row],[Life expectancy]:[Schooling]])=19</f>
        <v>1</v>
      </c>
    </row>
    <row r="12" spans="1:23" x14ac:dyDescent="0.25">
      <c r="A12" t="s">
        <v>272</v>
      </c>
      <c r="B12">
        <v>2005</v>
      </c>
      <c r="C12" t="s">
        <v>273</v>
      </c>
      <c r="D12">
        <v>57.3</v>
      </c>
      <c r="E12">
        <v>291</v>
      </c>
      <c r="F12">
        <v>85</v>
      </c>
      <c r="G12">
        <v>0.02</v>
      </c>
      <c r="H12">
        <v>1.3886477319999999</v>
      </c>
      <c r="I12">
        <v>66</v>
      </c>
      <c r="J12">
        <v>1296</v>
      </c>
      <c r="K12">
        <v>14.2</v>
      </c>
      <c r="L12">
        <v>118</v>
      </c>
      <c r="M12">
        <v>58</v>
      </c>
      <c r="N12">
        <v>8.6999999999999993</v>
      </c>
      <c r="O12">
        <v>58</v>
      </c>
      <c r="P12">
        <v>0.1</v>
      </c>
      <c r="Q12">
        <v>25.294129900000001</v>
      </c>
      <c r="R12">
        <v>257798</v>
      </c>
      <c r="S12">
        <v>19.3</v>
      </c>
      <c r="T12">
        <v>19.5</v>
      </c>
      <c r="U12">
        <v>0.39600000000000002</v>
      </c>
      <c r="V12">
        <v>7.9</v>
      </c>
      <c r="W12" t="b">
        <f>COUNT(LifeExpectancyData[[#This Row],[Life expectancy]:[Schooling]])=19</f>
        <v>1</v>
      </c>
    </row>
    <row r="13" spans="1:23" x14ac:dyDescent="0.25">
      <c r="A13" t="s">
        <v>272</v>
      </c>
      <c r="B13">
        <v>2004</v>
      </c>
      <c r="C13" t="s">
        <v>273</v>
      </c>
      <c r="D13">
        <v>57</v>
      </c>
      <c r="E13">
        <v>293</v>
      </c>
      <c r="F13">
        <v>87</v>
      </c>
      <c r="G13">
        <v>0.02</v>
      </c>
      <c r="H13">
        <v>15.29606643</v>
      </c>
      <c r="I13">
        <v>67</v>
      </c>
      <c r="J13">
        <v>466</v>
      </c>
      <c r="K13">
        <v>13.8</v>
      </c>
      <c r="L13">
        <v>120</v>
      </c>
      <c r="M13">
        <v>5</v>
      </c>
      <c r="N13">
        <v>8.7899999999999991</v>
      </c>
      <c r="O13">
        <v>5</v>
      </c>
      <c r="P13">
        <v>0.1</v>
      </c>
      <c r="Q13">
        <v>219.14135279999999</v>
      </c>
      <c r="R13">
        <v>24118979</v>
      </c>
      <c r="S13">
        <v>19.5</v>
      </c>
      <c r="T13">
        <v>19.7</v>
      </c>
      <c r="U13">
        <v>0.38100000000000001</v>
      </c>
      <c r="V13">
        <v>6.8</v>
      </c>
      <c r="W13" t="b">
        <f>COUNT(LifeExpectancyData[[#This Row],[Life expectancy]:[Schooling]])=19</f>
        <v>1</v>
      </c>
    </row>
    <row r="14" spans="1:23" x14ac:dyDescent="0.25">
      <c r="A14" t="s">
        <v>272</v>
      </c>
      <c r="B14">
        <v>2003</v>
      </c>
      <c r="C14" t="s">
        <v>273</v>
      </c>
      <c r="D14">
        <v>56.7</v>
      </c>
      <c r="E14">
        <v>295</v>
      </c>
      <c r="F14">
        <v>87</v>
      </c>
      <c r="G14">
        <v>0.01</v>
      </c>
      <c r="H14">
        <v>11.089052730000001</v>
      </c>
      <c r="I14">
        <v>65</v>
      </c>
      <c r="J14">
        <v>798</v>
      </c>
      <c r="K14">
        <v>13.4</v>
      </c>
      <c r="L14">
        <v>122</v>
      </c>
      <c r="M14">
        <v>41</v>
      </c>
      <c r="N14">
        <v>8.82</v>
      </c>
      <c r="O14">
        <v>41</v>
      </c>
      <c r="P14">
        <v>0.1</v>
      </c>
      <c r="Q14">
        <v>198.72854359999999</v>
      </c>
      <c r="R14">
        <v>2364851</v>
      </c>
      <c r="S14">
        <v>19.7</v>
      </c>
      <c r="T14">
        <v>19.899999999999999</v>
      </c>
      <c r="U14">
        <v>0.373</v>
      </c>
      <c r="V14">
        <v>6.5</v>
      </c>
      <c r="W14" t="b">
        <f>COUNT(LifeExpectancyData[[#This Row],[Life expectancy]:[Schooling]])=19</f>
        <v>1</v>
      </c>
    </row>
    <row r="15" spans="1:23" x14ac:dyDescent="0.25">
      <c r="A15" t="s">
        <v>272</v>
      </c>
      <c r="B15">
        <v>2002</v>
      </c>
      <c r="C15" t="s">
        <v>273</v>
      </c>
      <c r="D15">
        <v>56.2</v>
      </c>
      <c r="E15">
        <v>3</v>
      </c>
      <c r="F15">
        <v>88</v>
      </c>
      <c r="G15">
        <v>0.01</v>
      </c>
      <c r="H15">
        <v>16.887350909999999</v>
      </c>
      <c r="I15">
        <v>64</v>
      </c>
      <c r="J15">
        <v>2486</v>
      </c>
      <c r="K15">
        <v>13</v>
      </c>
      <c r="L15">
        <v>122</v>
      </c>
      <c r="M15">
        <v>36</v>
      </c>
      <c r="N15">
        <v>7.76</v>
      </c>
      <c r="O15">
        <v>36</v>
      </c>
      <c r="P15">
        <v>0.1</v>
      </c>
      <c r="Q15">
        <v>187.84594999999999</v>
      </c>
      <c r="R15">
        <v>21979923</v>
      </c>
      <c r="S15">
        <v>19.899999999999999</v>
      </c>
      <c r="T15">
        <v>2.2000000000000002</v>
      </c>
      <c r="U15">
        <v>0.34100000000000003</v>
      </c>
      <c r="V15">
        <v>6.2</v>
      </c>
      <c r="W15" t="b">
        <f>COUNT(LifeExpectancyData[[#This Row],[Life expectancy]:[Schooling]])=19</f>
        <v>1</v>
      </c>
    </row>
    <row r="16" spans="1:23" x14ac:dyDescent="0.25">
      <c r="A16" t="s">
        <v>272</v>
      </c>
      <c r="B16">
        <v>2001</v>
      </c>
      <c r="C16" t="s">
        <v>273</v>
      </c>
      <c r="D16">
        <v>55.3</v>
      </c>
      <c r="E16">
        <v>316</v>
      </c>
      <c r="F16">
        <v>88</v>
      </c>
      <c r="G16">
        <v>0.01</v>
      </c>
      <c r="H16">
        <v>10.574728199999999</v>
      </c>
      <c r="I16">
        <v>63</v>
      </c>
      <c r="J16">
        <v>8762</v>
      </c>
      <c r="K16">
        <v>12.6</v>
      </c>
      <c r="L16">
        <v>122</v>
      </c>
      <c r="M16">
        <v>35</v>
      </c>
      <c r="N16">
        <v>7.8</v>
      </c>
      <c r="O16">
        <v>33</v>
      </c>
      <c r="P16">
        <v>0.1</v>
      </c>
      <c r="Q16">
        <v>117.49697999999999</v>
      </c>
      <c r="R16">
        <v>2966463</v>
      </c>
      <c r="S16">
        <v>2.1</v>
      </c>
      <c r="T16">
        <v>2.4</v>
      </c>
      <c r="U16">
        <v>0.34</v>
      </c>
      <c r="V16">
        <v>5.9</v>
      </c>
      <c r="W16" t="b">
        <f>COUNT(LifeExpectancyData[[#This Row],[Life expectancy]:[Schooling]])=19</f>
        <v>1</v>
      </c>
    </row>
    <row r="17" spans="1:23" x14ac:dyDescent="0.25">
      <c r="A17" t="s">
        <v>272</v>
      </c>
      <c r="B17">
        <v>2000</v>
      </c>
      <c r="C17" t="s">
        <v>273</v>
      </c>
      <c r="D17">
        <v>54.8</v>
      </c>
      <c r="E17">
        <v>321</v>
      </c>
      <c r="F17">
        <v>88</v>
      </c>
      <c r="G17">
        <v>0.01</v>
      </c>
      <c r="H17">
        <v>10.42496</v>
      </c>
      <c r="I17">
        <v>62</v>
      </c>
      <c r="J17">
        <v>6532</v>
      </c>
      <c r="K17">
        <v>12.2</v>
      </c>
      <c r="L17">
        <v>122</v>
      </c>
      <c r="M17">
        <v>24</v>
      </c>
      <c r="N17">
        <v>8.1999999999999993</v>
      </c>
      <c r="O17">
        <v>24</v>
      </c>
      <c r="P17">
        <v>0.1</v>
      </c>
      <c r="Q17">
        <v>114.56</v>
      </c>
      <c r="R17">
        <v>293756</v>
      </c>
      <c r="S17">
        <v>2.2999999999999998</v>
      </c>
      <c r="T17">
        <v>2.5</v>
      </c>
      <c r="U17">
        <v>0.33800000000000002</v>
      </c>
      <c r="V17">
        <v>5.5</v>
      </c>
      <c r="W17" t="b">
        <f>COUNT(LifeExpectancyData[[#This Row],[Life expectancy]:[Schooling]])=19</f>
        <v>1</v>
      </c>
    </row>
    <row r="18" spans="1:23" x14ac:dyDescent="0.25">
      <c r="A18" t="s">
        <v>274</v>
      </c>
      <c r="B18">
        <v>2015</v>
      </c>
      <c r="C18" t="s">
        <v>273</v>
      </c>
      <c r="D18">
        <v>77.8</v>
      </c>
      <c r="E18">
        <v>74</v>
      </c>
      <c r="F18">
        <v>0</v>
      </c>
      <c r="G18">
        <v>4.5999999999999996</v>
      </c>
      <c r="H18">
        <v>364.9752287</v>
      </c>
      <c r="I18">
        <v>99</v>
      </c>
      <c r="J18">
        <v>0</v>
      </c>
      <c r="K18">
        <v>58</v>
      </c>
      <c r="L18">
        <v>0</v>
      </c>
      <c r="M18">
        <v>99</v>
      </c>
      <c r="N18">
        <v>6</v>
      </c>
      <c r="O18">
        <v>99</v>
      </c>
      <c r="P18">
        <v>0.1</v>
      </c>
      <c r="Q18">
        <v>3954.2278299999998</v>
      </c>
      <c r="R18">
        <v>28873</v>
      </c>
      <c r="S18">
        <v>1.2</v>
      </c>
      <c r="T18">
        <v>1.3</v>
      </c>
      <c r="U18">
        <v>0.76200000000000001</v>
      </c>
      <c r="V18">
        <v>14.2</v>
      </c>
      <c r="W18" t="b">
        <f>COUNT(LifeExpectancyData[[#This Row],[Life expectancy]:[Schooling]])=19</f>
        <v>1</v>
      </c>
    </row>
    <row r="19" spans="1:23" x14ac:dyDescent="0.25">
      <c r="A19" t="s">
        <v>274</v>
      </c>
      <c r="B19">
        <v>2014</v>
      </c>
      <c r="C19" t="s">
        <v>273</v>
      </c>
      <c r="D19">
        <v>77.5</v>
      </c>
      <c r="E19">
        <v>8</v>
      </c>
      <c r="F19">
        <v>0</v>
      </c>
      <c r="G19">
        <v>4.51</v>
      </c>
      <c r="H19">
        <v>428.74906679999998</v>
      </c>
      <c r="I19">
        <v>98</v>
      </c>
      <c r="J19">
        <v>0</v>
      </c>
      <c r="K19">
        <v>57.2</v>
      </c>
      <c r="L19">
        <v>1</v>
      </c>
      <c r="M19">
        <v>98</v>
      </c>
      <c r="N19">
        <v>5.88</v>
      </c>
      <c r="O19">
        <v>98</v>
      </c>
      <c r="P19">
        <v>0.1</v>
      </c>
      <c r="Q19">
        <v>4575.7637869999999</v>
      </c>
      <c r="R19">
        <v>288914</v>
      </c>
      <c r="S19">
        <v>1.2</v>
      </c>
      <c r="T19">
        <v>1.3</v>
      </c>
      <c r="U19">
        <v>0.76100000000000001</v>
      </c>
      <c r="V19">
        <v>14.2</v>
      </c>
      <c r="W19" t="b">
        <f>COUNT(LifeExpectancyData[[#This Row],[Life expectancy]:[Schooling]])=19</f>
        <v>1</v>
      </c>
    </row>
    <row r="20" spans="1:23" x14ac:dyDescent="0.25">
      <c r="A20" t="s">
        <v>274</v>
      </c>
      <c r="B20">
        <v>2013</v>
      </c>
      <c r="C20" t="s">
        <v>273</v>
      </c>
      <c r="D20">
        <v>77.2</v>
      </c>
      <c r="E20">
        <v>84</v>
      </c>
      <c r="F20">
        <v>0</v>
      </c>
      <c r="G20">
        <v>4.76</v>
      </c>
      <c r="H20">
        <v>430.87697850000001</v>
      </c>
      <c r="I20">
        <v>99</v>
      </c>
      <c r="J20">
        <v>0</v>
      </c>
      <c r="K20">
        <v>56.5</v>
      </c>
      <c r="L20">
        <v>1</v>
      </c>
      <c r="M20">
        <v>99</v>
      </c>
      <c r="N20">
        <v>5.66</v>
      </c>
      <c r="O20">
        <v>99</v>
      </c>
      <c r="P20">
        <v>0.1</v>
      </c>
      <c r="Q20">
        <v>4414.7231400000001</v>
      </c>
      <c r="R20">
        <v>289592</v>
      </c>
      <c r="S20">
        <v>1.3</v>
      </c>
      <c r="T20">
        <v>1.4</v>
      </c>
      <c r="U20">
        <v>0.75900000000000001</v>
      </c>
      <c r="V20">
        <v>14.2</v>
      </c>
      <c r="W20" t="b">
        <f>COUNT(LifeExpectancyData[[#This Row],[Life expectancy]:[Schooling]])=19</f>
        <v>1</v>
      </c>
    </row>
    <row r="21" spans="1:23" x14ac:dyDescent="0.25">
      <c r="A21" t="s">
        <v>274</v>
      </c>
      <c r="B21">
        <v>2012</v>
      </c>
      <c r="C21" t="s">
        <v>273</v>
      </c>
      <c r="D21">
        <v>76.900000000000006</v>
      </c>
      <c r="E21">
        <v>86</v>
      </c>
      <c r="F21">
        <v>0</v>
      </c>
      <c r="G21">
        <v>5.14</v>
      </c>
      <c r="H21">
        <v>412.4433563</v>
      </c>
      <c r="I21">
        <v>99</v>
      </c>
      <c r="J21">
        <v>9</v>
      </c>
      <c r="K21">
        <v>55.8</v>
      </c>
      <c r="L21">
        <v>1</v>
      </c>
      <c r="M21">
        <v>99</v>
      </c>
      <c r="N21">
        <v>5.59</v>
      </c>
      <c r="O21">
        <v>99</v>
      </c>
      <c r="P21">
        <v>0.1</v>
      </c>
      <c r="Q21">
        <v>4247.61438</v>
      </c>
      <c r="R21">
        <v>2941</v>
      </c>
      <c r="S21">
        <v>1.3</v>
      </c>
      <c r="T21">
        <v>1.4</v>
      </c>
      <c r="U21">
        <v>0.752</v>
      </c>
      <c r="V21">
        <v>14.2</v>
      </c>
      <c r="W21" t="b">
        <f>COUNT(LifeExpectancyData[[#This Row],[Life expectancy]:[Schooling]])=19</f>
        <v>1</v>
      </c>
    </row>
    <row r="22" spans="1:23" x14ac:dyDescent="0.25">
      <c r="A22" t="s">
        <v>274</v>
      </c>
      <c r="B22">
        <v>2011</v>
      </c>
      <c r="C22" t="s">
        <v>273</v>
      </c>
      <c r="D22">
        <v>76.599999999999994</v>
      </c>
      <c r="E22">
        <v>88</v>
      </c>
      <c r="F22">
        <v>0</v>
      </c>
      <c r="G22">
        <v>5.37</v>
      </c>
      <c r="H22">
        <v>437.06209999999999</v>
      </c>
      <c r="I22">
        <v>99</v>
      </c>
      <c r="J22">
        <v>28</v>
      </c>
      <c r="K22">
        <v>55.1</v>
      </c>
      <c r="L22">
        <v>1</v>
      </c>
      <c r="M22">
        <v>99</v>
      </c>
      <c r="N22">
        <v>5.71</v>
      </c>
      <c r="O22">
        <v>99</v>
      </c>
      <c r="P22">
        <v>0.1</v>
      </c>
      <c r="Q22">
        <v>4437.17868</v>
      </c>
      <c r="R22">
        <v>295195</v>
      </c>
      <c r="S22">
        <v>1.4</v>
      </c>
      <c r="T22">
        <v>1.5</v>
      </c>
      <c r="U22">
        <v>0.73799999999999999</v>
      </c>
      <c r="V22">
        <v>13.3</v>
      </c>
      <c r="W22" t="b">
        <f>COUNT(LifeExpectancyData[[#This Row],[Life expectancy]:[Schooling]])=19</f>
        <v>1</v>
      </c>
    </row>
    <row r="23" spans="1:23" x14ac:dyDescent="0.25">
      <c r="A23" t="s">
        <v>274</v>
      </c>
      <c r="B23">
        <v>2010</v>
      </c>
      <c r="C23" t="s">
        <v>273</v>
      </c>
      <c r="D23">
        <v>76.2</v>
      </c>
      <c r="E23">
        <v>91</v>
      </c>
      <c r="F23">
        <v>1</v>
      </c>
      <c r="G23">
        <v>5.28</v>
      </c>
      <c r="H23">
        <v>41.822757189999997</v>
      </c>
      <c r="I23">
        <v>99</v>
      </c>
      <c r="J23">
        <v>10</v>
      </c>
      <c r="K23">
        <v>54.3</v>
      </c>
      <c r="L23">
        <v>1</v>
      </c>
      <c r="M23">
        <v>99</v>
      </c>
      <c r="N23">
        <v>5.34</v>
      </c>
      <c r="O23">
        <v>99</v>
      </c>
      <c r="P23">
        <v>0.1</v>
      </c>
      <c r="Q23">
        <v>494.35883200000001</v>
      </c>
      <c r="R23">
        <v>291321</v>
      </c>
      <c r="S23">
        <v>1.4</v>
      </c>
      <c r="T23">
        <v>1.5</v>
      </c>
      <c r="U23">
        <v>0.72499999999999998</v>
      </c>
      <c r="V23">
        <v>12.5</v>
      </c>
      <c r="W23" t="b">
        <f>COUNT(LifeExpectancyData[[#This Row],[Life expectancy]:[Schooling]])=19</f>
        <v>1</v>
      </c>
    </row>
    <row r="24" spans="1:23" x14ac:dyDescent="0.25">
      <c r="A24" t="s">
        <v>274</v>
      </c>
      <c r="B24">
        <v>2009</v>
      </c>
      <c r="C24" t="s">
        <v>273</v>
      </c>
      <c r="D24">
        <v>76.099999999999994</v>
      </c>
      <c r="E24">
        <v>91</v>
      </c>
      <c r="F24">
        <v>1</v>
      </c>
      <c r="G24">
        <v>5.79</v>
      </c>
      <c r="H24">
        <v>348.05595169999998</v>
      </c>
      <c r="I24">
        <v>98</v>
      </c>
      <c r="J24">
        <v>0</v>
      </c>
      <c r="K24">
        <v>53.5</v>
      </c>
      <c r="L24">
        <v>1</v>
      </c>
      <c r="M24">
        <v>98</v>
      </c>
      <c r="N24">
        <v>5.79</v>
      </c>
      <c r="O24">
        <v>98</v>
      </c>
      <c r="P24">
        <v>0.1</v>
      </c>
      <c r="Q24">
        <v>4114.1365450000003</v>
      </c>
      <c r="R24">
        <v>2927519</v>
      </c>
      <c r="S24">
        <v>1.5</v>
      </c>
      <c r="T24">
        <v>1.6</v>
      </c>
      <c r="U24">
        <v>0.72099999999999997</v>
      </c>
      <c r="V24">
        <v>12.2</v>
      </c>
      <c r="W24" t="b">
        <f>COUNT(LifeExpectancyData[[#This Row],[Life expectancy]:[Schooling]])=19</f>
        <v>1</v>
      </c>
    </row>
    <row r="25" spans="1:23" x14ac:dyDescent="0.25">
      <c r="A25" t="s">
        <v>274</v>
      </c>
      <c r="B25">
        <v>2008</v>
      </c>
      <c r="C25" t="s">
        <v>273</v>
      </c>
      <c r="D25">
        <v>75.3</v>
      </c>
      <c r="E25">
        <v>1</v>
      </c>
      <c r="F25">
        <v>1</v>
      </c>
      <c r="G25">
        <v>5.61</v>
      </c>
      <c r="H25">
        <v>36.62206845</v>
      </c>
      <c r="I25">
        <v>99</v>
      </c>
      <c r="J25">
        <v>0</v>
      </c>
      <c r="K25">
        <v>52.6</v>
      </c>
      <c r="L25">
        <v>1</v>
      </c>
      <c r="M25">
        <v>99</v>
      </c>
      <c r="N25">
        <v>5.87</v>
      </c>
      <c r="O25">
        <v>99</v>
      </c>
      <c r="P25">
        <v>0.1</v>
      </c>
      <c r="Q25">
        <v>437.539647</v>
      </c>
      <c r="R25">
        <v>2947314</v>
      </c>
      <c r="S25">
        <v>1.6</v>
      </c>
      <c r="T25">
        <v>1.6</v>
      </c>
      <c r="U25">
        <v>0.71299999999999997</v>
      </c>
      <c r="V25">
        <v>12</v>
      </c>
      <c r="W25" t="b">
        <f>COUNT(LifeExpectancyData[[#This Row],[Life expectancy]:[Schooling]])=19</f>
        <v>1</v>
      </c>
    </row>
    <row r="26" spans="1:23" x14ac:dyDescent="0.25">
      <c r="A26" t="s">
        <v>274</v>
      </c>
      <c r="B26">
        <v>2007</v>
      </c>
      <c r="C26" t="s">
        <v>273</v>
      </c>
      <c r="D26">
        <v>75.900000000000006</v>
      </c>
      <c r="E26">
        <v>9</v>
      </c>
      <c r="F26">
        <v>1</v>
      </c>
      <c r="G26">
        <v>5.58</v>
      </c>
      <c r="H26">
        <v>32.246552280000003</v>
      </c>
      <c r="I26">
        <v>98</v>
      </c>
      <c r="J26">
        <v>22</v>
      </c>
      <c r="K26">
        <v>51.7</v>
      </c>
      <c r="L26">
        <v>1</v>
      </c>
      <c r="M26">
        <v>99</v>
      </c>
      <c r="N26">
        <v>6.1</v>
      </c>
      <c r="O26">
        <v>98</v>
      </c>
      <c r="P26">
        <v>0.1</v>
      </c>
      <c r="Q26">
        <v>363.13684999999998</v>
      </c>
      <c r="R26">
        <v>29717</v>
      </c>
      <c r="S26">
        <v>1.6</v>
      </c>
      <c r="T26">
        <v>1.7</v>
      </c>
      <c r="U26">
        <v>0.70299999999999996</v>
      </c>
      <c r="V26">
        <v>11.6</v>
      </c>
      <c r="W26" t="b">
        <f>COUNT(LifeExpectancyData[[#This Row],[Life expectancy]:[Schooling]])=19</f>
        <v>1</v>
      </c>
    </row>
    <row r="27" spans="1:23" x14ac:dyDescent="0.25">
      <c r="A27" t="s">
        <v>274</v>
      </c>
      <c r="B27">
        <v>2006</v>
      </c>
      <c r="C27" t="s">
        <v>273</v>
      </c>
      <c r="D27">
        <v>74.2</v>
      </c>
      <c r="E27">
        <v>99</v>
      </c>
      <c r="F27">
        <v>1</v>
      </c>
      <c r="G27">
        <v>5.31</v>
      </c>
      <c r="H27">
        <v>3.3021541999999999</v>
      </c>
      <c r="I27">
        <v>98</v>
      </c>
      <c r="J27">
        <v>68</v>
      </c>
      <c r="K27">
        <v>5.8</v>
      </c>
      <c r="L27">
        <v>1</v>
      </c>
      <c r="M27">
        <v>97</v>
      </c>
      <c r="N27">
        <v>5.86</v>
      </c>
      <c r="O27">
        <v>97</v>
      </c>
      <c r="P27">
        <v>0.1</v>
      </c>
      <c r="Q27">
        <v>35.129300000000001</v>
      </c>
      <c r="R27">
        <v>2992547</v>
      </c>
      <c r="S27">
        <v>1.7</v>
      </c>
      <c r="T27">
        <v>1.8</v>
      </c>
      <c r="U27">
        <v>0.69599999999999995</v>
      </c>
      <c r="V27">
        <v>11.4</v>
      </c>
      <c r="W27" t="b">
        <f>COUNT(LifeExpectancyData[[#This Row],[Life expectancy]:[Schooling]])=19</f>
        <v>1</v>
      </c>
    </row>
    <row r="28" spans="1:23" x14ac:dyDescent="0.25">
      <c r="A28" t="s">
        <v>274</v>
      </c>
      <c r="B28">
        <v>2005</v>
      </c>
      <c r="C28" t="s">
        <v>273</v>
      </c>
      <c r="D28">
        <v>73.5</v>
      </c>
      <c r="E28">
        <v>15</v>
      </c>
      <c r="F28">
        <v>1</v>
      </c>
      <c r="G28">
        <v>5.16</v>
      </c>
      <c r="H28">
        <v>26.993121429999999</v>
      </c>
      <c r="I28">
        <v>98</v>
      </c>
      <c r="J28">
        <v>6</v>
      </c>
      <c r="K28">
        <v>49.9</v>
      </c>
      <c r="L28">
        <v>1</v>
      </c>
      <c r="M28">
        <v>97</v>
      </c>
      <c r="N28">
        <v>6.12</v>
      </c>
      <c r="O28">
        <v>98</v>
      </c>
      <c r="P28">
        <v>0.1</v>
      </c>
      <c r="Q28">
        <v>279.14293099999998</v>
      </c>
      <c r="R28">
        <v>311487</v>
      </c>
      <c r="S28">
        <v>1.8</v>
      </c>
      <c r="T28">
        <v>1.8</v>
      </c>
      <c r="U28">
        <v>0.68500000000000005</v>
      </c>
      <c r="V28">
        <v>10.8</v>
      </c>
      <c r="W28" t="b">
        <f>COUNT(LifeExpectancyData[[#This Row],[Life expectancy]:[Schooling]])=19</f>
        <v>1</v>
      </c>
    </row>
    <row r="29" spans="1:23" x14ac:dyDescent="0.25">
      <c r="A29" t="s">
        <v>274</v>
      </c>
      <c r="B29">
        <v>2004</v>
      </c>
      <c r="C29" t="s">
        <v>273</v>
      </c>
      <c r="D29">
        <v>73</v>
      </c>
      <c r="E29">
        <v>17</v>
      </c>
      <c r="F29">
        <v>1</v>
      </c>
      <c r="G29">
        <v>4.54</v>
      </c>
      <c r="H29">
        <v>221.84280000000001</v>
      </c>
      <c r="I29">
        <v>99</v>
      </c>
      <c r="J29">
        <v>7</v>
      </c>
      <c r="K29">
        <v>48.9</v>
      </c>
      <c r="L29">
        <v>1</v>
      </c>
      <c r="M29">
        <v>98</v>
      </c>
      <c r="N29">
        <v>6.38</v>
      </c>
      <c r="O29">
        <v>97</v>
      </c>
      <c r="P29">
        <v>0.1</v>
      </c>
      <c r="Q29">
        <v>2416.5882350000002</v>
      </c>
      <c r="R29">
        <v>326939</v>
      </c>
      <c r="S29">
        <v>1.8</v>
      </c>
      <c r="T29">
        <v>1.9</v>
      </c>
      <c r="U29">
        <v>0.68100000000000005</v>
      </c>
      <c r="V29">
        <v>10.9</v>
      </c>
      <c r="W29" t="b">
        <f>COUNT(LifeExpectancyData[[#This Row],[Life expectancy]:[Schooling]])=19</f>
        <v>1</v>
      </c>
    </row>
    <row r="30" spans="1:23" x14ac:dyDescent="0.25">
      <c r="A30" t="s">
        <v>274</v>
      </c>
      <c r="B30">
        <v>2003</v>
      </c>
      <c r="C30" t="s">
        <v>273</v>
      </c>
      <c r="D30">
        <v>72.8</v>
      </c>
      <c r="E30">
        <v>18</v>
      </c>
      <c r="F30">
        <v>1</v>
      </c>
      <c r="G30">
        <v>4.29</v>
      </c>
      <c r="H30">
        <v>14.719288819999999</v>
      </c>
      <c r="I30">
        <v>97</v>
      </c>
      <c r="J30">
        <v>8</v>
      </c>
      <c r="K30">
        <v>47.9</v>
      </c>
      <c r="L30">
        <v>1</v>
      </c>
      <c r="M30">
        <v>97</v>
      </c>
      <c r="N30">
        <v>6.27</v>
      </c>
      <c r="O30">
        <v>97</v>
      </c>
      <c r="P30">
        <v>0.1</v>
      </c>
      <c r="Q30">
        <v>189.681557</v>
      </c>
      <c r="R30">
        <v>339616</v>
      </c>
      <c r="S30">
        <v>1.9</v>
      </c>
      <c r="T30">
        <v>2</v>
      </c>
      <c r="U30">
        <v>0.67400000000000004</v>
      </c>
      <c r="V30">
        <v>10.7</v>
      </c>
      <c r="W30" t="b">
        <f>COUNT(LifeExpectancyData[[#This Row],[Life expectancy]:[Schooling]])=19</f>
        <v>1</v>
      </c>
    </row>
    <row r="31" spans="1:23" x14ac:dyDescent="0.25">
      <c r="A31" t="s">
        <v>274</v>
      </c>
      <c r="B31">
        <v>2002</v>
      </c>
      <c r="C31" t="s">
        <v>273</v>
      </c>
      <c r="D31">
        <v>73.3</v>
      </c>
      <c r="E31">
        <v>15</v>
      </c>
      <c r="F31">
        <v>1</v>
      </c>
      <c r="G31">
        <v>3.73</v>
      </c>
      <c r="H31">
        <v>104.5169157</v>
      </c>
      <c r="I31">
        <v>96</v>
      </c>
      <c r="J31">
        <v>16</v>
      </c>
      <c r="K31">
        <v>46.9</v>
      </c>
      <c r="L31">
        <v>1</v>
      </c>
      <c r="M31">
        <v>98</v>
      </c>
      <c r="N31">
        <v>6.3</v>
      </c>
      <c r="O31">
        <v>98</v>
      </c>
      <c r="P31">
        <v>0.1</v>
      </c>
      <c r="Q31">
        <v>1453.642777</v>
      </c>
      <c r="R31">
        <v>3511</v>
      </c>
      <c r="S31">
        <v>2</v>
      </c>
      <c r="T31">
        <v>2.1</v>
      </c>
      <c r="U31">
        <v>0.67</v>
      </c>
      <c r="V31">
        <v>10.7</v>
      </c>
      <c r="W31" t="b">
        <f>COUNT(LifeExpectancyData[[#This Row],[Life expectancy]:[Schooling]])=19</f>
        <v>1</v>
      </c>
    </row>
    <row r="32" spans="1:23" x14ac:dyDescent="0.25">
      <c r="A32" t="s">
        <v>274</v>
      </c>
      <c r="B32">
        <v>2001</v>
      </c>
      <c r="C32" t="s">
        <v>273</v>
      </c>
      <c r="D32">
        <v>73.599999999999994</v>
      </c>
      <c r="E32">
        <v>14</v>
      </c>
      <c r="F32">
        <v>1</v>
      </c>
      <c r="G32">
        <v>4.25</v>
      </c>
      <c r="H32">
        <v>96.205570780000002</v>
      </c>
      <c r="I32">
        <v>96</v>
      </c>
      <c r="J32">
        <v>18</v>
      </c>
      <c r="K32">
        <v>46</v>
      </c>
      <c r="L32">
        <v>1</v>
      </c>
      <c r="M32">
        <v>97</v>
      </c>
      <c r="N32">
        <v>6</v>
      </c>
      <c r="O32">
        <v>97</v>
      </c>
      <c r="P32">
        <v>0.1</v>
      </c>
      <c r="Q32">
        <v>1326.9733900000001</v>
      </c>
      <c r="R32">
        <v>36173</v>
      </c>
      <c r="S32">
        <v>2.1</v>
      </c>
      <c r="T32">
        <v>2.1</v>
      </c>
      <c r="U32">
        <v>0.66200000000000003</v>
      </c>
      <c r="V32">
        <v>10.6</v>
      </c>
      <c r="W32" t="b">
        <f>COUNT(LifeExpectancyData[[#This Row],[Life expectancy]:[Schooling]])=19</f>
        <v>1</v>
      </c>
    </row>
    <row r="33" spans="1:23" x14ac:dyDescent="0.25">
      <c r="A33" t="s">
        <v>274</v>
      </c>
      <c r="B33">
        <v>2000</v>
      </c>
      <c r="C33" t="s">
        <v>273</v>
      </c>
      <c r="D33">
        <v>72.599999999999994</v>
      </c>
      <c r="E33">
        <v>11</v>
      </c>
      <c r="F33">
        <v>1</v>
      </c>
      <c r="G33">
        <v>3.66</v>
      </c>
      <c r="H33">
        <v>91.71154052</v>
      </c>
      <c r="I33">
        <v>96</v>
      </c>
      <c r="J33">
        <v>662</v>
      </c>
      <c r="K33">
        <v>45</v>
      </c>
      <c r="L33">
        <v>1</v>
      </c>
      <c r="M33">
        <v>97</v>
      </c>
      <c r="N33">
        <v>6.26</v>
      </c>
      <c r="O33">
        <v>97</v>
      </c>
      <c r="P33">
        <v>0.1</v>
      </c>
      <c r="Q33">
        <v>1175.7889809999999</v>
      </c>
      <c r="R33">
        <v>38927</v>
      </c>
      <c r="S33">
        <v>2.1</v>
      </c>
      <c r="T33">
        <v>2.2000000000000002</v>
      </c>
      <c r="U33">
        <v>0.65600000000000003</v>
      </c>
      <c r="V33">
        <v>10.7</v>
      </c>
      <c r="W33" t="b">
        <f>COUNT(LifeExpectancyData[[#This Row],[Life expectancy]:[Schooling]])=19</f>
        <v>1</v>
      </c>
    </row>
    <row r="34" spans="1:23" x14ac:dyDescent="0.25">
      <c r="A34" t="s">
        <v>275</v>
      </c>
      <c r="B34">
        <v>2015</v>
      </c>
      <c r="C34" t="s">
        <v>273</v>
      </c>
      <c r="D34">
        <v>75.599999999999994</v>
      </c>
      <c r="E34">
        <v>19</v>
      </c>
      <c r="F34">
        <v>21</v>
      </c>
      <c r="H34">
        <v>0</v>
      </c>
      <c r="I34">
        <v>95</v>
      </c>
      <c r="J34">
        <v>63</v>
      </c>
      <c r="K34">
        <v>59.5</v>
      </c>
      <c r="L34">
        <v>24</v>
      </c>
      <c r="M34">
        <v>95</v>
      </c>
      <c r="O34">
        <v>95</v>
      </c>
      <c r="P34">
        <v>0.1</v>
      </c>
      <c r="Q34">
        <v>4132.7629200000001</v>
      </c>
      <c r="R34">
        <v>39871528</v>
      </c>
      <c r="S34">
        <v>6</v>
      </c>
      <c r="T34">
        <v>5.8</v>
      </c>
      <c r="U34">
        <v>0.74299999999999999</v>
      </c>
      <c r="V34">
        <v>14.4</v>
      </c>
      <c r="W34" t="b">
        <f>COUNT(LifeExpectancyData[[#This Row],[Life expectancy]:[Schooling]])=19</f>
        <v>0</v>
      </c>
    </row>
    <row r="35" spans="1:23" x14ac:dyDescent="0.25">
      <c r="A35" t="s">
        <v>275</v>
      </c>
      <c r="B35">
        <v>2014</v>
      </c>
      <c r="C35" t="s">
        <v>273</v>
      </c>
      <c r="D35">
        <v>75.400000000000006</v>
      </c>
      <c r="E35">
        <v>11</v>
      </c>
      <c r="F35">
        <v>21</v>
      </c>
      <c r="G35">
        <v>0.01</v>
      </c>
      <c r="H35">
        <v>54.237318299999998</v>
      </c>
      <c r="I35">
        <v>95</v>
      </c>
      <c r="J35">
        <v>0</v>
      </c>
      <c r="K35">
        <v>58.4</v>
      </c>
      <c r="L35">
        <v>24</v>
      </c>
      <c r="M35">
        <v>95</v>
      </c>
      <c r="N35">
        <v>7.21</v>
      </c>
      <c r="O35">
        <v>95</v>
      </c>
      <c r="P35">
        <v>0.1</v>
      </c>
      <c r="Q35">
        <v>547.85170000000005</v>
      </c>
      <c r="R35">
        <v>39113313</v>
      </c>
      <c r="S35">
        <v>6</v>
      </c>
      <c r="T35">
        <v>5.8</v>
      </c>
      <c r="U35">
        <v>0.74099999999999999</v>
      </c>
      <c r="V35">
        <v>14.4</v>
      </c>
      <c r="W35" t="b">
        <f>COUNT(LifeExpectancyData[[#This Row],[Life expectancy]:[Schooling]])=19</f>
        <v>1</v>
      </c>
    </row>
    <row r="36" spans="1:23" x14ac:dyDescent="0.25">
      <c r="A36" t="s">
        <v>275</v>
      </c>
      <c r="B36">
        <v>2013</v>
      </c>
      <c r="C36" t="s">
        <v>273</v>
      </c>
      <c r="D36">
        <v>75.3</v>
      </c>
      <c r="E36">
        <v>112</v>
      </c>
      <c r="F36">
        <v>21</v>
      </c>
      <c r="G36">
        <v>0.53</v>
      </c>
      <c r="H36">
        <v>544.45074320000003</v>
      </c>
      <c r="I36">
        <v>95</v>
      </c>
      <c r="J36">
        <v>25</v>
      </c>
      <c r="K36">
        <v>57.2</v>
      </c>
      <c r="L36">
        <v>24</v>
      </c>
      <c r="M36">
        <v>95</v>
      </c>
      <c r="N36">
        <v>7.12</v>
      </c>
      <c r="O36">
        <v>95</v>
      </c>
      <c r="P36">
        <v>0.1</v>
      </c>
      <c r="Q36">
        <v>5471.8667660000001</v>
      </c>
      <c r="R36">
        <v>38338562</v>
      </c>
      <c r="S36">
        <v>5.9</v>
      </c>
      <c r="T36">
        <v>5.8</v>
      </c>
      <c r="U36">
        <v>0.73699999999999999</v>
      </c>
      <c r="V36">
        <v>14.4</v>
      </c>
      <c r="W36" t="b">
        <f>COUNT(LifeExpectancyData[[#This Row],[Life expectancy]:[Schooling]])=19</f>
        <v>1</v>
      </c>
    </row>
    <row r="37" spans="1:23" x14ac:dyDescent="0.25">
      <c r="A37" t="s">
        <v>275</v>
      </c>
      <c r="B37">
        <v>2012</v>
      </c>
      <c r="C37" t="s">
        <v>273</v>
      </c>
      <c r="D37">
        <v>75.099999999999994</v>
      </c>
      <c r="E37">
        <v>113</v>
      </c>
      <c r="F37">
        <v>21</v>
      </c>
      <c r="G37">
        <v>0.66</v>
      </c>
      <c r="H37">
        <v>555.92608340000004</v>
      </c>
      <c r="I37">
        <v>95</v>
      </c>
      <c r="J37">
        <v>18</v>
      </c>
      <c r="K37">
        <v>56.1</v>
      </c>
      <c r="L37">
        <v>24</v>
      </c>
      <c r="M37">
        <v>95</v>
      </c>
      <c r="N37">
        <v>6.14</v>
      </c>
      <c r="O37">
        <v>95</v>
      </c>
      <c r="P37">
        <v>0.1</v>
      </c>
      <c r="Q37">
        <v>5564.8256600000004</v>
      </c>
      <c r="R37">
        <v>37565847</v>
      </c>
      <c r="S37">
        <v>5.9</v>
      </c>
      <c r="T37">
        <v>5.8</v>
      </c>
      <c r="U37">
        <v>0.73199999999999998</v>
      </c>
      <c r="V37">
        <v>14.4</v>
      </c>
      <c r="W37" t="b">
        <f>COUNT(LifeExpectancyData[[#This Row],[Life expectancy]:[Schooling]])=19</f>
        <v>1</v>
      </c>
    </row>
    <row r="38" spans="1:23" x14ac:dyDescent="0.25">
      <c r="A38" t="s">
        <v>275</v>
      </c>
      <c r="B38">
        <v>2011</v>
      </c>
      <c r="C38" t="s">
        <v>273</v>
      </c>
      <c r="D38">
        <v>74.900000000000006</v>
      </c>
      <c r="E38">
        <v>116</v>
      </c>
      <c r="F38">
        <v>21</v>
      </c>
      <c r="G38">
        <v>0.56000000000000005</v>
      </c>
      <c r="H38">
        <v>509.00204050000002</v>
      </c>
      <c r="I38">
        <v>95</v>
      </c>
      <c r="J38">
        <v>112</v>
      </c>
      <c r="K38">
        <v>55</v>
      </c>
      <c r="L38">
        <v>24</v>
      </c>
      <c r="M38">
        <v>95</v>
      </c>
      <c r="N38">
        <v>5.29</v>
      </c>
      <c r="O38">
        <v>95</v>
      </c>
      <c r="P38">
        <v>0.1</v>
      </c>
      <c r="Q38">
        <v>5432.2523000000001</v>
      </c>
      <c r="R38">
        <v>36819558</v>
      </c>
      <c r="S38">
        <v>5.9</v>
      </c>
      <c r="T38">
        <v>5.8</v>
      </c>
      <c r="U38">
        <v>0.72399999999999998</v>
      </c>
      <c r="V38">
        <v>14</v>
      </c>
      <c r="W38" t="b">
        <f>COUNT(LifeExpectancyData[[#This Row],[Life expectancy]:[Schooling]])=19</f>
        <v>1</v>
      </c>
    </row>
    <row r="39" spans="1:23" x14ac:dyDescent="0.25">
      <c r="A39" t="s">
        <v>275</v>
      </c>
      <c r="B39">
        <v>2010</v>
      </c>
      <c r="C39" t="s">
        <v>273</v>
      </c>
      <c r="D39">
        <v>74.7</v>
      </c>
      <c r="E39">
        <v>119</v>
      </c>
      <c r="F39">
        <v>21</v>
      </c>
      <c r="G39">
        <v>0.45</v>
      </c>
      <c r="H39">
        <v>430.71758610000001</v>
      </c>
      <c r="I39">
        <v>95</v>
      </c>
      <c r="J39">
        <v>103</v>
      </c>
      <c r="K39">
        <v>53.9</v>
      </c>
      <c r="L39">
        <v>24</v>
      </c>
      <c r="M39">
        <v>95</v>
      </c>
      <c r="N39">
        <v>5.12</v>
      </c>
      <c r="O39">
        <v>95</v>
      </c>
      <c r="P39">
        <v>0.1</v>
      </c>
      <c r="Q39">
        <v>4463.3946749999996</v>
      </c>
      <c r="R39">
        <v>36117637</v>
      </c>
      <c r="S39">
        <v>5.9</v>
      </c>
      <c r="T39">
        <v>5.8</v>
      </c>
      <c r="U39">
        <v>0.71399999999999997</v>
      </c>
      <c r="V39">
        <v>13.6</v>
      </c>
      <c r="W39" t="b">
        <f>COUNT(LifeExpectancyData[[#This Row],[Life expectancy]:[Schooling]])=19</f>
        <v>1</v>
      </c>
    </row>
    <row r="40" spans="1:23" x14ac:dyDescent="0.25">
      <c r="A40" t="s">
        <v>275</v>
      </c>
      <c r="B40">
        <v>2009</v>
      </c>
      <c r="C40" t="s">
        <v>273</v>
      </c>
      <c r="D40">
        <v>74.400000000000006</v>
      </c>
      <c r="E40">
        <v>123</v>
      </c>
      <c r="F40">
        <v>20</v>
      </c>
      <c r="G40">
        <v>0.5</v>
      </c>
      <c r="H40">
        <v>352.06364189999999</v>
      </c>
      <c r="I40">
        <v>94</v>
      </c>
      <c r="J40">
        <v>107</v>
      </c>
      <c r="K40">
        <v>52.8</v>
      </c>
      <c r="L40">
        <v>23</v>
      </c>
      <c r="M40">
        <v>94</v>
      </c>
      <c r="N40">
        <v>5.36</v>
      </c>
      <c r="O40">
        <v>95</v>
      </c>
      <c r="P40">
        <v>0.1</v>
      </c>
      <c r="Q40">
        <v>3868.8312299999998</v>
      </c>
      <c r="R40">
        <v>3546576</v>
      </c>
      <c r="S40">
        <v>6</v>
      </c>
      <c r="T40">
        <v>5.9</v>
      </c>
      <c r="U40">
        <v>0.70499999999999996</v>
      </c>
      <c r="V40">
        <v>13.1</v>
      </c>
      <c r="W40" t="b">
        <f>COUNT(LifeExpectancyData[[#This Row],[Life expectancy]:[Schooling]])=19</f>
        <v>1</v>
      </c>
    </row>
    <row r="41" spans="1:23" x14ac:dyDescent="0.25">
      <c r="A41" t="s">
        <v>275</v>
      </c>
      <c r="B41">
        <v>2008</v>
      </c>
      <c r="C41" t="s">
        <v>273</v>
      </c>
      <c r="D41">
        <v>74.099999999999994</v>
      </c>
      <c r="E41">
        <v>126</v>
      </c>
      <c r="F41">
        <v>20</v>
      </c>
      <c r="G41">
        <v>0.46</v>
      </c>
      <c r="H41">
        <v>43.08717334</v>
      </c>
      <c r="I41">
        <v>91</v>
      </c>
      <c r="J41">
        <v>217</v>
      </c>
      <c r="K41">
        <v>51.8</v>
      </c>
      <c r="L41">
        <v>23</v>
      </c>
      <c r="M41">
        <v>92</v>
      </c>
      <c r="N41">
        <v>4.2</v>
      </c>
      <c r="O41">
        <v>93</v>
      </c>
      <c r="P41">
        <v>0.1</v>
      </c>
      <c r="Q41">
        <v>495.25486599999999</v>
      </c>
      <c r="R41">
        <v>3486715</v>
      </c>
      <c r="S41">
        <v>6</v>
      </c>
      <c r="T41">
        <v>5.9</v>
      </c>
      <c r="U41">
        <v>0.69699999999999995</v>
      </c>
      <c r="V41">
        <v>12.6</v>
      </c>
      <c r="W41" t="b">
        <f>COUNT(LifeExpectancyData[[#This Row],[Life expectancy]:[Schooling]])=19</f>
        <v>1</v>
      </c>
    </row>
    <row r="42" spans="1:23" x14ac:dyDescent="0.25">
      <c r="A42" t="s">
        <v>275</v>
      </c>
      <c r="B42">
        <v>2007</v>
      </c>
      <c r="C42" t="s">
        <v>273</v>
      </c>
      <c r="D42">
        <v>73.8</v>
      </c>
      <c r="E42">
        <v>129</v>
      </c>
      <c r="F42">
        <v>20</v>
      </c>
      <c r="G42">
        <v>0.44</v>
      </c>
      <c r="H42">
        <v>320.3239241</v>
      </c>
      <c r="I42">
        <v>9</v>
      </c>
      <c r="J42">
        <v>0</v>
      </c>
      <c r="K42">
        <v>5.8</v>
      </c>
      <c r="L42">
        <v>23</v>
      </c>
      <c r="M42">
        <v>95</v>
      </c>
      <c r="N42">
        <v>3.82</v>
      </c>
      <c r="O42">
        <v>95</v>
      </c>
      <c r="P42">
        <v>0.1</v>
      </c>
      <c r="Q42">
        <v>3935.1833430000001</v>
      </c>
      <c r="R42">
        <v>34376</v>
      </c>
      <c r="S42">
        <v>6</v>
      </c>
      <c r="T42">
        <v>5.9</v>
      </c>
      <c r="U42">
        <v>0.69</v>
      </c>
      <c r="V42">
        <v>12.3</v>
      </c>
      <c r="W42" t="b">
        <f>COUNT(LifeExpectancyData[[#This Row],[Life expectancy]:[Schooling]])=19</f>
        <v>1</v>
      </c>
    </row>
    <row r="43" spans="1:23" x14ac:dyDescent="0.25">
      <c r="A43" t="s">
        <v>275</v>
      </c>
      <c r="B43">
        <v>2006</v>
      </c>
      <c r="C43" t="s">
        <v>273</v>
      </c>
      <c r="D43">
        <v>73.400000000000006</v>
      </c>
      <c r="E43">
        <v>132</v>
      </c>
      <c r="F43">
        <v>20</v>
      </c>
      <c r="G43">
        <v>0.36</v>
      </c>
      <c r="H43">
        <v>270.24019620000001</v>
      </c>
      <c r="I43">
        <v>8</v>
      </c>
      <c r="J43">
        <v>944</v>
      </c>
      <c r="K43">
        <v>49.8</v>
      </c>
      <c r="L43">
        <v>23</v>
      </c>
      <c r="M43">
        <v>95</v>
      </c>
      <c r="N43">
        <v>3.36</v>
      </c>
      <c r="O43">
        <v>95</v>
      </c>
      <c r="P43">
        <v>0.1</v>
      </c>
      <c r="Q43">
        <v>3464.6179000000002</v>
      </c>
      <c r="R43">
        <v>33777915</v>
      </c>
      <c r="S43">
        <v>6.1</v>
      </c>
      <c r="T43">
        <v>6</v>
      </c>
      <c r="U43">
        <v>0.68600000000000005</v>
      </c>
      <c r="V43">
        <v>12.3</v>
      </c>
      <c r="W43" t="b">
        <f>COUNT(LifeExpectancyData[[#This Row],[Life expectancy]:[Schooling]])=19</f>
        <v>1</v>
      </c>
    </row>
    <row r="44" spans="1:23" x14ac:dyDescent="0.25">
      <c r="A44" t="s">
        <v>275</v>
      </c>
      <c r="B44">
        <v>2005</v>
      </c>
      <c r="C44" t="s">
        <v>273</v>
      </c>
      <c r="D44">
        <v>72.900000000000006</v>
      </c>
      <c r="E44">
        <v>136</v>
      </c>
      <c r="F44">
        <v>19</v>
      </c>
      <c r="G44">
        <v>0.5</v>
      </c>
      <c r="H44">
        <v>2.5489227579999998</v>
      </c>
      <c r="I44">
        <v>83</v>
      </c>
      <c r="J44">
        <v>2302</v>
      </c>
      <c r="K44">
        <v>48.9</v>
      </c>
      <c r="L44">
        <v>22</v>
      </c>
      <c r="M44">
        <v>88</v>
      </c>
      <c r="N44">
        <v>3.24</v>
      </c>
      <c r="O44">
        <v>88</v>
      </c>
      <c r="P44">
        <v>0.1</v>
      </c>
      <c r="Q44">
        <v>31.122378000000001</v>
      </c>
      <c r="R44">
        <v>33288437</v>
      </c>
      <c r="S44">
        <v>6.1</v>
      </c>
      <c r="T44">
        <v>6</v>
      </c>
      <c r="U44">
        <v>0.68</v>
      </c>
      <c r="V44">
        <v>12</v>
      </c>
      <c r="W44" t="b">
        <f>COUNT(LifeExpectancyData[[#This Row],[Life expectancy]:[Schooling]])=19</f>
        <v>1</v>
      </c>
    </row>
    <row r="45" spans="1:23" x14ac:dyDescent="0.25">
      <c r="A45" t="s">
        <v>275</v>
      </c>
      <c r="B45">
        <v>2004</v>
      </c>
      <c r="C45" t="s">
        <v>273</v>
      </c>
      <c r="D45">
        <v>72.3</v>
      </c>
      <c r="E45">
        <v>14</v>
      </c>
      <c r="F45">
        <v>19</v>
      </c>
      <c r="G45">
        <v>0.45</v>
      </c>
      <c r="H45">
        <v>220.393699</v>
      </c>
      <c r="I45">
        <v>81</v>
      </c>
      <c r="J45">
        <v>3289</v>
      </c>
      <c r="K45">
        <v>47.9</v>
      </c>
      <c r="L45">
        <v>23</v>
      </c>
      <c r="M45">
        <v>86</v>
      </c>
      <c r="N45">
        <v>3.54</v>
      </c>
      <c r="O45">
        <v>86</v>
      </c>
      <c r="P45">
        <v>0.1</v>
      </c>
      <c r="Q45">
        <v>2598.9823000000001</v>
      </c>
      <c r="R45">
        <v>3283196</v>
      </c>
      <c r="S45">
        <v>6.2</v>
      </c>
      <c r="T45">
        <v>6.1</v>
      </c>
      <c r="U45">
        <v>0.67300000000000004</v>
      </c>
      <c r="V45">
        <v>11.7</v>
      </c>
      <c r="W45" t="b">
        <f>COUNT(LifeExpectancyData[[#This Row],[Life expectancy]:[Schooling]])=19</f>
        <v>1</v>
      </c>
    </row>
    <row r="46" spans="1:23" x14ac:dyDescent="0.25">
      <c r="A46" t="s">
        <v>275</v>
      </c>
      <c r="B46">
        <v>2003</v>
      </c>
      <c r="C46" t="s">
        <v>273</v>
      </c>
      <c r="D46">
        <v>71.7</v>
      </c>
      <c r="E46">
        <v>146</v>
      </c>
      <c r="F46">
        <v>20</v>
      </c>
      <c r="G46">
        <v>0.34</v>
      </c>
      <c r="H46">
        <v>25.018522600000001</v>
      </c>
      <c r="J46">
        <v>15374</v>
      </c>
      <c r="K46">
        <v>47</v>
      </c>
      <c r="L46">
        <v>23</v>
      </c>
      <c r="M46">
        <v>87</v>
      </c>
      <c r="N46">
        <v>3.6</v>
      </c>
      <c r="O46">
        <v>87</v>
      </c>
      <c r="P46">
        <v>0.1</v>
      </c>
      <c r="Q46">
        <v>294.33555999999999</v>
      </c>
      <c r="R46">
        <v>3243514</v>
      </c>
      <c r="S46">
        <v>6.3</v>
      </c>
      <c r="T46">
        <v>6.1</v>
      </c>
      <c r="U46">
        <v>0.66300000000000003</v>
      </c>
      <c r="V46">
        <v>11.5</v>
      </c>
      <c r="W46" t="b">
        <f>COUNT(LifeExpectancyData[[#This Row],[Life expectancy]:[Schooling]])=19</f>
        <v>0</v>
      </c>
    </row>
    <row r="47" spans="1:23" x14ac:dyDescent="0.25">
      <c r="A47" t="s">
        <v>275</v>
      </c>
      <c r="B47">
        <v>2002</v>
      </c>
      <c r="C47" t="s">
        <v>273</v>
      </c>
      <c r="D47">
        <v>71.599999999999994</v>
      </c>
      <c r="E47">
        <v>145</v>
      </c>
      <c r="F47">
        <v>20</v>
      </c>
      <c r="G47">
        <v>0.36</v>
      </c>
      <c r="H47">
        <v>148.51198429999999</v>
      </c>
      <c r="J47">
        <v>5862</v>
      </c>
      <c r="K47">
        <v>46.1</v>
      </c>
      <c r="L47">
        <v>23</v>
      </c>
      <c r="M47">
        <v>86</v>
      </c>
      <c r="N47">
        <v>3.73</v>
      </c>
      <c r="O47">
        <v>86</v>
      </c>
      <c r="P47">
        <v>0.1</v>
      </c>
      <c r="Q47">
        <v>1774.33673</v>
      </c>
      <c r="R47">
        <v>3199546</v>
      </c>
      <c r="S47">
        <v>6.3</v>
      </c>
      <c r="T47">
        <v>6.2</v>
      </c>
      <c r="U47">
        <v>0.65300000000000002</v>
      </c>
      <c r="V47">
        <v>11.1</v>
      </c>
      <c r="W47" t="b">
        <f>COUNT(LifeExpectancyData[[#This Row],[Life expectancy]:[Schooling]])=19</f>
        <v>0</v>
      </c>
    </row>
    <row r="48" spans="1:23" x14ac:dyDescent="0.25">
      <c r="A48" t="s">
        <v>275</v>
      </c>
      <c r="B48">
        <v>2001</v>
      </c>
      <c r="C48" t="s">
        <v>273</v>
      </c>
      <c r="D48">
        <v>71.400000000000006</v>
      </c>
      <c r="E48">
        <v>145</v>
      </c>
      <c r="F48">
        <v>20</v>
      </c>
      <c r="G48">
        <v>0.23</v>
      </c>
      <c r="H48">
        <v>147.98607139999999</v>
      </c>
      <c r="J48">
        <v>2686</v>
      </c>
      <c r="K48">
        <v>45.3</v>
      </c>
      <c r="L48">
        <v>24</v>
      </c>
      <c r="M48">
        <v>89</v>
      </c>
      <c r="N48">
        <v>3.84</v>
      </c>
      <c r="O48">
        <v>89</v>
      </c>
      <c r="P48">
        <v>0.1</v>
      </c>
      <c r="Q48">
        <v>1732.8579789999999</v>
      </c>
      <c r="R48">
        <v>31592153</v>
      </c>
      <c r="S48">
        <v>6.4</v>
      </c>
      <c r="T48">
        <v>6.3</v>
      </c>
      <c r="U48">
        <v>0.64400000000000002</v>
      </c>
      <c r="V48">
        <v>10.9</v>
      </c>
      <c r="W48" t="b">
        <f>COUNT(LifeExpectancyData[[#This Row],[Life expectancy]:[Schooling]])=19</f>
        <v>0</v>
      </c>
    </row>
    <row r="49" spans="1:23" x14ac:dyDescent="0.25">
      <c r="A49" t="s">
        <v>275</v>
      </c>
      <c r="B49">
        <v>2000</v>
      </c>
      <c r="C49" t="s">
        <v>273</v>
      </c>
      <c r="D49">
        <v>71.3</v>
      </c>
      <c r="E49">
        <v>145</v>
      </c>
      <c r="F49">
        <v>21</v>
      </c>
      <c r="G49">
        <v>0.25</v>
      </c>
      <c r="H49">
        <v>154.45594360000001</v>
      </c>
      <c r="J49">
        <v>0</v>
      </c>
      <c r="K49">
        <v>44.4</v>
      </c>
      <c r="L49">
        <v>25</v>
      </c>
      <c r="M49">
        <v>86</v>
      </c>
      <c r="N49">
        <v>3.49</v>
      </c>
      <c r="O49">
        <v>86</v>
      </c>
      <c r="P49">
        <v>0.1</v>
      </c>
      <c r="Q49">
        <v>1757.17797</v>
      </c>
      <c r="R49">
        <v>3118366</v>
      </c>
      <c r="S49">
        <v>6.5</v>
      </c>
      <c r="T49">
        <v>6.4</v>
      </c>
      <c r="U49">
        <v>0.63600000000000001</v>
      </c>
      <c r="V49">
        <v>10.7</v>
      </c>
      <c r="W49" t="b">
        <f>COUNT(LifeExpectancyData[[#This Row],[Life expectancy]:[Schooling]])=19</f>
        <v>0</v>
      </c>
    </row>
    <row r="50" spans="1:23" x14ac:dyDescent="0.25">
      <c r="A50" t="s">
        <v>276</v>
      </c>
      <c r="B50">
        <v>2015</v>
      </c>
      <c r="C50" t="s">
        <v>273</v>
      </c>
      <c r="D50">
        <v>52.4</v>
      </c>
      <c r="E50">
        <v>335</v>
      </c>
      <c r="F50">
        <v>66</v>
      </c>
      <c r="H50">
        <v>0</v>
      </c>
      <c r="I50">
        <v>64</v>
      </c>
      <c r="J50">
        <v>118</v>
      </c>
      <c r="K50">
        <v>23.3</v>
      </c>
      <c r="L50">
        <v>98</v>
      </c>
      <c r="M50">
        <v>7</v>
      </c>
      <c r="O50">
        <v>64</v>
      </c>
      <c r="P50">
        <v>1.9</v>
      </c>
      <c r="Q50">
        <v>3695.7937480000001</v>
      </c>
      <c r="R50">
        <v>2785935</v>
      </c>
      <c r="S50">
        <v>8.3000000000000007</v>
      </c>
      <c r="T50">
        <v>8.1999999999999993</v>
      </c>
      <c r="U50">
        <v>0.53100000000000003</v>
      </c>
      <c r="V50">
        <v>11.4</v>
      </c>
      <c r="W50" t="b">
        <f>COUNT(LifeExpectancyData[[#This Row],[Life expectancy]:[Schooling]])=19</f>
        <v>0</v>
      </c>
    </row>
    <row r="51" spans="1:23" x14ac:dyDescent="0.25">
      <c r="A51" t="s">
        <v>276</v>
      </c>
      <c r="B51">
        <v>2014</v>
      </c>
      <c r="C51" t="s">
        <v>273</v>
      </c>
      <c r="D51">
        <v>51.7</v>
      </c>
      <c r="E51">
        <v>348</v>
      </c>
      <c r="F51">
        <v>67</v>
      </c>
      <c r="G51">
        <v>8.33</v>
      </c>
      <c r="H51">
        <v>23.965612</v>
      </c>
      <c r="I51">
        <v>64</v>
      </c>
      <c r="J51">
        <v>11699</v>
      </c>
      <c r="K51">
        <v>22.7</v>
      </c>
      <c r="L51">
        <v>101</v>
      </c>
      <c r="M51">
        <v>68</v>
      </c>
      <c r="N51">
        <v>3.31</v>
      </c>
      <c r="O51">
        <v>64</v>
      </c>
      <c r="P51">
        <v>2</v>
      </c>
      <c r="Q51">
        <v>479.31223999999997</v>
      </c>
      <c r="R51">
        <v>2692466</v>
      </c>
      <c r="S51">
        <v>8.5</v>
      </c>
      <c r="T51">
        <v>8.3000000000000007</v>
      </c>
      <c r="U51">
        <v>0.52700000000000002</v>
      </c>
      <c r="V51">
        <v>11.4</v>
      </c>
      <c r="W51" t="b">
        <f>COUNT(LifeExpectancyData[[#This Row],[Life expectancy]:[Schooling]])=19</f>
        <v>1</v>
      </c>
    </row>
    <row r="52" spans="1:23" x14ac:dyDescent="0.25">
      <c r="A52" t="s">
        <v>276</v>
      </c>
      <c r="B52">
        <v>2013</v>
      </c>
      <c r="C52" t="s">
        <v>273</v>
      </c>
      <c r="D52">
        <v>51.1</v>
      </c>
      <c r="E52">
        <v>355</v>
      </c>
      <c r="F52">
        <v>69</v>
      </c>
      <c r="G52">
        <v>8.1</v>
      </c>
      <c r="H52">
        <v>35.958572789999998</v>
      </c>
      <c r="I52">
        <v>77</v>
      </c>
      <c r="J52">
        <v>8523</v>
      </c>
      <c r="K52">
        <v>22.1</v>
      </c>
      <c r="L52">
        <v>105</v>
      </c>
      <c r="M52">
        <v>67</v>
      </c>
      <c r="N52">
        <v>4.26</v>
      </c>
      <c r="O52">
        <v>77</v>
      </c>
      <c r="P52">
        <v>2.2999999999999998</v>
      </c>
      <c r="Q52">
        <v>484.61688400000003</v>
      </c>
      <c r="R52">
        <v>2599834</v>
      </c>
      <c r="S52">
        <v>8.6</v>
      </c>
      <c r="T52">
        <v>8.5</v>
      </c>
      <c r="U52">
        <v>0.52300000000000002</v>
      </c>
      <c r="V52">
        <v>11.4</v>
      </c>
      <c r="W52" t="b">
        <f>COUNT(LifeExpectancyData[[#This Row],[Life expectancy]:[Schooling]])=19</f>
        <v>1</v>
      </c>
    </row>
    <row r="53" spans="1:23" x14ac:dyDescent="0.25">
      <c r="A53" t="s">
        <v>276</v>
      </c>
      <c r="B53">
        <v>2012</v>
      </c>
      <c r="C53" t="s">
        <v>273</v>
      </c>
      <c r="D53">
        <v>56</v>
      </c>
      <c r="E53">
        <v>358</v>
      </c>
      <c r="F53">
        <v>72</v>
      </c>
      <c r="G53">
        <v>8.24</v>
      </c>
      <c r="H53">
        <v>256.12252430000001</v>
      </c>
      <c r="I53">
        <v>75</v>
      </c>
      <c r="J53">
        <v>4458</v>
      </c>
      <c r="K53">
        <v>21.5</v>
      </c>
      <c r="L53">
        <v>110</v>
      </c>
      <c r="M53">
        <v>75</v>
      </c>
      <c r="N53">
        <v>3.3</v>
      </c>
      <c r="O53">
        <v>75</v>
      </c>
      <c r="P53">
        <v>2.6</v>
      </c>
      <c r="Q53">
        <v>4598.2499879999996</v>
      </c>
      <c r="R53">
        <v>259615</v>
      </c>
      <c r="S53">
        <v>8.8000000000000007</v>
      </c>
      <c r="T53">
        <v>8.6</v>
      </c>
      <c r="U53">
        <v>0.50800000000000001</v>
      </c>
      <c r="V53">
        <v>10.3</v>
      </c>
      <c r="W53" t="b">
        <f>COUNT(LifeExpectancyData[[#This Row],[Life expectancy]:[Schooling]])=19</f>
        <v>1</v>
      </c>
    </row>
    <row r="54" spans="1:23" x14ac:dyDescent="0.25">
      <c r="A54" t="s">
        <v>276</v>
      </c>
      <c r="B54">
        <v>2011</v>
      </c>
      <c r="C54" t="s">
        <v>273</v>
      </c>
      <c r="D54">
        <v>51</v>
      </c>
      <c r="E54">
        <v>361</v>
      </c>
      <c r="F54">
        <v>75</v>
      </c>
      <c r="G54">
        <v>8.06</v>
      </c>
      <c r="H54">
        <v>239.89139209999999</v>
      </c>
      <c r="I54">
        <v>72</v>
      </c>
      <c r="J54">
        <v>1449</v>
      </c>
      <c r="K54">
        <v>21</v>
      </c>
      <c r="L54">
        <v>115</v>
      </c>
      <c r="M54">
        <v>73</v>
      </c>
      <c r="N54">
        <v>3.38</v>
      </c>
      <c r="O54">
        <v>71</v>
      </c>
      <c r="P54">
        <v>2.5</v>
      </c>
      <c r="Q54">
        <v>4299.12889</v>
      </c>
      <c r="R54">
        <v>24218565</v>
      </c>
      <c r="S54">
        <v>8.9</v>
      </c>
      <c r="T54">
        <v>8.8000000000000007</v>
      </c>
      <c r="U54">
        <v>0.495</v>
      </c>
      <c r="V54">
        <v>9.4</v>
      </c>
      <c r="W54" t="b">
        <f>COUNT(LifeExpectancyData[[#This Row],[Life expectancy]:[Schooling]])=19</f>
        <v>1</v>
      </c>
    </row>
    <row r="55" spans="1:23" x14ac:dyDescent="0.25">
      <c r="A55" t="s">
        <v>276</v>
      </c>
      <c r="B55">
        <v>2010</v>
      </c>
      <c r="C55" t="s">
        <v>273</v>
      </c>
      <c r="D55">
        <v>49.6</v>
      </c>
      <c r="E55">
        <v>365</v>
      </c>
      <c r="F55">
        <v>78</v>
      </c>
      <c r="G55">
        <v>7.8</v>
      </c>
      <c r="H55">
        <v>191.65374069999999</v>
      </c>
      <c r="I55">
        <v>77</v>
      </c>
      <c r="J55">
        <v>1190</v>
      </c>
      <c r="K55">
        <v>2.4</v>
      </c>
      <c r="L55">
        <v>121</v>
      </c>
      <c r="M55">
        <v>81</v>
      </c>
      <c r="N55">
        <v>3.39</v>
      </c>
      <c r="O55">
        <v>77</v>
      </c>
      <c r="P55">
        <v>2.5</v>
      </c>
      <c r="Q55">
        <v>3529.5348199999999</v>
      </c>
      <c r="R55">
        <v>23369131</v>
      </c>
      <c r="S55">
        <v>9.1</v>
      </c>
      <c r="T55">
        <v>9</v>
      </c>
      <c r="U55">
        <v>0.48799999999999999</v>
      </c>
      <c r="V55">
        <v>9</v>
      </c>
      <c r="W55" t="b">
        <f>COUNT(LifeExpectancyData[[#This Row],[Life expectancy]:[Schooling]])=19</f>
        <v>1</v>
      </c>
    </row>
    <row r="56" spans="1:23" x14ac:dyDescent="0.25">
      <c r="A56" t="s">
        <v>276</v>
      </c>
      <c r="B56">
        <v>2009</v>
      </c>
      <c r="C56" t="s">
        <v>273</v>
      </c>
      <c r="D56">
        <v>49.1</v>
      </c>
      <c r="E56">
        <v>369</v>
      </c>
      <c r="F56">
        <v>81</v>
      </c>
      <c r="G56">
        <v>7.01</v>
      </c>
      <c r="H56">
        <v>212.9229325</v>
      </c>
      <c r="I56">
        <v>61</v>
      </c>
      <c r="J56">
        <v>2807</v>
      </c>
      <c r="K56">
        <v>19.8</v>
      </c>
      <c r="L56">
        <v>127</v>
      </c>
      <c r="M56">
        <v>63</v>
      </c>
      <c r="N56">
        <v>4.37</v>
      </c>
      <c r="O56">
        <v>6</v>
      </c>
      <c r="P56">
        <v>2.5</v>
      </c>
      <c r="Q56">
        <v>3347.84485</v>
      </c>
      <c r="R56">
        <v>22549547</v>
      </c>
      <c r="S56">
        <v>9.3000000000000007</v>
      </c>
      <c r="T56">
        <v>9.1999999999999993</v>
      </c>
      <c r="U56">
        <v>0.48</v>
      </c>
      <c r="V56">
        <v>8.5</v>
      </c>
      <c r="W56" t="b">
        <f>COUNT(LifeExpectancyData[[#This Row],[Life expectancy]:[Schooling]])=19</f>
        <v>1</v>
      </c>
    </row>
    <row r="57" spans="1:23" x14ac:dyDescent="0.25">
      <c r="A57" t="s">
        <v>276</v>
      </c>
      <c r="B57">
        <v>2008</v>
      </c>
      <c r="C57" t="s">
        <v>273</v>
      </c>
      <c r="D57">
        <v>48.7</v>
      </c>
      <c r="E57">
        <v>371</v>
      </c>
      <c r="F57">
        <v>84</v>
      </c>
      <c r="G57">
        <v>7.07</v>
      </c>
      <c r="H57">
        <v>249.9101958</v>
      </c>
      <c r="I57">
        <v>69</v>
      </c>
      <c r="J57">
        <v>265</v>
      </c>
      <c r="K57">
        <v>19.3</v>
      </c>
      <c r="L57">
        <v>133</v>
      </c>
      <c r="M57">
        <v>65</v>
      </c>
      <c r="N57">
        <v>3.84</v>
      </c>
      <c r="O57">
        <v>69</v>
      </c>
      <c r="P57">
        <v>2.6</v>
      </c>
      <c r="Q57">
        <v>3868.5788830000001</v>
      </c>
      <c r="R57">
        <v>2175942</v>
      </c>
      <c r="S57">
        <v>9.5</v>
      </c>
      <c r="T57">
        <v>9.4</v>
      </c>
      <c r="U57">
        <v>0.46800000000000003</v>
      </c>
      <c r="V57">
        <v>8.1</v>
      </c>
      <c r="W57" t="b">
        <f>COUNT(LifeExpectancyData[[#This Row],[Life expectancy]:[Schooling]])=19</f>
        <v>1</v>
      </c>
    </row>
    <row r="58" spans="1:23" x14ac:dyDescent="0.25">
      <c r="A58" t="s">
        <v>276</v>
      </c>
      <c r="B58">
        <v>2007</v>
      </c>
      <c r="C58" t="s">
        <v>273</v>
      </c>
      <c r="D58">
        <v>48.2</v>
      </c>
      <c r="E58">
        <v>375</v>
      </c>
      <c r="F58">
        <v>87</v>
      </c>
      <c r="G58">
        <v>6.35</v>
      </c>
      <c r="H58">
        <v>184.8213446</v>
      </c>
      <c r="I58">
        <v>73</v>
      </c>
      <c r="J58">
        <v>1014</v>
      </c>
      <c r="K58">
        <v>18.8</v>
      </c>
      <c r="L58">
        <v>138</v>
      </c>
      <c r="M58">
        <v>75</v>
      </c>
      <c r="N58">
        <v>3.38</v>
      </c>
      <c r="O58">
        <v>73</v>
      </c>
      <c r="P58">
        <v>2.6</v>
      </c>
      <c r="Q58">
        <v>2878.8371440000001</v>
      </c>
      <c r="R58">
        <v>2997687</v>
      </c>
      <c r="S58">
        <v>9.6</v>
      </c>
      <c r="T58">
        <v>9.6</v>
      </c>
      <c r="U58">
        <v>0.45400000000000001</v>
      </c>
      <c r="V58">
        <v>7.7</v>
      </c>
      <c r="W58" t="b">
        <f>COUNT(LifeExpectancyData[[#This Row],[Life expectancy]:[Schooling]])=19</f>
        <v>1</v>
      </c>
    </row>
    <row r="59" spans="1:23" x14ac:dyDescent="0.25">
      <c r="A59" t="s">
        <v>276</v>
      </c>
      <c r="B59">
        <v>2006</v>
      </c>
      <c r="C59" t="s">
        <v>273</v>
      </c>
      <c r="D59">
        <v>47.7</v>
      </c>
      <c r="E59">
        <v>381</v>
      </c>
      <c r="F59">
        <v>90</v>
      </c>
      <c r="G59">
        <v>5.84</v>
      </c>
      <c r="H59">
        <v>25.08688824</v>
      </c>
      <c r="J59">
        <v>765</v>
      </c>
      <c r="K59">
        <v>18.2</v>
      </c>
      <c r="L59">
        <v>143</v>
      </c>
      <c r="M59">
        <v>36</v>
      </c>
      <c r="N59">
        <v>4.54</v>
      </c>
      <c r="O59">
        <v>34</v>
      </c>
      <c r="P59">
        <v>2.5</v>
      </c>
      <c r="Q59">
        <v>262.41514899999999</v>
      </c>
      <c r="R59">
        <v>2262399</v>
      </c>
      <c r="S59">
        <v>9.8000000000000007</v>
      </c>
      <c r="T59">
        <v>9.6999999999999993</v>
      </c>
      <c r="U59">
        <v>0.439</v>
      </c>
      <c r="V59">
        <v>7.2</v>
      </c>
      <c r="W59" t="b">
        <f>COUNT(LifeExpectancyData[[#This Row],[Life expectancy]:[Schooling]])=19</f>
        <v>0</v>
      </c>
    </row>
    <row r="60" spans="1:23" x14ac:dyDescent="0.25">
      <c r="A60" t="s">
        <v>276</v>
      </c>
      <c r="B60">
        <v>2005</v>
      </c>
      <c r="C60" t="s">
        <v>273</v>
      </c>
      <c r="D60">
        <v>47.4</v>
      </c>
      <c r="E60">
        <v>382</v>
      </c>
      <c r="F60">
        <v>92</v>
      </c>
      <c r="G60">
        <v>5.04</v>
      </c>
      <c r="H60">
        <v>98.191451169999993</v>
      </c>
      <c r="J60">
        <v>258</v>
      </c>
      <c r="K60">
        <v>17.7</v>
      </c>
      <c r="L60">
        <v>148</v>
      </c>
      <c r="M60">
        <v>39</v>
      </c>
      <c r="N60">
        <v>4.0999999999999996</v>
      </c>
      <c r="O60">
        <v>38</v>
      </c>
      <c r="P60">
        <v>2.6</v>
      </c>
      <c r="Q60">
        <v>1443.991929</v>
      </c>
      <c r="R60">
        <v>19552542</v>
      </c>
      <c r="S60">
        <v>1</v>
      </c>
      <c r="T60">
        <v>9.9</v>
      </c>
      <c r="U60">
        <v>0.42599999999999999</v>
      </c>
      <c r="V60">
        <v>6.8</v>
      </c>
      <c r="W60" t="b">
        <f>COUNT(LifeExpectancyData[[#This Row],[Life expectancy]:[Schooling]])=19</f>
        <v>0</v>
      </c>
    </row>
    <row r="61" spans="1:23" x14ac:dyDescent="0.25">
      <c r="A61" t="s">
        <v>276</v>
      </c>
      <c r="B61">
        <v>2004</v>
      </c>
      <c r="C61" t="s">
        <v>273</v>
      </c>
      <c r="D61">
        <v>47.1</v>
      </c>
      <c r="E61">
        <v>386</v>
      </c>
      <c r="F61">
        <v>94</v>
      </c>
      <c r="G61">
        <v>3.53</v>
      </c>
      <c r="H61">
        <v>8.8667774999999995</v>
      </c>
      <c r="J61">
        <v>29</v>
      </c>
      <c r="K61">
        <v>17.2</v>
      </c>
      <c r="L61">
        <v>152</v>
      </c>
      <c r="M61">
        <v>4</v>
      </c>
      <c r="N61">
        <v>4.71</v>
      </c>
      <c r="O61">
        <v>4</v>
      </c>
      <c r="P61">
        <v>2.5</v>
      </c>
      <c r="Q61">
        <v>141.86843999999999</v>
      </c>
      <c r="R61">
        <v>18865716</v>
      </c>
      <c r="S61">
        <v>1.2</v>
      </c>
      <c r="T61">
        <v>1.1000000000000001</v>
      </c>
      <c r="U61">
        <v>0.41499999999999998</v>
      </c>
      <c r="V61">
        <v>6.4</v>
      </c>
      <c r="W61" t="b">
        <f>COUNT(LifeExpectancyData[[#This Row],[Life expectancy]:[Schooling]])=19</f>
        <v>0</v>
      </c>
    </row>
    <row r="62" spans="1:23" x14ac:dyDescent="0.25">
      <c r="A62" t="s">
        <v>276</v>
      </c>
      <c r="B62">
        <v>2003</v>
      </c>
      <c r="C62" t="s">
        <v>273</v>
      </c>
      <c r="D62">
        <v>46.8</v>
      </c>
      <c r="E62">
        <v>388</v>
      </c>
      <c r="F62">
        <v>95</v>
      </c>
      <c r="G62">
        <v>3.49</v>
      </c>
      <c r="H62">
        <v>35.93349121</v>
      </c>
      <c r="J62">
        <v>1196</v>
      </c>
      <c r="K62">
        <v>16.8</v>
      </c>
      <c r="L62">
        <v>155</v>
      </c>
      <c r="M62">
        <v>4</v>
      </c>
      <c r="N62">
        <v>4.41</v>
      </c>
      <c r="O62">
        <v>4</v>
      </c>
      <c r="P62">
        <v>2.4</v>
      </c>
      <c r="Q62">
        <v>779.46835599999997</v>
      </c>
      <c r="R62">
        <v>1823369</v>
      </c>
      <c r="S62">
        <v>1.4</v>
      </c>
      <c r="T62">
        <v>1.3</v>
      </c>
      <c r="U62">
        <v>0.40600000000000003</v>
      </c>
      <c r="V62">
        <v>5.9</v>
      </c>
      <c r="W62" t="b">
        <f>COUNT(LifeExpectancyData[[#This Row],[Life expectancy]:[Schooling]])=19</f>
        <v>0</v>
      </c>
    </row>
    <row r="63" spans="1:23" x14ac:dyDescent="0.25">
      <c r="A63" t="s">
        <v>276</v>
      </c>
      <c r="B63">
        <v>2002</v>
      </c>
      <c r="C63" t="s">
        <v>273</v>
      </c>
      <c r="D63">
        <v>46.5</v>
      </c>
      <c r="E63">
        <v>391</v>
      </c>
      <c r="F63">
        <v>96</v>
      </c>
      <c r="G63">
        <v>2.82</v>
      </c>
      <c r="H63">
        <v>24.037942000000001</v>
      </c>
      <c r="J63">
        <v>11945</v>
      </c>
      <c r="K63">
        <v>16.3</v>
      </c>
      <c r="L63">
        <v>157</v>
      </c>
      <c r="M63">
        <v>37</v>
      </c>
      <c r="N63">
        <v>3.63</v>
      </c>
      <c r="O63">
        <v>41</v>
      </c>
      <c r="P63">
        <v>2.2999999999999998</v>
      </c>
      <c r="Q63">
        <v>711.18171600000005</v>
      </c>
      <c r="R63">
        <v>17572649</v>
      </c>
      <c r="S63">
        <v>1.5</v>
      </c>
      <c r="T63">
        <v>1.5</v>
      </c>
      <c r="U63">
        <v>0.40100000000000002</v>
      </c>
      <c r="V63">
        <v>5.5</v>
      </c>
      <c r="W63" t="b">
        <f>COUNT(LifeExpectancyData[[#This Row],[Life expectancy]:[Schooling]])=19</f>
        <v>0</v>
      </c>
    </row>
    <row r="64" spans="1:23" x14ac:dyDescent="0.25">
      <c r="A64" t="s">
        <v>276</v>
      </c>
      <c r="B64">
        <v>2001</v>
      </c>
      <c r="C64" t="s">
        <v>273</v>
      </c>
      <c r="D64">
        <v>45.7</v>
      </c>
      <c r="E64">
        <v>44</v>
      </c>
      <c r="F64">
        <v>97</v>
      </c>
      <c r="G64">
        <v>2.58</v>
      </c>
      <c r="H64">
        <v>30.359936470000001</v>
      </c>
      <c r="J64">
        <v>9046</v>
      </c>
      <c r="K64">
        <v>15.8</v>
      </c>
      <c r="L64">
        <v>159</v>
      </c>
      <c r="M64">
        <v>41</v>
      </c>
      <c r="N64">
        <v>5.38</v>
      </c>
      <c r="O64">
        <v>38</v>
      </c>
      <c r="P64">
        <v>2.1</v>
      </c>
      <c r="Q64">
        <v>526.16874299999995</v>
      </c>
      <c r="R64">
        <v>16983266</v>
      </c>
      <c r="S64">
        <v>1.7</v>
      </c>
      <c r="T64">
        <v>1.7</v>
      </c>
      <c r="U64">
        <v>0.39100000000000001</v>
      </c>
      <c r="V64">
        <v>5.0999999999999996</v>
      </c>
      <c r="W64" t="b">
        <f>COUNT(LifeExpectancyData[[#This Row],[Life expectancy]:[Schooling]])=19</f>
        <v>0</v>
      </c>
    </row>
    <row r="65" spans="1:23" x14ac:dyDescent="0.25">
      <c r="A65" t="s">
        <v>276</v>
      </c>
      <c r="B65">
        <v>2000</v>
      </c>
      <c r="C65" t="s">
        <v>273</v>
      </c>
      <c r="D65">
        <v>45.3</v>
      </c>
      <c r="E65">
        <v>48</v>
      </c>
      <c r="F65">
        <v>97</v>
      </c>
      <c r="G65">
        <v>1.85</v>
      </c>
      <c r="H65">
        <v>15.88149254</v>
      </c>
      <c r="J65">
        <v>2219</v>
      </c>
      <c r="K65">
        <v>15.4</v>
      </c>
      <c r="L65">
        <v>160</v>
      </c>
      <c r="M65">
        <v>3</v>
      </c>
      <c r="N65">
        <v>2.79</v>
      </c>
      <c r="O65">
        <v>28</v>
      </c>
      <c r="P65">
        <v>2</v>
      </c>
      <c r="Q65">
        <v>555.29694189999998</v>
      </c>
      <c r="R65">
        <v>1644924</v>
      </c>
      <c r="S65">
        <v>1.9</v>
      </c>
      <c r="T65">
        <v>1.9</v>
      </c>
      <c r="U65">
        <v>0.38200000000000001</v>
      </c>
      <c r="V65">
        <v>4.5999999999999996</v>
      </c>
      <c r="W65" t="b">
        <f>COUNT(LifeExpectancyData[[#This Row],[Life expectancy]:[Schooling]])=19</f>
        <v>0</v>
      </c>
    </row>
    <row r="66" spans="1:23" x14ac:dyDescent="0.25">
      <c r="A66" t="s">
        <v>277</v>
      </c>
      <c r="B66">
        <v>2015</v>
      </c>
      <c r="C66" t="s">
        <v>273</v>
      </c>
      <c r="D66">
        <v>76.400000000000006</v>
      </c>
      <c r="E66">
        <v>13</v>
      </c>
      <c r="F66">
        <v>0</v>
      </c>
      <c r="H66">
        <v>0</v>
      </c>
      <c r="I66">
        <v>99</v>
      </c>
      <c r="J66">
        <v>0</v>
      </c>
      <c r="K66">
        <v>47.7</v>
      </c>
      <c r="L66">
        <v>0</v>
      </c>
      <c r="M66">
        <v>86</v>
      </c>
      <c r="O66">
        <v>99</v>
      </c>
      <c r="P66">
        <v>0.2</v>
      </c>
      <c r="Q66">
        <v>13566.954100000001</v>
      </c>
      <c r="S66">
        <v>3.3</v>
      </c>
      <c r="T66">
        <v>3.3</v>
      </c>
      <c r="U66">
        <v>0.78400000000000003</v>
      </c>
      <c r="V66">
        <v>13.9</v>
      </c>
      <c r="W66" t="b">
        <f>COUNT(LifeExpectancyData[[#This Row],[Life expectancy]:[Schooling]])=19</f>
        <v>0</v>
      </c>
    </row>
    <row r="67" spans="1:23" x14ac:dyDescent="0.25">
      <c r="A67" t="s">
        <v>277</v>
      </c>
      <c r="B67">
        <v>2014</v>
      </c>
      <c r="C67" t="s">
        <v>273</v>
      </c>
      <c r="D67">
        <v>76.2</v>
      </c>
      <c r="E67">
        <v>131</v>
      </c>
      <c r="F67">
        <v>0</v>
      </c>
      <c r="G67">
        <v>8.56</v>
      </c>
      <c r="H67">
        <v>2422.9997739999999</v>
      </c>
      <c r="I67">
        <v>99</v>
      </c>
      <c r="J67">
        <v>0</v>
      </c>
      <c r="K67">
        <v>47</v>
      </c>
      <c r="L67">
        <v>0</v>
      </c>
      <c r="M67">
        <v>96</v>
      </c>
      <c r="N67">
        <v>5.54</v>
      </c>
      <c r="O67">
        <v>99</v>
      </c>
      <c r="P67">
        <v>0.2</v>
      </c>
      <c r="Q67">
        <v>12888.29667</v>
      </c>
      <c r="S67">
        <v>3.3</v>
      </c>
      <c r="T67">
        <v>3.3</v>
      </c>
      <c r="U67">
        <v>0.78200000000000003</v>
      </c>
      <c r="V67">
        <v>13.9</v>
      </c>
      <c r="W67" t="b">
        <f>COUNT(LifeExpectancyData[[#This Row],[Life expectancy]:[Schooling]])=19</f>
        <v>0</v>
      </c>
    </row>
    <row r="68" spans="1:23" x14ac:dyDescent="0.25">
      <c r="A68" t="s">
        <v>277</v>
      </c>
      <c r="B68">
        <v>2013</v>
      </c>
      <c r="C68" t="s">
        <v>273</v>
      </c>
      <c r="D68">
        <v>76.099999999999994</v>
      </c>
      <c r="E68">
        <v>133</v>
      </c>
      <c r="F68">
        <v>0</v>
      </c>
      <c r="G68">
        <v>8.58</v>
      </c>
      <c r="H68">
        <v>1991.430372</v>
      </c>
      <c r="I68">
        <v>99</v>
      </c>
      <c r="J68">
        <v>0</v>
      </c>
      <c r="K68">
        <v>46.4</v>
      </c>
      <c r="L68">
        <v>0</v>
      </c>
      <c r="M68">
        <v>98</v>
      </c>
      <c r="N68">
        <v>5.33</v>
      </c>
      <c r="O68">
        <v>99</v>
      </c>
      <c r="P68">
        <v>0.2</v>
      </c>
      <c r="Q68">
        <v>12224.864159999999</v>
      </c>
      <c r="S68">
        <v>3.3</v>
      </c>
      <c r="T68">
        <v>3.3</v>
      </c>
      <c r="U68">
        <v>0.78100000000000003</v>
      </c>
      <c r="V68">
        <v>13.9</v>
      </c>
      <c r="W68" t="b">
        <f>COUNT(LifeExpectancyData[[#This Row],[Life expectancy]:[Schooling]])=19</f>
        <v>0</v>
      </c>
    </row>
    <row r="69" spans="1:23" x14ac:dyDescent="0.25">
      <c r="A69" t="s">
        <v>277</v>
      </c>
      <c r="B69">
        <v>2012</v>
      </c>
      <c r="C69" t="s">
        <v>273</v>
      </c>
      <c r="D69">
        <v>75.900000000000006</v>
      </c>
      <c r="E69">
        <v>134</v>
      </c>
      <c r="F69">
        <v>0</v>
      </c>
      <c r="G69">
        <v>8.18</v>
      </c>
      <c r="H69">
        <v>2156.2298420000002</v>
      </c>
      <c r="I69">
        <v>98</v>
      </c>
      <c r="J69">
        <v>0</v>
      </c>
      <c r="K69">
        <v>45.7</v>
      </c>
      <c r="L69">
        <v>0</v>
      </c>
      <c r="M69">
        <v>97</v>
      </c>
      <c r="N69">
        <v>5.39</v>
      </c>
      <c r="O69">
        <v>98</v>
      </c>
      <c r="P69">
        <v>0.2</v>
      </c>
      <c r="Q69">
        <v>12565.44197</v>
      </c>
      <c r="S69">
        <v>3.3</v>
      </c>
      <c r="T69">
        <v>3.3</v>
      </c>
      <c r="U69">
        <v>0.77800000000000002</v>
      </c>
      <c r="V69">
        <v>13.8</v>
      </c>
      <c r="W69" t="b">
        <f>COUNT(LifeExpectancyData[[#This Row],[Life expectancy]:[Schooling]])=19</f>
        <v>0</v>
      </c>
    </row>
    <row r="70" spans="1:23" x14ac:dyDescent="0.25">
      <c r="A70" t="s">
        <v>277</v>
      </c>
      <c r="B70">
        <v>2011</v>
      </c>
      <c r="C70" t="s">
        <v>273</v>
      </c>
      <c r="D70">
        <v>75.7</v>
      </c>
      <c r="E70">
        <v>136</v>
      </c>
      <c r="F70">
        <v>0</v>
      </c>
      <c r="G70">
        <v>7.84</v>
      </c>
      <c r="H70">
        <v>1810.8753160000001</v>
      </c>
      <c r="I70">
        <v>99</v>
      </c>
      <c r="J70">
        <v>0</v>
      </c>
      <c r="K70">
        <v>45.1</v>
      </c>
      <c r="L70">
        <v>0</v>
      </c>
      <c r="M70">
        <v>99</v>
      </c>
      <c r="N70">
        <v>5.65</v>
      </c>
      <c r="O70">
        <v>99</v>
      </c>
      <c r="P70">
        <v>0.1</v>
      </c>
      <c r="Q70">
        <v>11929.349910000001</v>
      </c>
      <c r="S70">
        <v>3.3</v>
      </c>
      <c r="T70">
        <v>3.3</v>
      </c>
      <c r="U70">
        <v>0.78200000000000003</v>
      </c>
      <c r="V70">
        <v>14.1</v>
      </c>
      <c r="W70" t="b">
        <f>COUNT(LifeExpectancyData[[#This Row],[Life expectancy]:[Schooling]])=19</f>
        <v>0</v>
      </c>
    </row>
    <row r="71" spans="1:23" x14ac:dyDescent="0.25">
      <c r="A71" t="s">
        <v>277</v>
      </c>
      <c r="B71">
        <v>2010</v>
      </c>
      <c r="C71" t="s">
        <v>273</v>
      </c>
      <c r="D71">
        <v>75.599999999999994</v>
      </c>
      <c r="E71">
        <v>138</v>
      </c>
      <c r="F71">
        <v>0</v>
      </c>
      <c r="G71">
        <v>7.84</v>
      </c>
      <c r="H71">
        <v>1983.9569369999999</v>
      </c>
      <c r="I71">
        <v>98</v>
      </c>
      <c r="J71">
        <v>0</v>
      </c>
      <c r="K71">
        <v>44.4</v>
      </c>
      <c r="L71">
        <v>0</v>
      </c>
      <c r="M71">
        <v>99</v>
      </c>
      <c r="N71">
        <v>5.63</v>
      </c>
      <c r="O71">
        <v>98</v>
      </c>
      <c r="P71">
        <v>0.1</v>
      </c>
      <c r="Q71">
        <v>12126.87614</v>
      </c>
      <c r="S71">
        <v>3.3</v>
      </c>
      <c r="T71">
        <v>3.3</v>
      </c>
      <c r="U71">
        <v>0.78300000000000003</v>
      </c>
      <c r="V71">
        <v>14.1</v>
      </c>
      <c r="W71" t="b">
        <f>COUNT(LifeExpectancyData[[#This Row],[Life expectancy]:[Schooling]])=19</f>
        <v>0</v>
      </c>
    </row>
    <row r="72" spans="1:23" x14ac:dyDescent="0.25">
      <c r="A72" t="s">
        <v>277</v>
      </c>
      <c r="B72">
        <v>2009</v>
      </c>
      <c r="C72" t="s">
        <v>273</v>
      </c>
      <c r="D72">
        <v>75.400000000000006</v>
      </c>
      <c r="E72">
        <v>14</v>
      </c>
      <c r="F72">
        <v>0</v>
      </c>
      <c r="G72">
        <v>7.82</v>
      </c>
      <c r="H72">
        <v>149.35873549999999</v>
      </c>
      <c r="I72">
        <v>98</v>
      </c>
      <c r="J72">
        <v>0</v>
      </c>
      <c r="K72">
        <v>43.8</v>
      </c>
      <c r="L72">
        <v>0</v>
      </c>
      <c r="M72">
        <v>98</v>
      </c>
      <c r="N72">
        <v>4.8600000000000003</v>
      </c>
      <c r="O72">
        <v>99</v>
      </c>
      <c r="P72">
        <v>0.1</v>
      </c>
      <c r="Q72">
        <v>1312.4669200000001</v>
      </c>
      <c r="S72">
        <v>3.4</v>
      </c>
      <c r="T72">
        <v>3.3</v>
      </c>
      <c r="U72">
        <v>0.78800000000000003</v>
      </c>
      <c r="V72">
        <v>14.2</v>
      </c>
      <c r="W72" t="b">
        <f>COUNT(LifeExpectancyData[[#This Row],[Life expectancy]:[Schooling]])=19</f>
        <v>0</v>
      </c>
    </row>
    <row r="73" spans="1:23" x14ac:dyDescent="0.25">
      <c r="A73" t="s">
        <v>277</v>
      </c>
      <c r="B73">
        <v>2008</v>
      </c>
      <c r="C73" t="s">
        <v>273</v>
      </c>
      <c r="D73">
        <v>75.2</v>
      </c>
      <c r="E73">
        <v>142</v>
      </c>
      <c r="F73">
        <v>0</v>
      </c>
      <c r="G73">
        <v>8.27</v>
      </c>
      <c r="H73">
        <v>180.77626950000001</v>
      </c>
      <c r="I73">
        <v>98</v>
      </c>
      <c r="J73">
        <v>0</v>
      </c>
      <c r="K73">
        <v>43.2</v>
      </c>
      <c r="L73">
        <v>0</v>
      </c>
      <c r="M73">
        <v>99</v>
      </c>
      <c r="N73">
        <v>4.6900000000000004</v>
      </c>
      <c r="O73">
        <v>99</v>
      </c>
      <c r="P73">
        <v>0.1</v>
      </c>
      <c r="Q73">
        <v>1473.3192300000001</v>
      </c>
      <c r="S73">
        <v>3.4</v>
      </c>
      <c r="T73">
        <v>3.3</v>
      </c>
      <c r="U73">
        <v>0.78600000000000003</v>
      </c>
      <c r="V73">
        <v>14.4</v>
      </c>
      <c r="W73" t="b">
        <f>COUNT(LifeExpectancyData[[#This Row],[Life expectancy]:[Schooling]])=19</f>
        <v>0</v>
      </c>
    </row>
    <row r="74" spans="1:23" x14ac:dyDescent="0.25">
      <c r="A74" t="s">
        <v>277</v>
      </c>
      <c r="B74">
        <v>2007</v>
      </c>
      <c r="C74" t="s">
        <v>273</v>
      </c>
      <c r="D74">
        <v>75</v>
      </c>
      <c r="E74">
        <v>144</v>
      </c>
      <c r="F74">
        <v>0</v>
      </c>
      <c r="G74">
        <v>8.64</v>
      </c>
      <c r="H74">
        <v>257.96653079999999</v>
      </c>
      <c r="I74">
        <v>97</v>
      </c>
      <c r="J74">
        <v>0</v>
      </c>
      <c r="K74">
        <v>42.6</v>
      </c>
      <c r="L74">
        <v>0</v>
      </c>
      <c r="M74">
        <v>98</v>
      </c>
      <c r="N74">
        <v>4.2699999999999996</v>
      </c>
      <c r="O74">
        <v>99</v>
      </c>
      <c r="P74">
        <v>0.1</v>
      </c>
      <c r="Q74">
        <v>14252.294519999999</v>
      </c>
      <c r="S74">
        <v>3.4</v>
      </c>
      <c r="T74">
        <v>3.3</v>
      </c>
      <c r="U74">
        <v>0.78100000000000003</v>
      </c>
      <c r="V74">
        <v>14.5</v>
      </c>
      <c r="W74" t="b">
        <f>COUNT(LifeExpectancyData[[#This Row],[Life expectancy]:[Schooling]])=19</f>
        <v>0</v>
      </c>
    </row>
    <row r="75" spans="1:23" x14ac:dyDescent="0.25">
      <c r="A75" t="s">
        <v>277</v>
      </c>
      <c r="B75">
        <v>2006</v>
      </c>
      <c r="C75" t="s">
        <v>273</v>
      </c>
      <c r="D75">
        <v>74.8</v>
      </c>
      <c r="E75">
        <v>145</v>
      </c>
      <c r="F75">
        <v>0</v>
      </c>
      <c r="G75">
        <v>8.93</v>
      </c>
      <c r="H75">
        <v>216.3146941</v>
      </c>
      <c r="I75">
        <v>99</v>
      </c>
      <c r="J75">
        <v>0</v>
      </c>
      <c r="K75">
        <v>42</v>
      </c>
      <c r="L75">
        <v>0</v>
      </c>
      <c r="M75">
        <v>99</v>
      </c>
      <c r="N75">
        <v>4.34</v>
      </c>
      <c r="O75">
        <v>99</v>
      </c>
      <c r="P75">
        <v>0.1</v>
      </c>
      <c r="Q75">
        <v>12724.393770000001</v>
      </c>
      <c r="S75">
        <v>3.4</v>
      </c>
      <c r="T75">
        <v>3.4</v>
      </c>
      <c r="U75">
        <v>0.77300000000000002</v>
      </c>
      <c r="V75">
        <v>14.7</v>
      </c>
      <c r="W75" t="b">
        <f>COUNT(LifeExpectancyData[[#This Row],[Life expectancy]:[Schooling]])=19</f>
        <v>0</v>
      </c>
    </row>
    <row r="76" spans="1:23" x14ac:dyDescent="0.25">
      <c r="A76" t="s">
        <v>277</v>
      </c>
      <c r="B76">
        <v>2005</v>
      </c>
      <c r="C76" t="s">
        <v>273</v>
      </c>
      <c r="D76">
        <v>74.599999999999994</v>
      </c>
      <c r="E76">
        <v>147</v>
      </c>
      <c r="F76">
        <v>0</v>
      </c>
      <c r="G76">
        <v>8.15</v>
      </c>
      <c r="H76">
        <v>1455.6081859999999</v>
      </c>
      <c r="I76">
        <v>99</v>
      </c>
      <c r="J76">
        <v>0</v>
      </c>
      <c r="K76">
        <v>41.4</v>
      </c>
      <c r="L76">
        <v>0</v>
      </c>
      <c r="M76">
        <v>98</v>
      </c>
      <c r="N76">
        <v>4.41</v>
      </c>
      <c r="O76">
        <v>99</v>
      </c>
      <c r="P76">
        <v>0.1</v>
      </c>
      <c r="Q76">
        <v>11371.93895</v>
      </c>
      <c r="S76">
        <v>3.5</v>
      </c>
      <c r="T76">
        <v>3.4</v>
      </c>
      <c r="U76">
        <v>0</v>
      </c>
      <c r="V76">
        <v>0</v>
      </c>
      <c r="W76" t="b">
        <f>COUNT(LifeExpectancyData[[#This Row],[Life expectancy]:[Schooling]])=19</f>
        <v>0</v>
      </c>
    </row>
    <row r="77" spans="1:23" x14ac:dyDescent="0.25">
      <c r="A77" t="s">
        <v>277</v>
      </c>
      <c r="B77">
        <v>2004</v>
      </c>
      <c r="C77" t="s">
        <v>273</v>
      </c>
      <c r="D77">
        <v>74.400000000000006</v>
      </c>
      <c r="E77">
        <v>149</v>
      </c>
      <c r="F77">
        <v>0</v>
      </c>
      <c r="G77">
        <v>7.28</v>
      </c>
      <c r="H77">
        <v>22.862952060000001</v>
      </c>
      <c r="I77">
        <v>97</v>
      </c>
      <c r="J77">
        <v>0</v>
      </c>
      <c r="K77">
        <v>4.8</v>
      </c>
      <c r="L77">
        <v>0</v>
      </c>
      <c r="M77">
        <v>97</v>
      </c>
      <c r="N77">
        <v>4.21</v>
      </c>
      <c r="O77">
        <v>97</v>
      </c>
      <c r="P77">
        <v>0.1</v>
      </c>
      <c r="Q77">
        <v>1352.8373999999999</v>
      </c>
      <c r="S77">
        <v>3.5</v>
      </c>
      <c r="T77">
        <v>3.4</v>
      </c>
      <c r="U77">
        <v>0</v>
      </c>
      <c r="V77">
        <v>0</v>
      </c>
      <c r="W77" t="b">
        <f>COUNT(LifeExpectancyData[[#This Row],[Life expectancy]:[Schooling]])=19</f>
        <v>0</v>
      </c>
    </row>
    <row r="78" spans="1:23" x14ac:dyDescent="0.25">
      <c r="A78" t="s">
        <v>277</v>
      </c>
      <c r="B78">
        <v>2003</v>
      </c>
      <c r="C78" t="s">
        <v>273</v>
      </c>
      <c r="D78">
        <v>74.2</v>
      </c>
      <c r="E78">
        <v>151</v>
      </c>
      <c r="F78">
        <v>0</v>
      </c>
      <c r="G78">
        <v>7.16</v>
      </c>
      <c r="H78">
        <v>1158.065259</v>
      </c>
      <c r="I78">
        <v>99</v>
      </c>
      <c r="J78">
        <v>0</v>
      </c>
      <c r="K78">
        <v>4.0999999999999996</v>
      </c>
      <c r="L78">
        <v>0</v>
      </c>
      <c r="M78">
        <v>99</v>
      </c>
      <c r="N78">
        <v>4.53</v>
      </c>
      <c r="O78">
        <v>99</v>
      </c>
      <c r="P78">
        <v>0.1</v>
      </c>
      <c r="Q78">
        <v>9739.8255599999993</v>
      </c>
      <c r="S78">
        <v>3.5</v>
      </c>
      <c r="T78">
        <v>3.5</v>
      </c>
      <c r="U78">
        <v>0</v>
      </c>
      <c r="V78">
        <v>0</v>
      </c>
      <c r="W78" t="b">
        <f>COUNT(LifeExpectancyData[[#This Row],[Life expectancy]:[Schooling]])=19</f>
        <v>0</v>
      </c>
    </row>
    <row r="79" spans="1:23" x14ac:dyDescent="0.25">
      <c r="A79" t="s">
        <v>277</v>
      </c>
      <c r="B79">
        <v>2002</v>
      </c>
      <c r="C79" t="s">
        <v>273</v>
      </c>
      <c r="D79">
        <v>74</v>
      </c>
      <c r="E79">
        <v>153</v>
      </c>
      <c r="F79">
        <v>0</v>
      </c>
      <c r="G79">
        <v>7.21</v>
      </c>
      <c r="H79">
        <v>927.40758549999998</v>
      </c>
      <c r="I79">
        <v>99</v>
      </c>
      <c r="J79">
        <v>0</v>
      </c>
      <c r="K79">
        <v>39.5</v>
      </c>
      <c r="L79">
        <v>0</v>
      </c>
      <c r="M79">
        <v>93</v>
      </c>
      <c r="N79">
        <v>4.41</v>
      </c>
      <c r="O79">
        <v>98</v>
      </c>
      <c r="P79">
        <v>0.1</v>
      </c>
      <c r="Q79">
        <v>9386.7164520000006</v>
      </c>
      <c r="S79">
        <v>3.6</v>
      </c>
      <c r="T79">
        <v>3.5</v>
      </c>
      <c r="U79">
        <v>0</v>
      </c>
      <c r="V79">
        <v>0</v>
      </c>
      <c r="W79" t="b">
        <f>COUNT(LifeExpectancyData[[#This Row],[Life expectancy]:[Schooling]])=19</f>
        <v>0</v>
      </c>
    </row>
    <row r="80" spans="1:23" x14ac:dyDescent="0.25">
      <c r="A80" t="s">
        <v>277</v>
      </c>
      <c r="B80">
        <v>2001</v>
      </c>
      <c r="C80" t="s">
        <v>273</v>
      </c>
      <c r="D80">
        <v>73.8</v>
      </c>
      <c r="E80">
        <v>154</v>
      </c>
      <c r="F80">
        <v>0</v>
      </c>
      <c r="G80">
        <v>7.51</v>
      </c>
      <c r="H80">
        <v>163.76769780000001</v>
      </c>
      <c r="I80">
        <v>96</v>
      </c>
      <c r="J80">
        <v>0</v>
      </c>
      <c r="K80">
        <v>38.9</v>
      </c>
      <c r="L80">
        <v>0</v>
      </c>
      <c r="M80">
        <v>99</v>
      </c>
      <c r="N80">
        <v>4.4800000000000004</v>
      </c>
      <c r="O80">
        <v>97</v>
      </c>
      <c r="P80">
        <v>0.1</v>
      </c>
      <c r="Q80">
        <v>9358.1541620000007</v>
      </c>
      <c r="S80">
        <v>3.6</v>
      </c>
      <c r="T80">
        <v>3.5</v>
      </c>
      <c r="U80">
        <v>0</v>
      </c>
      <c r="V80">
        <v>0</v>
      </c>
      <c r="W80" t="b">
        <f>COUNT(LifeExpectancyData[[#This Row],[Life expectancy]:[Schooling]])=19</f>
        <v>0</v>
      </c>
    </row>
    <row r="81" spans="1:23" x14ac:dyDescent="0.25">
      <c r="A81" t="s">
        <v>277</v>
      </c>
      <c r="B81">
        <v>2000</v>
      </c>
      <c r="C81" t="s">
        <v>273</v>
      </c>
      <c r="D81">
        <v>73.599999999999994</v>
      </c>
      <c r="E81">
        <v>156</v>
      </c>
      <c r="F81">
        <v>0</v>
      </c>
      <c r="G81">
        <v>7.27</v>
      </c>
      <c r="H81">
        <v>1127.7434699999999</v>
      </c>
      <c r="J81">
        <v>0</v>
      </c>
      <c r="K81">
        <v>38.200000000000003</v>
      </c>
      <c r="L81">
        <v>0</v>
      </c>
      <c r="M81">
        <v>96</v>
      </c>
      <c r="N81">
        <v>4.13</v>
      </c>
      <c r="O81">
        <v>95</v>
      </c>
      <c r="P81">
        <v>0.1</v>
      </c>
      <c r="Q81">
        <v>9875.161736</v>
      </c>
      <c r="S81">
        <v>3.7</v>
      </c>
      <c r="T81">
        <v>3.6</v>
      </c>
      <c r="U81">
        <v>0</v>
      </c>
      <c r="V81">
        <v>0</v>
      </c>
      <c r="W81" t="b">
        <f>COUNT(LifeExpectancyData[[#This Row],[Life expectancy]:[Schooling]])=19</f>
        <v>0</v>
      </c>
    </row>
    <row r="82" spans="1:23" x14ac:dyDescent="0.25">
      <c r="A82" t="s">
        <v>278</v>
      </c>
      <c r="B82">
        <v>2015</v>
      </c>
      <c r="C82" t="s">
        <v>273</v>
      </c>
      <c r="D82">
        <v>76.3</v>
      </c>
      <c r="E82">
        <v>116</v>
      </c>
      <c r="F82">
        <v>8</v>
      </c>
      <c r="H82">
        <v>0</v>
      </c>
      <c r="I82">
        <v>94</v>
      </c>
      <c r="J82">
        <v>0</v>
      </c>
      <c r="K82">
        <v>62.8</v>
      </c>
      <c r="L82">
        <v>9</v>
      </c>
      <c r="M82">
        <v>93</v>
      </c>
      <c r="O82">
        <v>94</v>
      </c>
      <c r="P82">
        <v>0.1</v>
      </c>
      <c r="Q82">
        <v>13467.123600000001</v>
      </c>
      <c r="R82">
        <v>43417765</v>
      </c>
      <c r="S82">
        <v>1</v>
      </c>
      <c r="T82">
        <v>0.9</v>
      </c>
      <c r="U82">
        <v>0.82599999999999996</v>
      </c>
      <c r="V82">
        <v>17.3</v>
      </c>
      <c r="W82" t="b">
        <f>COUNT(LifeExpectancyData[[#This Row],[Life expectancy]:[Schooling]])=19</f>
        <v>0</v>
      </c>
    </row>
    <row r="83" spans="1:23" x14ac:dyDescent="0.25">
      <c r="A83" t="s">
        <v>278</v>
      </c>
      <c r="B83">
        <v>2014</v>
      </c>
      <c r="C83" t="s">
        <v>273</v>
      </c>
      <c r="D83">
        <v>76.2</v>
      </c>
      <c r="E83">
        <v>118</v>
      </c>
      <c r="F83">
        <v>8</v>
      </c>
      <c r="G83">
        <v>7.93</v>
      </c>
      <c r="H83">
        <v>847.37174630000004</v>
      </c>
      <c r="I83">
        <v>94</v>
      </c>
      <c r="J83">
        <v>1</v>
      </c>
      <c r="K83">
        <v>62.2</v>
      </c>
      <c r="L83">
        <v>9</v>
      </c>
      <c r="M83">
        <v>92</v>
      </c>
      <c r="N83">
        <v>4.79</v>
      </c>
      <c r="O83">
        <v>94</v>
      </c>
      <c r="P83">
        <v>0.1</v>
      </c>
      <c r="Q83">
        <v>12245.256450000001</v>
      </c>
      <c r="R83">
        <v>42981515</v>
      </c>
      <c r="S83">
        <v>1</v>
      </c>
      <c r="T83">
        <v>0.9</v>
      </c>
      <c r="U83">
        <v>0.82499999999999996</v>
      </c>
      <c r="V83">
        <v>17.3</v>
      </c>
      <c r="W83" t="b">
        <f>COUNT(LifeExpectancyData[[#This Row],[Life expectancy]:[Schooling]])=19</f>
        <v>1</v>
      </c>
    </row>
    <row r="84" spans="1:23" x14ac:dyDescent="0.25">
      <c r="A84" t="s">
        <v>278</v>
      </c>
      <c r="B84">
        <v>2013</v>
      </c>
      <c r="C84" t="s">
        <v>273</v>
      </c>
      <c r="D84">
        <v>76</v>
      </c>
      <c r="E84">
        <v>119</v>
      </c>
      <c r="F84">
        <v>8</v>
      </c>
      <c r="G84">
        <v>8.2799999999999994</v>
      </c>
      <c r="H84">
        <v>1001.796332</v>
      </c>
      <c r="I84">
        <v>94</v>
      </c>
      <c r="J84">
        <v>0</v>
      </c>
      <c r="K84">
        <v>61.6</v>
      </c>
      <c r="L84">
        <v>10</v>
      </c>
      <c r="M84">
        <v>99</v>
      </c>
      <c r="N84">
        <v>4.99</v>
      </c>
      <c r="O84">
        <v>94</v>
      </c>
      <c r="P84">
        <v>0.1</v>
      </c>
      <c r="Q84">
        <v>12976.636420000001</v>
      </c>
      <c r="R84">
        <v>42539925</v>
      </c>
      <c r="S84">
        <v>1</v>
      </c>
      <c r="T84">
        <v>0.9</v>
      </c>
      <c r="U84">
        <v>0.82299999999999995</v>
      </c>
      <c r="V84">
        <v>17.3</v>
      </c>
      <c r="W84" t="b">
        <f>COUNT(LifeExpectancyData[[#This Row],[Life expectancy]:[Schooling]])=19</f>
        <v>1</v>
      </c>
    </row>
    <row r="85" spans="1:23" x14ac:dyDescent="0.25">
      <c r="A85" t="s">
        <v>278</v>
      </c>
      <c r="B85">
        <v>2012</v>
      </c>
      <c r="C85" t="s">
        <v>273</v>
      </c>
      <c r="D85">
        <v>75.900000000000006</v>
      </c>
      <c r="E85">
        <v>12</v>
      </c>
      <c r="F85">
        <v>9</v>
      </c>
      <c r="G85">
        <v>8.35</v>
      </c>
      <c r="H85">
        <v>1133.5580030000001</v>
      </c>
      <c r="I85">
        <v>91</v>
      </c>
      <c r="J85">
        <v>2</v>
      </c>
      <c r="K85">
        <v>61</v>
      </c>
      <c r="L85">
        <v>10</v>
      </c>
      <c r="M85">
        <v>99</v>
      </c>
      <c r="N85">
        <v>5.2</v>
      </c>
      <c r="O85">
        <v>91</v>
      </c>
      <c r="P85">
        <v>0.1</v>
      </c>
      <c r="Q85">
        <v>12969.771199999999</v>
      </c>
      <c r="R85">
        <v>4296739</v>
      </c>
      <c r="S85">
        <v>1</v>
      </c>
      <c r="T85">
        <v>0.9</v>
      </c>
      <c r="U85">
        <v>0.82199999999999995</v>
      </c>
      <c r="V85">
        <v>17.2</v>
      </c>
      <c r="W85" t="b">
        <f>COUNT(LifeExpectancyData[[#This Row],[Life expectancy]:[Schooling]])=19</f>
        <v>1</v>
      </c>
    </row>
    <row r="86" spans="1:23" x14ac:dyDescent="0.25">
      <c r="A86" t="s">
        <v>278</v>
      </c>
      <c r="B86">
        <v>2011</v>
      </c>
      <c r="C86" t="s">
        <v>273</v>
      </c>
      <c r="D86">
        <v>75.7</v>
      </c>
      <c r="E86">
        <v>12</v>
      </c>
      <c r="F86">
        <v>9</v>
      </c>
      <c r="G86">
        <v>8.11</v>
      </c>
      <c r="H86">
        <v>1504.3294619999999</v>
      </c>
      <c r="I86">
        <v>91</v>
      </c>
      <c r="J86">
        <v>3</v>
      </c>
      <c r="K86">
        <v>6.4</v>
      </c>
      <c r="L86">
        <v>10</v>
      </c>
      <c r="M86">
        <v>93</v>
      </c>
      <c r="N86">
        <v>5.89</v>
      </c>
      <c r="O86">
        <v>91</v>
      </c>
      <c r="P86">
        <v>0.1</v>
      </c>
      <c r="Q86">
        <v>12726.9836</v>
      </c>
      <c r="R86">
        <v>41656879</v>
      </c>
      <c r="S86">
        <v>1</v>
      </c>
      <c r="T86">
        <v>0.9</v>
      </c>
      <c r="U86">
        <v>0.81599999999999995</v>
      </c>
      <c r="V86">
        <v>17.100000000000001</v>
      </c>
      <c r="W86" t="b">
        <f>COUNT(LifeExpectancyData[[#This Row],[Life expectancy]:[Schooling]])=19</f>
        <v>1</v>
      </c>
    </row>
    <row r="87" spans="1:23" x14ac:dyDescent="0.25">
      <c r="A87" t="s">
        <v>278</v>
      </c>
      <c r="B87">
        <v>2010</v>
      </c>
      <c r="C87" t="s">
        <v>273</v>
      </c>
      <c r="D87">
        <v>75.5</v>
      </c>
      <c r="E87">
        <v>121</v>
      </c>
      <c r="F87">
        <v>10</v>
      </c>
      <c r="G87">
        <v>8.15</v>
      </c>
      <c r="H87">
        <v>187.61095499999999</v>
      </c>
      <c r="I87">
        <v>94</v>
      </c>
      <c r="J87">
        <v>17</v>
      </c>
      <c r="K87">
        <v>59.8</v>
      </c>
      <c r="L87">
        <v>11</v>
      </c>
      <c r="M87">
        <v>95</v>
      </c>
      <c r="N87">
        <v>6.55</v>
      </c>
      <c r="O87">
        <v>94</v>
      </c>
      <c r="P87">
        <v>0.1</v>
      </c>
      <c r="Q87">
        <v>1276.2650000000001</v>
      </c>
      <c r="R87">
        <v>41223889</v>
      </c>
      <c r="S87">
        <v>1</v>
      </c>
      <c r="T87">
        <v>0.9</v>
      </c>
      <c r="U87">
        <v>0.80200000000000005</v>
      </c>
      <c r="V87">
        <v>16.8</v>
      </c>
      <c r="W87" t="b">
        <f>COUNT(LifeExpectancyData[[#This Row],[Life expectancy]:[Schooling]])=19</f>
        <v>1</v>
      </c>
    </row>
    <row r="88" spans="1:23" x14ac:dyDescent="0.25">
      <c r="A88" t="s">
        <v>278</v>
      </c>
      <c r="B88">
        <v>2009</v>
      </c>
      <c r="C88" t="s">
        <v>273</v>
      </c>
      <c r="D88">
        <v>75.599999999999994</v>
      </c>
      <c r="E88">
        <v>126</v>
      </c>
      <c r="F88">
        <v>10</v>
      </c>
      <c r="G88">
        <v>8.33</v>
      </c>
      <c r="H88">
        <v>1398.042623</v>
      </c>
      <c r="I88">
        <v>94</v>
      </c>
      <c r="J88">
        <v>3</v>
      </c>
      <c r="K88">
        <v>59.2</v>
      </c>
      <c r="L88">
        <v>11</v>
      </c>
      <c r="M88">
        <v>97</v>
      </c>
      <c r="N88">
        <v>7.63</v>
      </c>
      <c r="O88">
        <v>94</v>
      </c>
      <c r="P88">
        <v>0.1</v>
      </c>
      <c r="Q88">
        <v>8161.3696600000003</v>
      </c>
      <c r="R88">
        <v>479947</v>
      </c>
      <c r="S88">
        <v>1</v>
      </c>
      <c r="T88">
        <v>0.9</v>
      </c>
      <c r="U88">
        <v>0.79400000000000004</v>
      </c>
      <c r="V88">
        <v>16.5</v>
      </c>
      <c r="W88" t="b">
        <f>COUNT(LifeExpectancyData[[#This Row],[Life expectancy]:[Schooling]])=19</f>
        <v>1</v>
      </c>
    </row>
    <row r="89" spans="1:23" x14ac:dyDescent="0.25">
      <c r="A89" t="s">
        <v>278</v>
      </c>
      <c r="B89">
        <v>2008</v>
      </c>
      <c r="C89" t="s">
        <v>273</v>
      </c>
      <c r="D89">
        <v>75.400000000000006</v>
      </c>
      <c r="E89">
        <v>126</v>
      </c>
      <c r="F89">
        <v>10</v>
      </c>
      <c r="G89">
        <v>8.41</v>
      </c>
      <c r="H89">
        <v>1413.73543</v>
      </c>
      <c r="I89">
        <v>9</v>
      </c>
      <c r="J89">
        <v>0</v>
      </c>
      <c r="K89">
        <v>58.6</v>
      </c>
      <c r="L89">
        <v>11</v>
      </c>
      <c r="M89">
        <v>94</v>
      </c>
      <c r="N89">
        <v>6.66</v>
      </c>
      <c r="O89">
        <v>93</v>
      </c>
      <c r="P89">
        <v>0.1</v>
      </c>
      <c r="Q89">
        <v>8953.3592750000007</v>
      </c>
      <c r="R89">
        <v>4382389</v>
      </c>
      <c r="S89">
        <v>1</v>
      </c>
      <c r="T89">
        <v>0.9</v>
      </c>
      <c r="U89">
        <v>0.79200000000000004</v>
      </c>
      <c r="V89">
        <v>16.3</v>
      </c>
      <c r="W89" t="b">
        <f>COUNT(LifeExpectancyData[[#This Row],[Life expectancy]:[Schooling]])=19</f>
        <v>1</v>
      </c>
    </row>
    <row r="90" spans="1:23" x14ac:dyDescent="0.25">
      <c r="A90" t="s">
        <v>278</v>
      </c>
      <c r="B90">
        <v>2007</v>
      </c>
      <c r="C90" t="s">
        <v>273</v>
      </c>
      <c r="D90">
        <v>74.8</v>
      </c>
      <c r="E90">
        <v>129</v>
      </c>
      <c r="F90">
        <v>10</v>
      </c>
      <c r="G90">
        <v>8.16</v>
      </c>
      <c r="H90">
        <v>1105.6590309999999</v>
      </c>
      <c r="I90">
        <v>85</v>
      </c>
      <c r="J90">
        <v>0</v>
      </c>
      <c r="K90">
        <v>58</v>
      </c>
      <c r="L90">
        <v>12</v>
      </c>
      <c r="M90">
        <v>92</v>
      </c>
      <c r="N90">
        <v>6.49</v>
      </c>
      <c r="O90">
        <v>91</v>
      </c>
      <c r="P90">
        <v>0.1</v>
      </c>
      <c r="Q90">
        <v>7193.6176400000004</v>
      </c>
      <c r="R90">
        <v>3997224</v>
      </c>
      <c r="S90">
        <v>1.1000000000000001</v>
      </c>
      <c r="T90">
        <v>0.9</v>
      </c>
      <c r="U90">
        <v>0.78800000000000003</v>
      </c>
      <c r="V90">
        <v>16.3</v>
      </c>
      <c r="W90" t="b">
        <f>COUNT(LifeExpectancyData[[#This Row],[Life expectancy]:[Schooling]])=19</f>
        <v>1</v>
      </c>
    </row>
    <row r="91" spans="1:23" x14ac:dyDescent="0.25">
      <c r="A91" t="s">
        <v>278</v>
      </c>
      <c r="B91">
        <v>2006</v>
      </c>
      <c r="C91" t="s">
        <v>273</v>
      </c>
      <c r="D91">
        <v>75.2</v>
      </c>
      <c r="E91">
        <v>127</v>
      </c>
      <c r="F91">
        <v>11</v>
      </c>
      <c r="G91">
        <v>7.75</v>
      </c>
      <c r="H91">
        <v>961.1774676</v>
      </c>
      <c r="I91">
        <v>84</v>
      </c>
      <c r="J91">
        <v>0</v>
      </c>
      <c r="K91">
        <v>57.5</v>
      </c>
      <c r="L91">
        <v>12</v>
      </c>
      <c r="M91">
        <v>92</v>
      </c>
      <c r="N91">
        <v>6.68</v>
      </c>
      <c r="O91">
        <v>91</v>
      </c>
      <c r="P91">
        <v>0.1</v>
      </c>
      <c r="Q91">
        <v>5878.76127</v>
      </c>
      <c r="R91">
        <v>3955889</v>
      </c>
      <c r="S91">
        <v>1.1000000000000001</v>
      </c>
      <c r="T91">
        <v>0.9</v>
      </c>
      <c r="U91">
        <v>0.78200000000000003</v>
      </c>
      <c r="V91">
        <v>16.100000000000001</v>
      </c>
      <c r="W91" t="b">
        <f>COUNT(LifeExpectancyData[[#This Row],[Life expectancy]:[Schooling]])=19</f>
        <v>1</v>
      </c>
    </row>
    <row r="92" spans="1:23" x14ac:dyDescent="0.25">
      <c r="A92" t="s">
        <v>278</v>
      </c>
      <c r="B92">
        <v>2005</v>
      </c>
      <c r="C92" t="s">
        <v>273</v>
      </c>
      <c r="D92">
        <v>74.900000000000006</v>
      </c>
      <c r="E92">
        <v>127</v>
      </c>
      <c r="F92">
        <v>11</v>
      </c>
      <c r="G92">
        <v>7.53</v>
      </c>
      <c r="H92">
        <v>96.166534290000001</v>
      </c>
      <c r="I92">
        <v>88</v>
      </c>
      <c r="J92">
        <v>0</v>
      </c>
      <c r="K92">
        <v>56.9</v>
      </c>
      <c r="L92">
        <v>12</v>
      </c>
      <c r="M92">
        <v>95</v>
      </c>
      <c r="N92">
        <v>6.85</v>
      </c>
      <c r="O92">
        <v>98</v>
      </c>
      <c r="P92">
        <v>0.1</v>
      </c>
      <c r="Q92">
        <v>576.88382899999999</v>
      </c>
      <c r="R92">
        <v>39145488</v>
      </c>
      <c r="S92">
        <v>1.1000000000000001</v>
      </c>
      <c r="T92">
        <v>1</v>
      </c>
      <c r="U92">
        <v>0.78</v>
      </c>
      <c r="V92">
        <v>16.3</v>
      </c>
      <c r="W92" t="b">
        <f>COUNT(LifeExpectancyData[[#This Row],[Life expectancy]:[Schooling]])=19</f>
        <v>1</v>
      </c>
    </row>
    <row r="93" spans="1:23" x14ac:dyDescent="0.25">
      <c r="A93" t="s">
        <v>278</v>
      </c>
      <c r="B93">
        <v>2004</v>
      </c>
      <c r="C93" t="s">
        <v>273</v>
      </c>
      <c r="D93">
        <v>74.7</v>
      </c>
      <c r="E93">
        <v>13</v>
      </c>
      <c r="F93">
        <v>11</v>
      </c>
      <c r="G93">
        <v>7.63</v>
      </c>
      <c r="H93">
        <v>719.36637970000004</v>
      </c>
      <c r="I93">
        <v>81</v>
      </c>
      <c r="J93">
        <v>0</v>
      </c>
      <c r="K93">
        <v>56.3</v>
      </c>
      <c r="L93">
        <v>12</v>
      </c>
      <c r="M93">
        <v>91</v>
      </c>
      <c r="N93">
        <v>6.84</v>
      </c>
      <c r="O93">
        <v>98</v>
      </c>
      <c r="P93">
        <v>0.1</v>
      </c>
      <c r="Q93">
        <v>4251.5743480000001</v>
      </c>
      <c r="R93">
        <v>38728696</v>
      </c>
      <c r="S93">
        <v>1.1000000000000001</v>
      </c>
      <c r="T93">
        <v>1</v>
      </c>
      <c r="U93">
        <v>0.77500000000000002</v>
      </c>
      <c r="V93">
        <v>16.3</v>
      </c>
      <c r="W93" t="b">
        <f>COUNT(LifeExpectancyData[[#This Row],[Life expectancy]:[Schooling]])=19</f>
        <v>1</v>
      </c>
    </row>
    <row r="94" spans="1:23" x14ac:dyDescent="0.25">
      <c r="A94" t="s">
        <v>278</v>
      </c>
      <c r="B94">
        <v>2003</v>
      </c>
      <c r="C94" t="s">
        <v>273</v>
      </c>
      <c r="D94">
        <v>74.099999999999994</v>
      </c>
      <c r="E94">
        <v>137</v>
      </c>
      <c r="F94">
        <v>11</v>
      </c>
      <c r="G94">
        <v>7.62</v>
      </c>
      <c r="H94">
        <v>57.584673520000003</v>
      </c>
      <c r="I94">
        <v>73</v>
      </c>
      <c r="J94">
        <v>0</v>
      </c>
      <c r="K94">
        <v>55.7</v>
      </c>
      <c r="L94">
        <v>13</v>
      </c>
      <c r="M94">
        <v>95</v>
      </c>
      <c r="N94">
        <v>8.2200000000000006</v>
      </c>
      <c r="O94">
        <v>96</v>
      </c>
      <c r="P94">
        <v>0.1</v>
      </c>
      <c r="Q94">
        <v>333.43759999999997</v>
      </c>
      <c r="R94">
        <v>3839379</v>
      </c>
      <c r="S94">
        <v>1.2</v>
      </c>
      <c r="T94">
        <v>1</v>
      </c>
      <c r="U94">
        <v>0.77</v>
      </c>
      <c r="V94">
        <v>16.399999999999999</v>
      </c>
      <c r="W94" t="b">
        <f>COUNT(LifeExpectancyData[[#This Row],[Life expectancy]:[Schooling]])=19</f>
        <v>1</v>
      </c>
    </row>
    <row r="95" spans="1:23" x14ac:dyDescent="0.25">
      <c r="A95" t="s">
        <v>278</v>
      </c>
      <c r="B95">
        <v>2002</v>
      </c>
      <c r="C95" t="s">
        <v>273</v>
      </c>
      <c r="D95">
        <v>74.099999999999994</v>
      </c>
      <c r="E95">
        <v>138</v>
      </c>
      <c r="F95">
        <v>12</v>
      </c>
      <c r="G95">
        <v>7.81</v>
      </c>
      <c r="H95">
        <v>470.1869145</v>
      </c>
      <c r="I95">
        <v>66</v>
      </c>
      <c r="J95">
        <v>0</v>
      </c>
      <c r="K95">
        <v>55.1</v>
      </c>
      <c r="L95">
        <v>13</v>
      </c>
      <c r="M95">
        <v>94</v>
      </c>
      <c r="N95">
        <v>8.31</v>
      </c>
      <c r="O95">
        <v>93</v>
      </c>
      <c r="P95">
        <v>0.1</v>
      </c>
      <c r="Q95">
        <v>2579.1931679999998</v>
      </c>
      <c r="R95">
        <v>3788937</v>
      </c>
      <c r="S95">
        <v>1.2</v>
      </c>
      <c r="T95">
        <v>1</v>
      </c>
      <c r="U95">
        <v>0.77600000000000002</v>
      </c>
      <c r="V95">
        <v>16.3</v>
      </c>
      <c r="W95" t="b">
        <f>COUNT(LifeExpectancyData[[#This Row],[Life expectancy]:[Schooling]])=19</f>
        <v>1</v>
      </c>
    </row>
    <row r="96" spans="1:23" x14ac:dyDescent="0.25">
      <c r="A96" t="s">
        <v>278</v>
      </c>
      <c r="B96">
        <v>2001</v>
      </c>
      <c r="C96" t="s">
        <v>273</v>
      </c>
      <c r="D96">
        <v>74</v>
      </c>
      <c r="E96">
        <v>138</v>
      </c>
      <c r="F96">
        <v>12</v>
      </c>
      <c r="G96">
        <v>7.76</v>
      </c>
      <c r="H96">
        <v>123.01286709999999</v>
      </c>
      <c r="J96">
        <v>0</v>
      </c>
      <c r="K96">
        <v>54.6</v>
      </c>
      <c r="L96">
        <v>13</v>
      </c>
      <c r="M96">
        <v>85</v>
      </c>
      <c r="N96">
        <v>9.3800000000000008</v>
      </c>
      <c r="O96">
        <v>83</v>
      </c>
      <c r="P96">
        <v>0.1</v>
      </c>
      <c r="Q96">
        <v>717.69467399999996</v>
      </c>
      <c r="R96">
        <v>3747159</v>
      </c>
      <c r="S96">
        <v>1.2</v>
      </c>
      <c r="T96">
        <v>1.1000000000000001</v>
      </c>
      <c r="U96">
        <v>0.77100000000000002</v>
      </c>
      <c r="V96">
        <v>15.6</v>
      </c>
      <c r="W96" t="b">
        <f>COUNT(LifeExpectancyData[[#This Row],[Life expectancy]:[Schooling]])=19</f>
        <v>0</v>
      </c>
    </row>
    <row r="97" spans="1:23" x14ac:dyDescent="0.25">
      <c r="A97" t="s">
        <v>278</v>
      </c>
      <c r="B97">
        <v>2000</v>
      </c>
      <c r="C97" t="s">
        <v>273</v>
      </c>
      <c r="D97">
        <v>74.099999999999994</v>
      </c>
      <c r="E97">
        <v>137</v>
      </c>
      <c r="F97">
        <v>12</v>
      </c>
      <c r="G97">
        <v>7.68</v>
      </c>
      <c r="H97">
        <v>1349.0252820000001</v>
      </c>
      <c r="J97">
        <v>6</v>
      </c>
      <c r="K97">
        <v>54</v>
      </c>
      <c r="L97">
        <v>14</v>
      </c>
      <c r="M97">
        <v>88</v>
      </c>
      <c r="N97">
        <v>9.2100000000000009</v>
      </c>
      <c r="O97">
        <v>83</v>
      </c>
      <c r="P97">
        <v>0.1</v>
      </c>
      <c r="Q97">
        <v>7669.2739160000001</v>
      </c>
      <c r="R97">
        <v>3757452</v>
      </c>
      <c r="S97">
        <v>1.2</v>
      </c>
      <c r="T97">
        <v>1.1000000000000001</v>
      </c>
      <c r="U97">
        <v>0.76400000000000001</v>
      </c>
      <c r="V97">
        <v>15</v>
      </c>
      <c r="W97" t="b">
        <f>COUNT(LifeExpectancyData[[#This Row],[Life expectancy]:[Schooling]])=19</f>
        <v>0</v>
      </c>
    </row>
    <row r="98" spans="1:23" x14ac:dyDescent="0.25">
      <c r="A98" t="s">
        <v>279</v>
      </c>
      <c r="B98">
        <v>2015</v>
      </c>
      <c r="C98" t="s">
        <v>273</v>
      </c>
      <c r="D98">
        <v>74.8</v>
      </c>
      <c r="E98">
        <v>118</v>
      </c>
      <c r="F98">
        <v>1</v>
      </c>
      <c r="H98">
        <v>0</v>
      </c>
      <c r="I98">
        <v>94</v>
      </c>
      <c r="J98">
        <v>33</v>
      </c>
      <c r="K98">
        <v>54.9</v>
      </c>
      <c r="L98">
        <v>1</v>
      </c>
      <c r="M98">
        <v>96</v>
      </c>
      <c r="O98">
        <v>94</v>
      </c>
      <c r="P98">
        <v>0.1</v>
      </c>
      <c r="Q98">
        <v>369.65477600000003</v>
      </c>
      <c r="R98">
        <v>291695</v>
      </c>
      <c r="S98">
        <v>2.1</v>
      </c>
      <c r="T98">
        <v>2.2000000000000002</v>
      </c>
      <c r="U98">
        <v>0.74099999999999999</v>
      </c>
      <c r="V98">
        <v>12.7</v>
      </c>
      <c r="W98" t="b">
        <f>COUNT(LifeExpectancyData[[#This Row],[Life expectancy]:[Schooling]])=19</f>
        <v>0</v>
      </c>
    </row>
    <row r="99" spans="1:23" x14ac:dyDescent="0.25">
      <c r="A99" t="s">
        <v>279</v>
      </c>
      <c r="B99">
        <v>2014</v>
      </c>
      <c r="C99" t="s">
        <v>273</v>
      </c>
      <c r="D99">
        <v>74.599999999999994</v>
      </c>
      <c r="E99">
        <v>12</v>
      </c>
      <c r="F99">
        <v>1</v>
      </c>
      <c r="G99">
        <v>3.91</v>
      </c>
      <c r="H99">
        <v>295.60871429999997</v>
      </c>
      <c r="I99">
        <v>93</v>
      </c>
      <c r="J99">
        <v>13</v>
      </c>
      <c r="K99">
        <v>54.1</v>
      </c>
      <c r="L99">
        <v>1</v>
      </c>
      <c r="M99">
        <v>95</v>
      </c>
      <c r="N99">
        <v>4.4800000000000004</v>
      </c>
      <c r="O99">
        <v>93</v>
      </c>
      <c r="P99">
        <v>0.1</v>
      </c>
      <c r="Q99">
        <v>3994.7123550000001</v>
      </c>
      <c r="R99">
        <v>29622</v>
      </c>
      <c r="S99">
        <v>2.1</v>
      </c>
      <c r="T99">
        <v>2.1</v>
      </c>
      <c r="U99">
        <v>0.73899999999999999</v>
      </c>
      <c r="V99">
        <v>12.7</v>
      </c>
      <c r="W99" t="b">
        <f>COUNT(LifeExpectancyData[[#This Row],[Life expectancy]:[Schooling]])=19</f>
        <v>1</v>
      </c>
    </row>
    <row r="100" spans="1:23" x14ac:dyDescent="0.25">
      <c r="A100" t="s">
        <v>279</v>
      </c>
      <c r="B100">
        <v>2013</v>
      </c>
      <c r="C100" t="s">
        <v>273</v>
      </c>
      <c r="D100">
        <v>74.400000000000006</v>
      </c>
      <c r="E100">
        <v>123</v>
      </c>
      <c r="F100">
        <v>1</v>
      </c>
      <c r="G100">
        <v>3.79</v>
      </c>
      <c r="H100">
        <v>279.42908119999998</v>
      </c>
      <c r="I100">
        <v>95</v>
      </c>
      <c r="J100">
        <v>10</v>
      </c>
      <c r="K100">
        <v>53.3</v>
      </c>
      <c r="L100">
        <v>1</v>
      </c>
      <c r="M100">
        <v>96</v>
      </c>
      <c r="N100">
        <v>4.55</v>
      </c>
      <c r="O100">
        <v>95</v>
      </c>
      <c r="P100">
        <v>0.1</v>
      </c>
      <c r="Q100">
        <v>3843.5912130000002</v>
      </c>
      <c r="R100">
        <v>289359</v>
      </c>
      <c r="S100">
        <v>2.1</v>
      </c>
      <c r="T100">
        <v>2.1</v>
      </c>
      <c r="U100">
        <v>0.73599999999999999</v>
      </c>
      <c r="V100">
        <v>12.7</v>
      </c>
      <c r="W100" t="b">
        <f>COUNT(LifeExpectancyData[[#This Row],[Life expectancy]:[Schooling]])=19</f>
        <v>1</v>
      </c>
    </row>
    <row r="101" spans="1:23" x14ac:dyDescent="0.25">
      <c r="A101" t="s">
        <v>279</v>
      </c>
      <c r="B101">
        <v>2012</v>
      </c>
      <c r="C101" t="s">
        <v>273</v>
      </c>
      <c r="D101">
        <v>74.400000000000006</v>
      </c>
      <c r="E101">
        <v>121</v>
      </c>
      <c r="F101">
        <v>1</v>
      </c>
      <c r="G101">
        <v>3.89</v>
      </c>
      <c r="H101">
        <v>274.15269860000001</v>
      </c>
      <c r="I101">
        <v>95</v>
      </c>
      <c r="J101">
        <v>0</v>
      </c>
      <c r="K101">
        <v>52.6</v>
      </c>
      <c r="L101">
        <v>1</v>
      </c>
      <c r="M101">
        <v>96</v>
      </c>
      <c r="N101">
        <v>4.4800000000000004</v>
      </c>
      <c r="O101">
        <v>95</v>
      </c>
      <c r="P101">
        <v>0.1</v>
      </c>
      <c r="Q101">
        <v>3684.8481000000002</v>
      </c>
      <c r="R101">
        <v>2881922</v>
      </c>
      <c r="S101">
        <v>2</v>
      </c>
      <c r="T101">
        <v>2.1</v>
      </c>
      <c r="U101">
        <v>0.73199999999999998</v>
      </c>
      <c r="V101">
        <v>12.7</v>
      </c>
      <c r="W101" t="b">
        <f>COUNT(LifeExpectancyData[[#This Row],[Life expectancy]:[Schooling]])=19</f>
        <v>1</v>
      </c>
    </row>
    <row r="102" spans="1:23" x14ac:dyDescent="0.25">
      <c r="A102" t="s">
        <v>279</v>
      </c>
      <c r="B102">
        <v>2011</v>
      </c>
      <c r="C102" t="s">
        <v>273</v>
      </c>
      <c r="D102">
        <v>73.900000000000006</v>
      </c>
      <c r="E102">
        <v>128</v>
      </c>
      <c r="F102">
        <v>1</v>
      </c>
      <c r="G102">
        <v>4.09</v>
      </c>
      <c r="H102">
        <v>260.9963826</v>
      </c>
      <c r="I102">
        <v>95</v>
      </c>
      <c r="J102">
        <v>0</v>
      </c>
      <c r="K102">
        <v>51.9</v>
      </c>
      <c r="L102">
        <v>1</v>
      </c>
      <c r="M102">
        <v>96</v>
      </c>
      <c r="N102">
        <v>3.71</v>
      </c>
      <c r="O102">
        <v>95</v>
      </c>
      <c r="P102">
        <v>0.1</v>
      </c>
      <c r="Q102">
        <v>3526.9781429999998</v>
      </c>
      <c r="R102">
        <v>2875581</v>
      </c>
      <c r="S102">
        <v>2</v>
      </c>
      <c r="T102">
        <v>2.1</v>
      </c>
      <c r="U102">
        <v>0.72899999999999998</v>
      </c>
      <c r="V102">
        <v>12.7</v>
      </c>
      <c r="W102" t="b">
        <f>COUNT(LifeExpectancyData[[#This Row],[Life expectancy]:[Schooling]])=19</f>
        <v>1</v>
      </c>
    </row>
    <row r="103" spans="1:23" x14ac:dyDescent="0.25">
      <c r="A103" t="s">
        <v>279</v>
      </c>
      <c r="B103">
        <v>2010</v>
      </c>
      <c r="C103" t="s">
        <v>273</v>
      </c>
      <c r="D103">
        <v>73.5</v>
      </c>
      <c r="E103">
        <v>132</v>
      </c>
      <c r="F103">
        <v>1</v>
      </c>
      <c r="G103">
        <v>4.2300000000000004</v>
      </c>
      <c r="H103">
        <v>224.32120140000001</v>
      </c>
      <c r="I103">
        <v>94</v>
      </c>
      <c r="J103">
        <v>2</v>
      </c>
      <c r="K103">
        <v>51.2</v>
      </c>
      <c r="L103">
        <v>1</v>
      </c>
      <c r="M103">
        <v>96</v>
      </c>
      <c r="N103">
        <v>4.5599999999999996</v>
      </c>
      <c r="O103">
        <v>94</v>
      </c>
      <c r="P103">
        <v>0.1</v>
      </c>
      <c r="Q103">
        <v>3218.3816550000001</v>
      </c>
      <c r="R103">
        <v>2877311</v>
      </c>
      <c r="S103">
        <v>2</v>
      </c>
      <c r="T103">
        <v>2.1</v>
      </c>
      <c r="U103">
        <v>0.72</v>
      </c>
      <c r="V103">
        <v>12.3</v>
      </c>
      <c r="W103" t="b">
        <f>COUNT(LifeExpectancyData[[#This Row],[Life expectancy]:[Schooling]])=19</f>
        <v>1</v>
      </c>
    </row>
    <row r="104" spans="1:23" x14ac:dyDescent="0.25">
      <c r="A104" t="s">
        <v>279</v>
      </c>
      <c r="B104">
        <v>2009</v>
      </c>
      <c r="C104" t="s">
        <v>273</v>
      </c>
      <c r="D104">
        <v>73.3</v>
      </c>
      <c r="E104">
        <v>137</v>
      </c>
      <c r="F104">
        <v>1</v>
      </c>
      <c r="G104">
        <v>3.96</v>
      </c>
      <c r="H104">
        <v>201.18554610000001</v>
      </c>
      <c r="I104">
        <v>93</v>
      </c>
      <c r="J104">
        <v>0</v>
      </c>
      <c r="K104">
        <v>5.7</v>
      </c>
      <c r="L104">
        <v>1</v>
      </c>
      <c r="M104">
        <v>94</v>
      </c>
      <c r="N104">
        <v>4.55</v>
      </c>
      <c r="O104">
        <v>93</v>
      </c>
      <c r="P104">
        <v>0.1</v>
      </c>
      <c r="Q104">
        <v>2993.832531</v>
      </c>
      <c r="R104">
        <v>2888584</v>
      </c>
      <c r="S104">
        <v>2</v>
      </c>
      <c r="T104">
        <v>2.1</v>
      </c>
      <c r="U104">
        <v>0.72499999999999998</v>
      </c>
      <c r="V104">
        <v>11.9</v>
      </c>
      <c r="W104" t="b">
        <f>COUNT(LifeExpectancyData[[#This Row],[Life expectancy]:[Schooling]])=19</f>
        <v>1</v>
      </c>
    </row>
    <row r="105" spans="1:23" x14ac:dyDescent="0.25">
      <c r="A105" t="s">
        <v>279</v>
      </c>
      <c r="B105">
        <v>2008</v>
      </c>
      <c r="C105" t="s">
        <v>273</v>
      </c>
      <c r="D105">
        <v>73.2</v>
      </c>
      <c r="E105">
        <v>14</v>
      </c>
      <c r="F105">
        <v>1</v>
      </c>
      <c r="G105">
        <v>3.96</v>
      </c>
      <c r="H105">
        <v>2.8888978999999999</v>
      </c>
      <c r="I105">
        <v>89</v>
      </c>
      <c r="J105">
        <v>0</v>
      </c>
      <c r="K105">
        <v>5.0999999999999996</v>
      </c>
      <c r="L105">
        <v>1</v>
      </c>
      <c r="M105">
        <v>91</v>
      </c>
      <c r="N105">
        <v>3.8</v>
      </c>
      <c r="O105">
        <v>89</v>
      </c>
      <c r="P105">
        <v>0.1</v>
      </c>
      <c r="Q105">
        <v>41.269970000000001</v>
      </c>
      <c r="R105">
        <v>29822</v>
      </c>
      <c r="S105">
        <v>2</v>
      </c>
      <c r="T105">
        <v>2.1</v>
      </c>
      <c r="U105">
        <v>0.72099999999999997</v>
      </c>
      <c r="V105">
        <v>12.3</v>
      </c>
      <c r="W105" t="b">
        <f>COUNT(LifeExpectancyData[[#This Row],[Life expectancy]:[Schooling]])=19</f>
        <v>1</v>
      </c>
    </row>
    <row r="106" spans="1:23" x14ac:dyDescent="0.25">
      <c r="A106" t="s">
        <v>279</v>
      </c>
      <c r="B106">
        <v>2007</v>
      </c>
      <c r="C106" t="s">
        <v>273</v>
      </c>
      <c r="D106">
        <v>73.5</v>
      </c>
      <c r="E106">
        <v>132</v>
      </c>
      <c r="F106">
        <v>1</v>
      </c>
      <c r="G106">
        <v>3.99</v>
      </c>
      <c r="H106">
        <v>44.572199660000003</v>
      </c>
      <c r="I106">
        <v>85</v>
      </c>
      <c r="J106">
        <v>1</v>
      </c>
      <c r="K106">
        <v>49.7</v>
      </c>
      <c r="L106">
        <v>1</v>
      </c>
      <c r="M106">
        <v>9</v>
      </c>
      <c r="N106">
        <v>4.3099999999999996</v>
      </c>
      <c r="O106">
        <v>88</v>
      </c>
      <c r="P106">
        <v>0.1</v>
      </c>
      <c r="Q106">
        <v>3138.8872999999999</v>
      </c>
      <c r="R106">
        <v>293356</v>
      </c>
      <c r="S106">
        <v>2</v>
      </c>
      <c r="T106">
        <v>2.1</v>
      </c>
      <c r="U106">
        <v>0.70699999999999996</v>
      </c>
      <c r="V106">
        <v>11.7</v>
      </c>
      <c r="W106" t="b">
        <f>COUNT(LifeExpectancyData[[#This Row],[Life expectancy]:[Schooling]])=19</f>
        <v>1</v>
      </c>
    </row>
    <row r="107" spans="1:23" x14ac:dyDescent="0.25">
      <c r="A107" t="s">
        <v>279</v>
      </c>
      <c r="B107">
        <v>2006</v>
      </c>
      <c r="C107" t="s">
        <v>273</v>
      </c>
      <c r="D107">
        <v>72.900000000000006</v>
      </c>
      <c r="E107">
        <v>141</v>
      </c>
      <c r="F107">
        <v>1</v>
      </c>
      <c r="G107">
        <v>4.01</v>
      </c>
      <c r="H107">
        <v>244.5352767</v>
      </c>
      <c r="I107">
        <v>78</v>
      </c>
      <c r="J107">
        <v>137</v>
      </c>
      <c r="K107">
        <v>49.2</v>
      </c>
      <c r="L107">
        <v>1</v>
      </c>
      <c r="M107">
        <v>87</v>
      </c>
      <c r="N107">
        <v>4.58</v>
      </c>
      <c r="O107">
        <v>87</v>
      </c>
      <c r="P107">
        <v>0.1</v>
      </c>
      <c r="Q107">
        <v>2158.299</v>
      </c>
      <c r="R107">
        <v>29585</v>
      </c>
      <c r="S107">
        <v>2</v>
      </c>
      <c r="T107">
        <v>2.1</v>
      </c>
      <c r="U107">
        <v>0.69199999999999995</v>
      </c>
      <c r="V107">
        <v>11.2</v>
      </c>
      <c r="W107" t="b">
        <f>COUNT(LifeExpectancyData[[#This Row],[Life expectancy]:[Schooling]])=19</f>
        <v>1</v>
      </c>
    </row>
    <row r="108" spans="1:23" x14ac:dyDescent="0.25">
      <c r="A108" t="s">
        <v>279</v>
      </c>
      <c r="B108">
        <v>2005</v>
      </c>
      <c r="C108" t="s">
        <v>273</v>
      </c>
      <c r="D108">
        <v>73</v>
      </c>
      <c r="E108">
        <v>137</v>
      </c>
      <c r="F108">
        <v>1</v>
      </c>
      <c r="G108">
        <v>4.25</v>
      </c>
      <c r="H108">
        <v>20.218228280000002</v>
      </c>
      <c r="I108">
        <v>91</v>
      </c>
      <c r="J108">
        <v>2281</v>
      </c>
      <c r="K108">
        <v>48.8</v>
      </c>
      <c r="L108">
        <v>1</v>
      </c>
      <c r="M108">
        <v>92</v>
      </c>
      <c r="N108">
        <v>5.25</v>
      </c>
      <c r="O108">
        <v>9</v>
      </c>
      <c r="P108">
        <v>0.1</v>
      </c>
      <c r="Q108">
        <v>1643.7583970000001</v>
      </c>
      <c r="R108">
        <v>2981259</v>
      </c>
      <c r="S108">
        <v>2</v>
      </c>
      <c r="T108">
        <v>2.1</v>
      </c>
      <c r="U108">
        <v>0.67900000000000005</v>
      </c>
      <c r="V108">
        <v>10.9</v>
      </c>
      <c r="W108" t="b">
        <f>COUNT(LifeExpectancyData[[#This Row],[Life expectancy]:[Schooling]])=19</f>
        <v>1</v>
      </c>
    </row>
    <row r="109" spans="1:23" x14ac:dyDescent="0.25">
      <c r="A109" t="s">
        <v>279</v>
      </c>
      <c r="B109">
        <v>2004</v>
      </c>
      <c r="C109" t="s">
        <v>273</v>
      </c>
      <c r="D109">
        <v>73</v>
      </c>
      <c r="E109">
        <v>132</v>
      </c>
      <c r="F109">
        <v>1</v>
      </c>
      <c r="G109">
        <v>3.81</v>
      </c>
      <c r="H109">
        <v>97.740877440000006</v>
      </c>
      <c r="I109">
        <v>91</v>
      </c>
      <c r="J109">
        <v>1783</v>
      </c>
      <c r="K109">
        <v>48.4</v>
      </c>
      <c r="L109">
        <v>1</v>
      </c>
      <c r="M109">
        <v>93</v>
      </c>
      <c r="N109">
        <v>5.5</v>
      </c>
      <c r="O109">
        <v>91</v>
      </c>
      <c r="P109">
        <v>0.1</v>
      </c>
      <c r="Q109">
        <v>1191.96192</v>
      </c>
      <c r="R109">
        <v>3612</v>
      </c>
      <c r="S109">
        <v>2</v>
      </c>
      <c r="T109">
        <v>2.1</v>
      </c>
      <c r="U109">
        <v>0.66800000000000004</v>
      </c>
      <c r="V109">
        <v>10.9</v>
      </c>
      <c r="W109" t="b">
        <f>COUNT(LifeExpectancyData[[#This Row],[Life expectancy]:[Schooling]])=19</f>
        <v>1</v>
      </c>
    </row>
    <row r="110" spans="1:23" x14ac:dyDescent="0.25">
      <c r="A110" t="s">
        <v>279</v>
      </c>
      <c r="B110">
        <v>2003</v>
      </c>
      <c r="C110" t="s">
        <v>273</v>
      </c>
      <c r="D110">
        <v>72.7</v>
      </c>
      <c r="E110">
        <v>134</v>
      </c>
      <c r="F110">
        <v>1</v>
      </c>
      <c r="G110">
        <v>3.03</v>
      </c>
      <c r="H110">
        <v>7.3414931479999996</v>
      </c>
      <c r="I110">
        <v>93</v>
      </c>
      <c r="J110">
        <v>4</v>
      </c>
      <c r="K110">
        <v>48.1</v>
      </c>
      <c r="L110">
        <v>1</v>
      </c>
      <c r="M110">
        <v>96</v>
      </c>
      <c r="N110">
        <v>5.56</v>
      </c>
      <c r="O110">
        <v>94</v>
      </c>
      <c r="P110">
        <v>0.1</v>
      </c>
      <c r="Q110">
        <v>93.166156700000002</v>
      </c>
      <c r="R110">
        <v>31786</v>
      </c>
      <c r="S110">
        <v>2</v>
      </c>
      <c r="T110">
        <v>2.1</v>
      </c>
      <c r="U110">
        <v>0.65700000000000003</v>
      </c>
      <c r="V110">
        <v>10.8</v>
      </c>
      <c r="W110" t="b">
        <f>COUNT(LifeExpectancyData[[#This Row],[Life expectancy]:[Schooling]])=19</f>
        <v>1</v>
      </c>
    </row>
    <row r="111" spans="1:23" x14ac:dyDescent="0.25">
      <c r="A111" t="s">
        <v>279</v>
      </c>
      <c r="B111">
        <v>2002</v>
      </c>
      <c r="C111" t="s">
        <v>273</v>
      </c>
      <c r="D111">
        <v>72.599999999999994</v>
      </c>
      <c r="E111">
        <v>134</v>
      </c>
      <c r="F111">
        <v>1</v>
      </c>
      <c r="G111">
        <v>2.86</v>
      </c>
      <c r="H111">
        <v>57.17810403</v>
      </c>
      <c r="I111">
        <v>91</v>
      </c>
      <c r="J111">
        <v>40</v>
      </c>
      <c r="K111">
        <v>47.8</v>
      </c>
      <c r="L111">
        <v>1</v>
      </c>
      <c r="M111">
        <v>96</v>
      </c>
      <c r="N111">
        <v>5.4</v>
      </c>
      <c r="O111">
        <v>94</v>
      </c>
      <c r="P111">
        <v>0.1</v>
      </c>
      <c r="Q111">
        <v>783.26169900000002</v>
      </c>
      <c r="R111">
        <v>333897</v>
      </c>
      <c r="S111">
        <v>2.1</v>
      </c>
      <c r="T111">
        <v>2.1</v>
      </c>
      <c r="U111">
        <v>0.64500000000000002</v>
      </c>
      <c r="V111">
        <v>10.8</v>
      </c>
      <c r="W111" t="b">
        <f>COUNT(LifeExpectancyData[[#This Row],[Life expectancy]:[Schooling]])=19</f>
        <v>1</v>
      </c>
    </row>
    <row r="112" spans="1:23" x14ac:dyDescent="0.25">
      <c r="A112" t="s">
        <v>279</v>
      </c>
      <c r="B112">
        <v>2001</v>
      </c>
      <c r="C112" t="s">
        <v>273</v>
      </c>
      <c r="D112">
        <v>72.599999999999994</v>
      </c>
      <c r="E112">
        <v>141</v>
      </c>
      <c r="F112">
        <v>1</v>
      </c>
      <c r="G112">
        <v>2.86</v>
      </c>
      <c r="H112">
        <v>53.193730119999998</v>
      </c>
      <c r="I112">
        <v>69</v>
      </c>
      <c r="J112">
        <v>69</v>
      </c>
      <c r="K112">
        <v>47.4</v>
      </c>
      <c r="L112">
        <v>1</v>
      </c>
      <c r="M112">
        <v>97</v>
      </c>
      <c r="N112">
        <v>5.94</v>
      </c>
      <c r="O112">
        <v>94</v>
      </c>
      <c r="P112">
        <v>0.1</v>
      </c>
      <c r="Q112">
        <v>694.43511899999999</v>
      </c>
      <c r="R112">
        <v>35655</v>
      </c>
      <c r="S112">
        <v>2.1</v>
      </c>
      <c r="T112">
        <v>2.1</v>
      </c>
      <c r="U112">
        <v>0.64400000000000002</v>
      </c>
      <c r="V112">
        <v>11.1</v>
      </c>
      <c r="W112" t="b">
        <f>COUNT(LifeExpectancyData[[#This Row],[Life expectancy]:[Schooling]])=19</f>
        <v>1</v>
      </c>
    </row>
    <row r="113" spans="1:23" x14ac:dyDescent="0.25">
      <c r="A113" t="s">
        <v>279</v>
      </c>
      <c r="B113">
        <v>2000</v>
      </c>
      <c r="C113" t="s">
        <v>273</v>
      </c>
      <c r="D113">
        <v>72</v>
      </c>
      <c r="E113">
        <v>142</v>
      </c>
      <c r="F113">
        <v>1</v>
      </c>
      <c r="G113">
        <v>2.9</v>
      </c>
      <c r="H113">
        <v>32.75626853</v>
      </c>
      <c r="I113">
        <v>55</v>
      </c>
      <c r="J113">
        <v>15</v>
      </c>
      <c r="K113">
        <v>47.1</v>
      </c>
      <c r="L113">
        <v>1</v>
      </c>
      <c r="M113">
        <v>96</v>
      </c>
      <c r="N113">
        <v>6.25</v>
      </c>
      <c r="O113">
        <v>93</v>
      </c>
      <c r="P113">
        <v>0.1</v>
      </c>
      <c r="Q113">
        <v>622.7427477</v>
      </c>
      <c r="R113">
        <v>369588</v>
      </c>
      <c r="S113">
        <v>2.1</v>
      </c>
      <c r="T113">
        <v>2.2000000000000002</v>
      </c>
      <c r="U113">
        <v>0.63900000000000001</v>
      </c>
      <c r="V113">
        <v>11.2</v>
      </c>
      <c r="W113" t="b">
        <f>COUNT(LifeExpectancyData[[#This Row],[Life expectancy]:[Schooling]])=19</f>
        <v>1</v>
      </c>
    </row>
    <row r="114" spans="1:23" x14ac:dyDescent="0.25">
      <c r="A114" t="s">
        <v>280</v>
      </c>
      <c r="B114">
        <v>2015</v>
      </c>
      <c r="C114" t="s">
        <v>281</v>
      </c>
      <c r="D114">
        <v>82.8</v>
      </c>
      <c r="E114">
        <v>59</v>
      </c>
      <c r="F114">
        <v>1</v>
      </c>
      <c r="H114">
        <v>0</v>
      </c>
      <c r="I114">
        <v>93</v>
      </c>
      <c r="J114">
        <v>74</v>
      </c>
      <c r="K114">
        <v>66.599999999999994</v>
      </c>
      <c r="L114">
        <v>1</v>
      </c>
      <c r="M114">
        <v>93</v>
      </c>
      <c r="O114">
        <v>93</v>
      </c>
      <c r="P114">
        <v>0.1</v>
      </c>
      <c r="Q114">
        <v>56554.387600000002</v>
      </c>
      <c r="R114">
        <v>23789338</v>
      </c>
      <c r="S114">
        <v>0.6</v>
      </c>
      <c r="T114">
        <v>0.6</v>
      </c>
      <c r="U114">
        <v>0.93700000000000006</v>
      </c>
      <c r="V114">
        <v>20.399999999999999</v>
      </c>
      <c r="W114" t="b">
        <f>COUNT(LifeExpectancyData[[#This Row],[Life expectancy]:[Schooling]])=19</f>
        <v>0</v>
      </c>
    </row>
    <row r="115" spans="1:23" x14ac:dyDescent="0.25">
      <c r="A115" t="s">
        <v>280</v>
      </c>
      <c r="B115">
        <v>2014</v>
      </c>
      <c r="C115" t="s">
        <v>281</v>
      </c>
      <c r="D115">
        <v>82.7</v>
      </c>
      <c r="E115">
        <v>6</v>
      </c>
      <c r="F115">
        <v>1</v>
      </c>
      <c r="G115">
        <v>9.7100000000000009</v>
      </c>
      <c r="H115">
        <v>10769.36305</v>
      </c>
      <c r="I115">
        <v>91</v>
      </c>
      <c r="J115">
        <v>340</v>
      </c>
      <c r="K115">
        <v>66.099999999999994</v>
      </c>
      <c r="L115">
        <v>1</v>
      </c>
      <c r="M115">
        <v>92</v>
      </c>
      <c r="N115">
        <v>9.42</v>
      </c>
      <c r="O115">
        <v>92</v>
      </c>
      <c r="P115">
        <v>0.1</v>
      </c>
      <c r="Q115">
        <v>62214.691200000001</v>
      </c>
      <c r="R115">
        <v>2346694</v>
      </c>
      <c r="S115">
        <v>0.6</v>
      </c>
      <c r="T115">
        <v>0.6</v>
      </c>
      <c r="U115">
        <v>0.93600000000000005</v>
      </c>
      <c r="V115">
        <v>20.399999999999999</v>
      </c>
      <c r="W115" t="b">
        <f>COUNT(LifeExpectancyData[[#This Row],[Life expectancy]:[Schooling]])=19</f>
        <v>1</v>
      </c>
    </row>
    <row r="116" spans="1:23" x14ac:dyDescent="0.25">
      <c r="A116" t="s">
        <v>280</v>
      </c>
      <c r="B116">
        <v>2013</v>
      </c>
      <c r="C116" t="s">
        <v>281</v>
      </c>
      <c r="D116">
        <v>82.5</v>
      </c>
      <c r="E116">
        <v>61</v>
      </c>
      <c r="F116">
        <v>1</v>
      </c>
      <c r="G116">
        <v>9.8699999999999992</v>
      </c>
      <c r="H116">
        <v>11734.853810000001</v>
      </c>
      <c r="I116">
        <v>91</v>
      </c>
      <c r="J116">
        <v>158</v>
      </c>
      <c r="K116">
        <v>65.5</v>
      </c>
      <c r="L116">
        <v>1</v>
      </c>
      <c r="M116">
        <v>91</v>
      </c>
      <c r="N116">
        <v>9.36</v>
      </c>
      <c r="O116">
        <v>91</v>
      </c>
      <c r="P116">
        <v>0.1</v>
      </c>
      <c r="Q116">
        <v>67792.338600000003</v>
      </c>
      <c r="R116">
        <v>23117353</v>
      </c>
      <c r="S116">
        <v>0.6</v>
      </c>
      <c r="T116">
        <v>0.6</v>
      </c>
      <c r="U116">
        <v>0.93300000000000005</v>
      </c>
      <c r="V116">
        <v>20.3</v>
      </c>
      <c r="W116" t="b">
        <f>COUNT(LifeExpectancyData[[#This Row],[Life expectancy]:[Schooling]])=19</f>
        <v>1</v>
      </c>
    </row>
    <row r="117" spans="1:23" x14ac:dyDescent="0.25">
      <c r="A117" t="s">
        <v>280</v>
      </c>
      <c r="B117">
        <v>2012</v>
      </c>
      <c r="C117" t="s">
        <v>281</v>
      </c>
      <c r="D117">
        <v>82.3</v>
      </c>
      <c r="E117">
        <v>61</v>
      </c>
      <c r="F117">
        <v>1</v>
      </c>
      <c r="G117">
        <v>10.029999999999999</v>
      </c>
      <c r="H117">
        <v>11714.998579999999</v>
      </c>
      <c r="I117">
        <v>91</v>
      </c>
      <c r="J117">
        <v>199</v>
      </c>
      <c r="K117">
        <v>65</v>
      </c>
      <c r="L117">
        <v>1</v>
      </c>
      <c r="M117">
        <v>92</v>
      </c>
      <c r="N117">
        <v>9.36</v>
      </c>
      <c r="O117">
        <v>92</v>
      </c>
      <c r="P117">
        <v>0.1</v>
      </c>
      <c r="Q117">
        <v>67677.634770000004</v>
      </c>
      <c r="R117">
        <v>22728254</v>
      </c>
      <c r="S117">
        <v>0.6</v>
      </c>
      <c r="T117">
        <v>0.6</v>
      </c>
      <c r="U117">
        <v>0.93</v>
      </c>
      <c r="V117">
        <v>20.100000000000001</v>
      </c>
      <c r="W117" t="b">
        <f>COUNT(LifeExpectancyData[[#This Row],[Life expectancy]:[Schooling]])=19</f>
        <v>1</v>
      </c>
    </row>
    <row r="118" spans="1:23" x14ac:dyDescent="0.25">
      <c r="A118" t="s">
        <v>280</v>
      </c>
      <c r="B118">
        <v>2011</v>
      </c>
      <c r="C118" t="s">
        <v>281</v>
      </c>
      <c r="D118">
        <v>82</v>
      </c>
      <c r="E118">
        <v>63</v>
      </c>
      <c r="F118">
        <v>1</v>
      </c>
      <c r="G118">
        <v>10.3</v>
      </c>
      <c r="H118">
        <v>10986.26527</v>
      </c>
      <c r="I118">
        <v>92</v>
      </c>
      <c r="J118">
        <v>190</v>
      </c>
      <c r="K118">
        <v>64.400000000000006</v>
      </c>
      <c r="L118">
        <v>1</v>
      </c>
      <c r="M118">
        <v>92</v>
      </c>
      <c r="N118">
        <v>9.1999999999999993</v>
      </c>
      <c r="O118">
        <v>92</v>
      </c>
      <c r="P118">
        <v>0.1</v>
      </c>
      <c r="Q118">
        <v>62245.129000000001</v>
      </c>
      <c r="R118">
        <v>223424</v>
      </c>
      <c r="S118">
        <v>0.6</v>
      </c>
      <c r="T118">
        <v>0.6</v>
      </c>
      <c r="U118">
        <v>0.92700000000000005</v>
      </c>
      <c r="V118">
        <v>19.8</v>
      </c>
      <c r="W118" t="b">
        <f>COUNT(LifeExpectancyData[[#This Row],[Life expectancy]:[Schooling]])=19</f>
        <v>1</v>
      </c>
    </row>
    <row r="119" spans="1:23" x14ac:dyDescent="0.25">
      <c r="A119" t="s">
        <v>280</v>
      </c>
      <c r="B119">
        <v>2010</v>
      </c>
      <c r="C119" t="s">
        <v>281</v>
      </c>
      <c r="D119">
        <v>81.900000000000006</v>
      </c>
      <c r="E119">
        <v>64</v>
      </c>
      <c r="F119">
        <v>1</v>
      </c>
      <c r="G119">
        <v>10.52</v>
      </c>
      <c r="H119">
        <v>8875.7864929999996</v>
      </c>
      <c r="I119">
        <v>92</v>
      </c>
      <c r="J119">
        <v>70</v>
      </c>
      <c r="K119">
        <v>63.9</v>
      </c>
      <c r="L119">
        <v>1</v>
      </c>
      <c r="M119">
        <v>92</v>
      </c>
      <c r="N119">
        <v>9.1999999999999993</v>
      </c>
      <c r="O119">
        <v>92</v>
      </c>
      <c r="P119">
        <v>0.1</v>
      </c>
      <c r="Q119">
        <v>51874.847999999998</v>
      </c>
      <c r="R119">
        <v>223175</v>
      </c>
      <c r="S119">
        <v>0.7</v>
      </c>
      <c r="T119">
        <v>0.6</v>
      </c>
      <c r="U119">
        <v>0.92700000000000005</v>
      </c>
      <c r="V119">
        <v>19.5</v>
      </c>
      <c r="W119" t="b">
        <f>COUNT(LifeExpectancyData[[#This Row],[Life expectancy]:[Schooling]])=19</f>
        <v>1</v>
      </c>
    </row>
    <row r="120" spans="1:23" x14ac:dyDescent="0.25">
      <c r="A120" t="s">
        <v>280</v>
      </c>
      <c r="B120">
        <v>2009</v>
      </c>
      <c r="C120" t="s">
        <v>281</v>
      </c>
      <c r="D120">
        <v>81.7</v>
      </c>
      <c r="E120">
        <v>66</v>
      </c>
      <c r="F120">
        <v>1</v>
      </c>
      <c r="G120">
        <v>10.62</v>
      </c>
      <c r="H120">
        <v>7172.2752289999999</v>
      </c>
      <c r="I120">
        <v>94</v>
      </c>
      <c r="J120">
        <v>104</v>
      </c>
      <c r="K120">
        <v>63.4</v>
      </c>
      <c r="L120">
        <v>1</v>
      </c>
      <c r="M120">
        <v>92</v>
      </c>
      <c r="N120">
        <v>9.5</v>
      </c>
      <c r="O120">
        <v>92</v>
      </c>
      <c r="P120">
        <v>0.1</v>
      </c>
      <c r="Q120">
        <v>42742.998979999997</v>
      </c>
      <c r="R120">
        <v>216917</v>
      </c>
      <c r="S120">
        <v>0.7</v>
      </c>
      <c r="T120">
        <v>0.6</v>
      </c>
      <c r="U120">
        <v>0.92500000000000004</v>
      </c>
      <c r="V120">
        <v>19.100000000000001</v>
      </c>
      <c r="W120" t="b">
        <f>COUNT(LifeExpectancyData[[#This Row],[Life expectancy]:[Schooling]])=19</f>
        <v>1</v>
      </c>
    </row>
    <row r="121" spans="1:23" x14ac:dyDescent="0.25">
      <c r="A121" t="s">
        <v>280</v>
      </c>
      <c r="B121">
        <v>2008</v>
      </c>
      <c r="C121" t="s">
        <v>281</v>
      </c>
      <c r="D121">
        <v>81.3</v>
      </c>
      <c r="E121">
        <v>66</v>
      </c>
      <c r="F121">
        <v>1</v>
      </c>
      <c r="G121">
        <v>10.76</v>
      </c>
      <c r="H121">
        <v>8547.2923570000003</v>
      </c>
      <c r="I121">
        <v>94</v>
      </c>
      <c r="J121">
        <v>65</v>
      </c>
      <c r="K121">
        <v>62.9</v>
      </c>
      <c r="L121">
        <v>1</v>
      </c>
      <c r="M121">
        <v>92</v>
      </c>
      <c r="N121">
        <v>8.7799999999999994</v>
      </c>
      <c r="O121">
        <v>92</v>
      </c>
      <c r="P121">
        <v>0.1</v>
      </c>
      <c r="Q121">
        <v>49664.685400000002</v>
      </c>
      <c r="R121">
        <v>212492</v>
      </c>
      <c r="S121">
        <v>0.7</v>
      </c>
      <c r="T121">
        <v>0.6</v>
      </c>
      <c r="U121">
        <v>0.92100000000000004</v>
      </c>
      <c r="V121">
        <v>19.100000000000001</v>
      </c>
      <c r="W121" t="b">
        <f>COUNT(LifeExpectancyData[[#This Row],[Life expectancy]:[Schooling]])=19</f>
        <v>1</v>
      </c>
    </row>
    <row r="122" spans="1:23" x14ac:dyDescent="0.25">
      <c r="A122" t="s">
        <v>280</v>
      </c>
      <c r="B122">
        <v>2007</v>
      </c>
      <c r="C122" t="s">
        <v>281</v>
      </c>
      <c r="D122">
        <v>81.3</v>
      </c>
      <c r="E122">
        <v>66</v>
      </c>
      <c r="F122">
        <v>1</v>
      </c>
      <c r="G122">
        <v>10.56</v>
      </c>
      <c r="H122">
        <v>872.59860920000006</v>
      </c>
      <c r="I122">
        <v>94</v>
      </c>
      <c r="J122">
        <v>11</v>
      </c>
      <c r="K122">
        <v>62.5</v>
      </c>
      <c r="L122">
        <v>2</v>
      </c>
      <c r="M122">
        <v>92</v>
      </c>
      <c r="N122">
        <v>8.5299999999999994</v>
      </c>
      <c r="O122">
        <v>92</v>
      </c>
      <c r="P122">
        <v>0.1</v>
      </c>
      <c r="Q122">
        <v>4991.9828900000002</v>
      </c>
      <c r="R122">
        <v>28276</v>
      </c>
      <c r="S122">
        <v>0.7</v>
      </c>
      <c r="T122">
        <v>0.6</v>
      </c>
      <c r="U122">
        <v>0.91800000000000004</v>
      </c>
      <c r="V122">
        <v>19</v>
      </c>
      <c r="W122" t="b">
        <f>COUNT(LifeExpectancyData[[#This Row],[Life expectancy]:[Schooling]])=19</f>
        <v>1</v>
      </c>
    </row>
    <row r="123" spans="1:23" x14ac:dyDescent="0.25">
      <c r="A123" t="s">
        <v>280</v>
      </c>
      <c r="B123">
        <v>2006</v>
      </c>
      <c r="C123" t="s">
        <v>281</v>
      </c>
      <c r="D123">
        <v>81.2</v>
      </c>
      <c r="E123">
        <v>66</v>
      </c>
      <c r="F123">
        <v>1</v>
      </c>
      <c r="G123">
        <v>10.31</v>
      </c>
      <c r="H123">
        <v>6187.0620170000002</v>
      </c>
      <c r="I123">
        <v>95</v>
      </c>
      <c r="J123">
        <v>0</v>
      </c>
      <c r="K123">
        <v>62</v>
      </c>
      <c r="L123">
        <v>2</v>
      </c>
      <c r="M123">
        <v>92</v>
      </c>
      <c r="N123">
        <v>8.49</v>
      </c>
      <c r="O123">
        <v>92</v>
      </c>
      <c r="P123">
        <v>0.1</v>
      </c>
      <c r="Q123">
        <v>36118.283810000001</v>
      </c>
      <c r="R123">
        <v>26979</v>
      </c>
      <c r="S123">
        <v>0.7</v>
      </c>
      <c r="T123">
        <v>0.6</v>
      </c>
      <c r="U123">
        <v>0.91500000000000004</v>
      </c>
      <c r="V123">
        <v>20.3</v>
      </c>
      <c r="W123" t="b">
        <f>COUNT(LifeExpectancyData[[#This Row],[Life expectancy]:[Schooling]])=19</f>
        <v>1</v>
      </c>
    </row>
    <row r="124" spans="1:23" x14ac:dyDescent="0.25">
      <c r="A124" t="s">
        <v>280</v>
      </c>
      <c r="B124">
        <v>2005</v>
      </c>
      <c r="C124" t="s">
        <v>281</v>
      </c>
      <c r="D124">
        <v>81</v>
      </c>
      <c r="E124">
        <v>67</v>
      </c>
      <c r="F124">
        <v>1</v>
      </c>
      <c r="G124">
        <v>10.3</v>
      </c>
      <c r="H124">
        <v>579.13316369999995</v>
      </c>
      <c r="I124">
        <v>95</v>
      </c>
      <c r="J124">
        <v>10</v>
      </c>
      <c r="K124">
        <v>61.5</v>
      </c>
      <c r="L124">
        <v>2</v>
      </c>
      <c r="M124">
        <v>92</v>
      </c>
      <c r="N124">
        <v>8.4499999999999993</v>
      </c>
      <c r="O124">
        <v>92</v>
      </c>
      <c r="P124">
        <v>0.1</v>
      </c>
      <c r="Q124">
        <v>3416.7148299999999</v>
      </c>
      <c r="R124">
        <v>23948</v>
      </c>
      <c r="S124">
        <v>0.7</v>
      </c>
      <c r="T124">
        <v>0.6</v>
      </c>
      <c r="U124">
        <v>0.91</v>
      </c>
      <c r="V124">
        <v>20.3</v>
      </c>
      <c r="W124" t="b">
        <f>COUNT(LifeExpectancyData[[#This Row],[Life expectancy]:[Schooling]])=19</f>
        <v>1</v>
      </c>
    </row>
    <row r="125" spans="1:23" x14ac:dyDescent="0.25">
      <c r="A125" t="s">
        <v>280</v>
      </c>
      <c r="B125">
        <v>2004</v>
      </c>
      <c r="C125" t="s">
        <v>281</v>
      </c>
      <c r="D125">
        <v>86</v>
      </c>
      <c r="E125">
        <v>69</v>
      </c>
      <c r="F125">
        <v>1</v>
      </c>
      <c r="G125">
        <v>9.84</v>
      </c>
      <c r="H125">
        <v>588.56837099999996</v>
      </c>
      <c r="I125">
        <v>95</v>
      </c>
      <c r="J125">
        <v>70</v>
      </c>
      <c r="K125">
        <v>6.9</v>
      </c>
      <c r="L125">
        <v>1</v>
      </c>
      <c r="M125">
        <v>92</v>
      </c>
      <c r="N125">
        <v>8.57</v>
      </c>
      <c r="O125">
        <v>92</v>
      </c>
      <c r="P125">
        <v>0.1</v>
      </c>
      <c r="Q125">
        <v>3472.37977</v>
      </c>
      <c r="R125">
        <v>21274</v>
      </c>
      <c r="S125">
        <v>0.7</v>
      </c>
      <c r="T125">
        <v>0.6</v>
      </c>
      <c r="U125">
        <v>0.90800000000000003</v>
      </c>
      <c r="V125">
        <v>20.7</v>
      </c>
      <c r="W125" t="b">
        <f>COUNT(LifeExpectancyData[[#This Row],[Life expectancy]:[Schooling]])=19</f>
        <v>1</v>
      </c>
    </row>
    <row r="126" spans="1:23" x14ac:dyDescent="0.25">
      <c r="A126" t="s">
        <v>280</v>
      </c>
      <c r="B126">
        <v>2003</v>
      </c>
      <c r="C126" t="s">
        <v>281</v>
      </c>
      <c r="D126">
        <v>83</v>
      </c>
      <c r="E126">
        <v>71</v>
      </c>
      <c r="F126">
        <v>1</v>
      </c>
      <c r="G126">
        <v>9.9700000000000006</v>
      </c>
      <c r="H126">
        <v>3829.5509280000001</v>
      </c>
      <c r="I126">
        <v>95</v>
      </c>
      <c r="J126">
        <v>91</v>
      </c>
      <c r="K126">
        <v>6.3</v>
      </c>
      <c r="L126">
        <v>1</v>
      </c>
      <c r="M126">
        <v>92</v>
      </c>
      <c r="N126">
        <v>8.32</v>
      </c>
      <c r="O126">
        <v>93</v>
      </c>
      <c r="P126">
        <v>0.1</v>
      </c>
      <c r="Q126">
        <v>23465.385590000002</v>
      </c>
      <c r="R126">
        <v>198954</v>
      </c>
      <c r="S126">
        <v>0.7</v>
      </c>
      <c r="T126">
        <v>0.7</v>
      </c>
      <c r="U126">
        <v>0.90500000000000003</v>
      </c>
      <c r="V126">
        <v>20.6</v>
      </c>
      <c r="W126" t="b">
        <f>COUNT(LifeExpectancyData[[#This Row],[Life expectancy]:[Schooling]])=19</f>
        <v>1</v>
      </c>
    </row>
    <row r="127" spans="1:23" x14ac:dyDescent="0.25">
      <c r="A127" t="s">
        <v>280</v>
      </c>
      <c r="B127">
        <v>2002</v>
      </c>
      <c r="C127" t="s">
        <v>281</v>
      </c>
      <c r="D127">
        <v>79.900000000000006</v>
      </c>
      <c r="E127">
        <v>73</v>
      </c>
      <c r="F127">
        <v>1</v>
      </c>
      <c r="G127">
        <v>9.84</v>
      </c>
      <c r="H127">
        <v>46.387181900000002</v>
      </c>
      <c r="I127">
        <v>95</v>
      </c>
      <c r="J127">
        <v>32</v>
      </c>
      <c r="K127">
        <v>59.6</v>
      </c>
      <c r="L127">
        <v>2</v>
      </c>
      <c r="M127">
        <v>92</v>
      </c>
      <c r="N127">
        <v>8.39</v>
      </c>
      <c r="O127">
        <v>92</v>
      </c>
      <c r="P127">
        <v>0.1</v>
      </c>
      <c r="Q127">
        <v>281.81763000000001</v>
      </c>
      <c r="R127">
        <v>196514</v>
      </c>
      <c r="S127">
        <v>0.7</v>
      </c>
      <c r="T127">
        <v>0.7</v>
      </c>
      <c r="U127">
        <v>0.90200000000000002</v>
      </c>
      <c r="V127">
        <v>20.100000000000001</v>
      </c>
      <c r="W127" t="b">
        <f>COUNT(LifeExpectancyData[[#This Row],[Life expectancy]:[Schooling]])=19</f>
        <v>1</v>
      </c>
    </row>
    <row r="128" spans="1:23" x14ac:dyDescent="0.25">
      <c r="A128" t="s">
        <v>280</v>
      </c>
      <c r="B128">
        <v>2001</v>
      </c>
      <c r="C128" t="s">
        <v>281</v>
      </c>
      <c r="D128">
        <v>79.900000000000006</v>
      </c>
      <c r="E128">
        <v>75</v>
      </c>
      <c r="F128">
        <v>1</v>
      </c>
      <c r="G128">
        <v>9.5299999999999994</v>
      </c>
      <c r="H128">
        <v>3064.301144</v>
      </c>
      <c r="I128">
        <v>94</v>
      </c>
      <c r="J128">
        <v>141</v>
      </c>
      <c r="K128">
        <v>59</v>
      </c>
      <c r="L128">
        <v>2</v>
      </c>
      <c r="M128">
        <v>91</v>
      </c>
      <c r="N128">
        <v>8.18</v>
      </c>
      <c r="O128">
        <v>92</v>
      </c>
      <c r="P128">
        <v>0.1</v>
      </c>
      <c r="Q128">
        <v>19517.841680000001</v>
      </c>
      <c r="R128">
        <v>19413</v>
      </c>
      <c r="S128">
        <v>0.7</v>
      </c>
      <c r="T128">
        <v>0.7</v>
      </c>
      <c r="U128">
        <v>0.89900000000000002</v>
      </c>
      <c r="V128">
        <v>20.5</v>
      </c>
      <c r="W128" t="b">
        <f>COUNT(LifeExpectancyData[[#This Row],[Life expectancy]:[Schooling]])=19</f>
        <v>1</v>
      </c>
    </row>
    <row r="129" spans="1:23" x14ac:dyDescent="0.25">
      <c r="A129" t="s">
        <v>280</v>
      </c>
      <c r="B129">
        <v>2000</v>
      </c>
      <c r="C129" t="s">
        <v>281</v>
      </c>
      <c r="D129">
        <v>79.5</v>
      </c>
      <c r="E129">
        <v>78</v>
      </c>
      <c r="F129">
        <v>1</v>
      </c>
      <c r="G129">
        <v>10.17</v>
      </c>
      <c r="H129">
        <v>347.18736000000001</v>
      </c>
      <c r="J129">
        <v>108</v>
      </c>
      <c r="K129">
        <v>58.2</v>
      </c>
      <c r="L129">
        <v>2</v>
      </c>
      <c r="M129">
        <v>9</v>
      </c>
      <c r="N129">
        <v>8.8000000000000007</v>
      </c>
      <c r="O129">
        <v>9</v>
      </c>
      <c r="P129">
        <v>0.1</v>
      </c>
      <c r="Q129">
        <v>2169.9209999999998</v>
      </c>
      <c r="R129">
        <v>19153</v>
      </c>
      <c r="S129">
        <v>0.7</v>
      </c>
      <c r="T129">
        <v>0.7</v>
      </c>
      <c r="U129">
        <v>0.89700000000000002</v>
      </c>
      <c r="V129">
        <v>20.399999999999999</v>
      </c>
      <c r="W129" t="b">
        <f>COUNT(LifeExpectancyData[[#This Row],[Life expectancy]:[Schooling]])=19</f>
        <v>0</v>
      </c>
    </row>
    <row r="130" spans="1:23" x14ac:dyDescent="0.25">
      <c r="A130" t="s">
        <v>282</v>
      </c>
      <c r="B130">
        <v>2015</v>
      </c>
      <c r="C130" t="s">
        <v>281</v>
      </c>
      <c r="D130">
        <v>81.5</v>
      </c>
      <c r="E130">
        <v>65</v>
      </c>
      <c r="F130">
        <v>0</v>
      </c>
      <c r="H130">
        <v>0</v>
      </c>
      <c r="I130">
        <v>93</v>
      </c>
      <c r="J130">
        <v>309</v>
      </c>
      <c r="K130">
        <v>57.6</v>
      </c>
      <c r="L130">
        <v>0</v>
      </c>
      <c r="M130">
        <v>93</v>
      </c>
      <c r="O130">
        <v>93</v>
      </c>
      <c r="P130">
        <v>0.1</v>
      </c>
      <c r="Q130">
        <v>43665.947</v>
      </c>
      <c r="R130">
        <v>8633169</v>
      </c>
      <c r="S130">
        <v>1.9</v>
      </c>
      <c r="T130">
        <v>2.1</v>
      </c>
      <c r="U130">
        <v>0.89200000000000002</v>
      </c>
      <c r="V130">
        <v>15.9</v>
      </c>
      <c r="W130" t="b">
        <f>COUNT(LifeExpectancyData[[#This Row],[Life expectancy]:[Schooling]])=19</f>
        <v>0</v>
      </c>
    </row>
    <row r="131" spans="1:23" x14ac:dyDescent="0.25">
      <c r="A131" t="s">
        <v>282</v>
      </c>
      <c r="B131">
        <v>2014</v>
      </c>
      <c r="C131" t="s">
        <v>281</v>
      </c>
      <c r="D131">
        <v>81.400000000000006</v>
      </c>
      <c r="E131">
        <v>66</v>
      </c>
      <c r="F131">
        <v>0</v>
      </c>
      <c r="G131">
        <v>12.32</v>
      </c>
      <c r="H131">
        <v>8350.1935229999999</v>
      </c>
      <c r="I131">
        <v>98</v>
      </c>
      <c r="J131">
        <v>117</v>
      </c>
      <c r="K131">
        <v>57.1</v>
      </c>
      <c r="L131">
        <v>0</v>
      </c>
      <c r="M131">
        <v>98</v>
      </c>
      <c r="N131">
        <v>11.21</v>
      </c>
      <c r="O131">
        <v>98</v>
      </c>
      <c r="P131">
        <v>0.1</v>
      </c>
      <c r="Q131">
        <v>51322.639969999997</v>
      </c>
      <c r="R131">
        <v>8541575</v>
      </c>
      <c r="S131">
        <v>1.8</v>
      </c>
      <c r="T131">
        <v>2</v>
      </c>
      <c r="U131">
        <v>0.89200000000000002</v>
      </c>
      <c r="V131">
        <v>15.9</v>
      </c>
      <c r="W131" t="b">
        <f>COUNT(LifeExpectancyData[[#This Row],[Life expectancy]:[Schooling]])=19</f>
        <v>1</v>
      </c>
    </row>
    <row r="132" spans="1:23" x14ac:dyDescent="0.25">
      <c r="A132" t="s">
        <v>282</v>
      </c>
      <c r="B132">
        <v>2013</v>
      </c>
      <c r="C132" t="s">
        <v>281</v>
      </c>
      <c r="D132">
        <v>81.099999999999994</v>
      </c>
      <c r="E132">
        <v>68</v>
      </c>
      <c r="F132">
        <v>0</v>
      </c>
      <c r="G132">
        <v>11.82</v>
      </c>
      <c r="H132">
        <v>90.58501176</v>
      </c>
      <c r="I132">
        <v>95</v>
      </c>
      <c r="J132">
        <v>0</v>
      </c>
      <c r="K132">
        <v>56.6</v>
      </c>
      <c r="L132">
        <v>0</v>
      </c>
      <c r="M132">
        <v>95</v>
      </c>
      <c r="N132">
        <v>11.14</v>
      </c>
      <c r="O132">
        <v>95</v>
      </c>
      <c r="P132">
        <v>0.1</v>
      </c>
      <c r="Q132">
        <v>554.71532000000002</v>
      </c>
      <c r="R132">
        <v>8479375</v>
      </c>
      <c r="S132">
        <v>1.8</v>
      </c>
      <c r="T132">
        <v>2</v>
      </c>
      <c r="U132">
        <v>0.88700000000000001</v>
      </c>
      <c r="V132">
        <v>15.7</v>
      </c>
      <c r="W132" t="b">
        <f>COUNT(LifeExpectancyData[[#This Row],[Life expectancy]:[Schooling]])=19</f>
        <v>1</v>
      </c>
    </row>
    <row r="133" spans="1:23" x14ac:dyDescent="0.25">
      <c r="A133" t="s">
        <v>282</v>
      </c>
      <c r="B133">
        <v>2012</v>
      </c>
      <c r="C133" t="s">
        <v>281</v>
      </c>
      <c r="D133">
        <v>88</v>
      </c>
      <c r="E133">
        <v>7</v>
      </c>
      <c r="F133">
        <v>0</v>
      </c>
      <c r="G133">
        <v>12.26</v>
      </c>
      <c r="H133">
        <v>7878.3723550000004</v>
      </c>
      <c r="I133">
        <v>92</v>
      </c>
      <c r="J133">
        <v>36</v>
      </c>
      <c r="K133">
        <v>56.1</v>
      </c>
      <c r="L133">
        <v>0</v>
      </c>
      <c r="M133">
        <v>92</v>
      </c>
      <c r="N133">
        <v>11.17</v>
      </c>
      <c r="O133">
        <v>92</v>
      </c>
      <c r="P133">
        <v>0.1</v>
      </c>
      <c r="Q133">
        <v>48333.57273</v>
      </c>
      <c r="R133">
        <v>8429991</v>
      </c>
      <c r="S133">
        <v>1.8</v>
      </c>
      <c r="T133">
        <v>2</v>
      </c>
      <c r="U133">
        <v>0.88400000000000001</v>
      </c>
      <c r="V133">
        <v>15.7</v>
      </c>
      <c r="W133" t="b">
        <f>COUNT(LifeExpectancyData[[#This Row],[Life expectancy]:[Schooling]])=19</f>
        <v>1</v>
      </c>
    </row>
    <row r="134" spans="1:23" x14ac:dyDescent="0.25">
      <c r="A134" t="s">
        <v>282</v>
      </c>
      <c r="B134">
        <v>2011</v>
      </c>
      <c r="C134" t="s">
        <v>281</v>
      </c>
      <c r="D134">
        <v>88</v>
      </c>
      <c r="E134">
        <v>73</v>
      </c>
      <c r="F134">
        <v>0</v>
      </c>
      <c r="G134">
        <v>12.04</v>
      </c>
      <c r="H134">
        <v>8272.3067570000003</v>
      </c>
      <c r="I134">
        <v>89</v>
      </c>
      <c r="J134">
        <v>68</v>
      </c>
      <c r="K134">
        <v>55.7</v>
      </c>
      <c r="L134">
        <v>0</v>
      </c>
      <c r="M134">
        <v>89</v>
      </c>
      <c r="N134">
        <v>1.94</v>
      </c>
      <c r="O134">
        <v>89</v>
      </c>
      <c r="P134">
        <v>0.1</v>
      </c>
      <c r="Q134">
        <v>51126.741390000003</v>
      </c>
      <c r="R134">
        <v>8391643</v>
      </c>
      <c r="S134">
        <v>1.7</v>
      </c>
      <c r="T134">
        <v>2</v>
      </c>
      <c r="U134">
        <v>0.88</v>
      </c>
      <c r="V134">
        <v>15.7</v>
      </c>
      <c r="W134" t="b">
        <f>COUNT(LifeExpectancyData[[#This Row],[Life expectancy]:[Schooling]])=19</f>
        <v>1</v>
      </c>
    </row>
    <row r="135" spans="1:23" x14ac:dyDescent="0.25">
      <c r="A135" t="s">
        <v>282</v>
      </c>
      <c r="B135">
        <v>2010</v>
      </c>
      <c r="C135" t="s">
        <v>281</v>
      </c>
      <c r="D135">
        <v>84</v>
      </c>
      <c r="E135">
        <v>75</v>
      </c>
      <c r="F135">
        <v>0</v>
      </c>
      <c r="G135">
        <v>12.1</v>
      </c>
      <c r="H135">
        <v>7423.2287740000002</v>
      </c>
      <c r="I135">
        <v>86</v>
      </c>
      <c r="J135">
        <v>52</v>
      </c>
      <c r="K135">
        <v>55.2</v>
      </c>
      <c r="L135">
        <v>0</v>
      </c>
      <c r="M135">
        <v>86</v>
      </c>
      <c r="N135">
        <v>11.17</v>
      </c>
      <c r="O135">
        <v>86</v>
      </c>
      <c r="P135">
        <v>0.1</v>
      </c>
      <c r="Q135">
        <v>46657.629000000001</v>
      </c>
      <c r="R135">
        <v>836344</v>
      </c>
      <c r="S135">
        <v>1.7</v>
      </c>
      <c r="T135">
        <v>1.9</v>
      </c>
      <c r="U135">
        <v>0.872</v>
      </c>
      <c r="V135">
        <v>15.4</v>
      </c>
      <c r="W135" t="b">
        <f>COUNT(LifeExpectancyData[[#This Row],[Life expectancy]:[Schooling]])=19</f>
        <v>1</v>
      </c>
    </row>
    <row r="136" spans="1:23" x14ac:dyDescent="0.25">
      <c r="A136" t="s">
        <v>282</v>
      </c>
      <c r="B136">
        <v>2009</v>
      </c>
      <c r="C136" t="s">
        <v>281</v>
      </c>
      <c r="D136">
        <v>82</v>
      </c>
      <c r="E136">
        <v>77</v>
      </c>
      <c r="F136">
        <v>0</v>
      </c>
      <c r="G136">
        <v>11.3</v>
      </c>
      <c r="H136">
        <v>8053.5576380000002</v>
      </c>
      <c r="I136">
        <v>83</v>
      </c>
      <c r="J136">
        <v>49</v>
      </c>
      <c r="K136">
        <v>54.7</v>
      </c>
      <c r="L136">
        <v>0</v>
      </c>
      <c r="M136">
        <v>83</v>
      </c>
      <c r="N136">
        <v>11.19</v>
      </c>
      <c r="O136">
        <v>83</v>
      </c>
      <c r="P136">
        <v>0.1</v>
      </c>
      <c r="Q136">
        <v>47654.187209999996</v>
      </c>
      <c r="R136">
        <v>8343323</v>
      </c>
      <c r="S136">
        <v>1.7</v>
      </c>
      <c r="T136">
        <v>1.9</v>
      </c>
      <c r="U136">
        <v>0.87</v>
      </c>
      <c r="V136">
        <v>15.3</v>
      </c>
      <c r="W136" t="b">
        <f>COUNT(LifeExpectancyData[[#This Row],[Life expectancy]:[Schooling]])=19</f>
        <v>1</v>
      </c>
    </row>
    <row r="137" spans="1:23" x14ac:dyDescent="0.25">
      <c r="A137" t="s">
        <v>282</v>
      </c>
      <c r="B137">
        <v>2008</v>
      </c>
      <c r="C137" t="s">
        <v>281</v>
      </c>
      <c r="D137">
        <v>84</v>
      </c>
      <c r="E137">
        <v>76</v>
      </c>
      <c r="F137">
        <v>0</v>
      </c>
      <c r="G137">
        <v>12</v>
      </c>
      <c r="H137">
        <v>8329.7316549999996</v>
      </c>
      <c r="I137">
        <v>83</v>
      </c>
      <c r="J137">
        <v>448</v>
      </c>
      <c r="K137">
        <v>54.2</v>
      </c>
      <c r="L137">
        <v>0</v>
      </c>
      <c r="M137">
        <v>83</v>
      </c>
      <c r="N137">
        <v>1.6</v>
      </c>
      <c r="O137">
        <v>83</v>
      </c>
      <c r="P137">
        <v>0.1</v>
      </c>
      <c r="Q137">
        <v>51386.376649999998</v>
      </c>
      <c r="R137">
        <v>8321496</v>
      </c>
      <c r="S137">
        <v>1.7</v>
      </c>
      <c r="T137">
        <v>1.9</v>
      </c>
      <c r="U137">
        <v>0.86399999999999999</v>
      </c>
      <c r="V137">
        <v>15.1</v>
      </c>
      <c r="W137" t="b">
        <f>COUNT(LifeExpectancyData[[#This Row],[Life expectancy]:[Schooling]])=19</f>
        <v>1</v>
      </c>
    </row>
    <row r="138" spans="1:23" x14ac:dyDescent="0.25">
      <c r="A138" t="s">
        <v>282</v>
      </c>
      <c r="B138">
        <v>2007</v>
      </c>
      <c r="C138" t="s">
        <v>281</v>
      </c>
      <c r="D138">
        <v>81</v>
      </c>
      <c r="E138">
        <v>8</v>
      </c>
      <c r="F138">
        <v>0</v>
      </c>
      <c r="G138">
        <v>12.5</v>
      </c>
      <c r="H138">
        <v>7453.8644000000004</v>
      </c>
      <c r="I138">
        <v>85</v>
      </c>
      <c r="J138">
        <v>20</v>
      </c>
      <c r="K138">
        <v>53.7</v>
      </c>
      <c r="L138">
        <v>0</v>
      </c>
      <c r="M138">
        <v>85</v>
      </c>
      <c r="N138">
        <v>1.4</v>
      </c>
      <c r="O138">
        <v>85</v>
      </c>
      <c r="P138">
        <v>0.1</v>
      </c>
      <c r="Q138">
        <v>46586.652499999997</v>
      </c>
      <c r="R138">
        <v>8295487</v>
      </c>
      <c r="S138">
        <v>1.7</v>
      </c>
      <c r="T138">
        <v>1.9</v>
      </c>
      <c r="U138">
        <v>0.86</v>
      </c>
      <c r="V138">
        <v>15.2</v>
      </c>
      <c r="W138" t="b">
        <f>COUNT(LifeExpectancyData[[#This Row],[Life expectancy]:[Schooling]])=19</f>
        <v>1</v>
      </c>
    </row>
    <row r="139" spans="1:23" x14ac:dyDescent="0.25">
      <c r="A139" t="s">
        <v>282</v>
      </c>
      <c r="B139">
        <v>2006</v>
      </c>
      <c r="C139" t="s">
        <v>281</v>
      </c>
      <c r="D139">
        <v>79.8</v>
      </c>
      <c r="E139">
        <v>81</v>
      </c>
      <c r="F139">
        <v>0</v>
      </c>
      <c r="G139">
        <v>12.4</v>
      </c>
      <c r="H139">
        <v>69.928993579999997</v>
      </c>
      <c r="I139">
        <v>83</v>
      </c>
      <c r="J139">
        <v>23</v>
      </c>
      <c r="K139">
        <v>53.2</v>
      </c>
      <c r="L139">
        <v>0</v>
      </c>
      <c r="M139">
        <v>83</v>
      </c>
      <c r="N139">
        <v>1.35</v>
      </c>
      <c r="O139">
        <v>83</v>
      </c>
      <c r="P139">
        <v>0.1</v>
      </c>
      <c r="Q139">
        <v>443.99360999999999</v>
      </c>
      <c r="R139">
        <v>8268641</v>
      </c>
      <c r="S139">
        <v>1.7</v>
      </c>
      <c r="T139">
        <v>1.9</v>
      </c>
      <c r="U139">
        <v>0.85399999999999998</v>
      </c>
      <c r="V139">
        <v>15</v>
      </c>
      <c r="W139" t="b">
        <f>COUNT(LifeExpectancyData[[#This Row],[Life expectancy]:[Schooling]])=19</f>
        <v>1</v>
      </c>
    </row>
    <row r="140" spans="1:23" x14ac:dyDescent="0.25">
      <c r="A140" t="s">
        <v>282</v>
      </c>
      <c r="B140">
        <v>2005</v>
      </c>
      <c r="C140" t="s">
        <v>281</v>
      </c>
      <c r="D140">
        <v>79.400000000000006</v>
      </c>
      <c r="E140">
        <v>85</v>
      </c>
      <c r="F140">
        <v>0</v>
      </c>
      <c r="G140">
        <v>12.4</v>
      </c>
      <c r="H140">
        <v>5992.5880289999996</v>
      </c>
      <c r="I140">
        <v>86</v>
      </c>
      <c r="J140">
        <v>9</v>
      </c>
      <c r="K140">
        <v>52.7</v>
      </c>
      <c r="L140">
        <v>0</v>
      </c>
      <c r="M140">
        <v>86</v>
      </c>
      <c r="N140">
        <v>1.53</v>
      </c>
      <c r="O140">
        <v>86</v>
      </c>
      <c r="P140">
        <v>0.1</v>
      </c>
      <c r="Q140">
        <v>38242.425199999998</v>
      </c>
      <c r="R140">
        <v>8227829</v>
      </c>
      <c r="S140">
        <v>1.7</v>
      </c>
      <c r="T140">
        <v>1.9</v>
      </c>
      <c r="U140">
        <v>0.84799999999999998</v>
      </c>
      <c r="V140">
        <v>14.9</v>
      </c>
      <c r="W140" t="b">
        <f>COUNT(LifeExpectancyData[[#This Row],[Life expectancy]:[Schooling]])=19</f>
        <v>1</v>
      </c>
    </row>
    <row r="141" spans="1:23" x14ac:dyDescent="0.25">
      <c r="A141" t="s">
        <v>282</v>
      </c>
      <c r="B141">
        <v>2004</v>
      </c>
      <c r="C141" t="s">
        <v>281</v>
      </c>
      <c r="D141">
        <v>79.3</v>
      </c>
      <c r="E141">
        <v>86</v>
      </c>
      <c r="F141">
        <v>0</v>
      </c>
      <c r="G141">
        <v>12.1</v>
      </c>
      <c r="H141">
        <v>5316.8774560000002</v>
      </c>
      <c r="I141">
        <v>83</v>
      </c>
      <c r="J141">
        <v>15</v>
      </c>
      <c r="K141">
        <v>52.2</v>
      </c>
      <c r="L141">
        <v>0</v>
      </c>
      <c r="M141">
        <v>83</v>
      </c>
      <c r="N141">
        <v>1.56</v>
      </c>
      <c r="O141">
        <v>83</v>
      </c>
      <c r="P141">
        <v>0.1</v>
      </c>
      <c r="Q141">
        <v>36693.426200000002</v>
      </c>
      <c r="R141">
        <v>8171966</v>
      </c>
      <c r="S141">
        <v>1.7</v>
      </c>
      <c r="T141">
        <v>1.9</v>
      </c>
      <c r="U141">
        <v>0.84099999999999997</v>
      </c>
      <c r="V141">
        <v>14.7</v>
      </c>
      <c r="W141" t="b">
        <f>COUNT(LifeExpectancyData[[#This Row],[Life expectancy]:[Schooling]])=19</f>
        <v>1</v>
      </c>
    </row>
    <row r="142" spans="1:23" x14ac:dyDescent="0.25">
      <c r="A142" t="s">
        <v>282</v>
      </c>
      <c r="B142">
        <v>2003</v>
      </c>
      <c r="C142" t="s">
        <v>281</v>
      </c>
      <c r="D142">
        <v>78.8</v>
      </c>
      <c r="E142">
        <v>88</v>
      </c>
      <c r="F142">
        <v>0</v>
      </c>
      <c r="G142">
        <v>12.2</v>
      </c>
      <c r="H142">
        <v>504.43087350000002</v>
      </c>
      <c r="I142">
        <v>83</v>
      </c>
      <c r="J142">
        <v>90</v>
      </c>
      <c r="K142">
        <v>51.7</v>
      </c>
      <c r="L142">
        <v>0</v>
      </c>
      <c r="M142">
        <v>84</v>
      </c>
      <c r="N142">
        <v>1.48</v>
      </c>
      <c r="O142">
        <v>84</v>
      </c>
      <c r="P142">
        <v>0.1</v>
      </c>
      <c r="Q142">
        <v>3212.9355</v>
      </c>
      <c r="R142">
        <v>8121423</v>
      </c>
      <c r="S142">
        <v>1.7</v>
      </c>
      <c r="T142">
        <v>1.9</v>
      </c>
      <c r="U142">
        <v>0.83699999999999997</v>
      </c>
      <c r="V142">
        <v>14.7</v>
      </c>
      <c r="W142" t="b">
        <f>COUNT(LifeExpectancyData[[#This Row],[Life expectancy]:[Schooling]])=19</f>
        <v>1</v>
      </c>
    </row>
    <row r="143" spans="1:23" x14ac:dyDescent="0.25">
      <c r="A143" t="s">
        <v>282</v>
      </c>
      <c r="B143">
        <v>2002</v>
      </c>
      <c r="C143" t="s">
        <v>281</v>
      </c>
      <c r="D143">
        <v>78.7</v>
      </c>
      <c r="E143">
        <v>9</v>
      </c>
      <c r="F143">
        <v>0</v>
      </c>
      <c r="G143">
        <v>12.5</v>
      </c>
      <c r="H143">
        <v>3979.0577280000002</v>
      </c>
      <c r="I143">
        <v>81</v>
      </c>
      <c r="J143">
        <v>0</v>
      </c>
      <c r="K143">
        <v>51.2</v>
      </c>
      <c r="L143">
        <v>0</v>
      </c>
      <c r="M143">
        <v>82</v>
      </c>
      <c r="N143">
        <v>1.27</v>
      </c>
      <c r="O143">
        <v>83</v>
      </c>
      <c r="P143">
        <v>0.1</v>
      </c>
      <c r="Q143">
        <v>26351.375680000001</v>
      </c>
      <c r="R143">
        <v>881957</v>
      </c>
      <c r="S143">
        <v>1.7</v>
      </c>
      <c r="T143">
        <v>1.9</v>
      </c>
      <c r="U143">
        <v>0.84699999999999998</v>
      </c>
      <c r="V143">
        <v>16.100000000000001</v>
      </c>
      <c r="W143" t="b">
        <f>COUNT(LifeExpectancyData[[#This Row],[Life expectancy]:[Schooling]])=19</f>
        <v>1</v>
      </c>
    </row>
    <row r="144" spans="1:23" x14ac:dyDescent="0.25">
      <c r="A144" t="s">
        <v>282</v>
      </c>
      <c r="B144">
        <v>2001</v>
      </c>
      <c r="C144" t="s">
        <v>281</v>
      </c>
      <c r="D144">
        <v>78.599999999999994</v>
      </c>
      <c r="E144">
        <v>92</v>
      </c>
      <c r="F144">
        <v>0</v>
      </c>
      <c r="G144">
        <v>12.4</v>
      </c>
      <c r="H144">
        <v>3582.8483080000001</v>
      </c>
      <c r="I144">
        <v>44</v>
      </c>
      <c r="J144">
        <v>0</v>
      </c>
      <c r="K144">
        <v>5.6</v>
      </c>
      <c r="L144">
        <v>0</v>
      </c>
      <c r="M144">
        <v>83</v>
      </c>
      <c r="N144">
        <v>1.1200000000000001</v>
      </c>
      <c r="O144">
        <v>84</v>
      </c>
      <c r="P144">
        <v>0.1</v>
      </c>
      <c r="Q144">
        <v>24489.735530000002</v>
      </c>
      <c r="R144">
        <v>842293</v>
      </c>
      <c r="S144">
        <v>1.7</v>
      </c>
      <c r="T144">
        <v>1.9</v>
      </c>
      <c r="U144">
        <v>0.83699999999999997</v>
      </c>
      <c r="V144">
        <v>15.5</v>
      </c>
      <c r="W144" t="b">
        <f>COUNT(LifeExpectancyData[[#This Row],[Life expectancy]:[Schooling]])=19</f>
        <v>1</v>
      </c>
    </row>
    <row r="145" spans="1:23" x14ac:dyDescent="0.25">
      <c r="A145" t="s">
        <v>282</v>
      </c>
      <c r="B145">
        <v>2000</v>
      </c>
      <c r="C145" t="s">
        <v>281</v>
      </c>
      <c r="D145">
        <v>78.099999999999994</v>
      </c>
      <c r="E145">
        <v>96</v>
      </c>
      <c r="F145">
        <v>0</v>
      </c>
      <c r="G145">
        <v>13.2</v>
      </c>
      <c r="H145">
        <v>3557.4555070000001</v>
      </c>
      <c r="I145">
        <v>33</v>
      </c>
      <c r="J145">
        <v>0</v>
      </c>
      <c r="K145">
        <v>5.0999999999999996</v>
      </c>
      <c r="L145">
        <v>0</v>
      </c>
      <c r="M145">
        <v>71</v>
      </c>
      <c r="N145">
        <v>1.6</v>
      </c>
      <c r="O145">
        <v>81</v>
      </c>
      <c r="P145">
        <v>0.1</v>
      </c>
      <c r="Q145">
        <v>24517.267449999999</v>
      </c>
      <c r="R145">
        <v>811566</v>
      </c>
      <c r="S145">
        <v>1.7</v>
      </c>
      <c r="T145">
        <v>1.9</v>
      </c>
      <c r="U145">
        <v>0.83299999999999996</v>
      </c>
      <c r="V145">
        <v>15.4</v>
      </c>
      <c r="W145" t="b">
        <f>COUNT(LifeExpectancyData[[#This Row],[Life expectancy]:[Schooling]])=19</f>
        <v>1</v>
      </c>
    </row>
    <row r="146" spans="1:23" x14ac:dyDescent="0.25">
      <c r="A146" t="s">
        <v>283</v>
      </c>
      <c r="B146">
        <v>2015</v>
      </c>
      <c r="C146" t="s">
        <v>273</v>
      </c>
      <c r="D146">
        <v>72.7</v>
      </c>
      <c r="E146">
        <v>118</v>
      </c>
      <c r="F146">
        <v>5</v>
      </c>
      <c r="H146">
        <v>0</v>
      </c>
      <c r="I146">
        <v>96</v>
      </c>
      <c r="J146">
        <v>0</v>
      </c>
      <c r="K146">
        <v>52.5</v>
      </c>
      <c r="L146">
        <v>6</v>
      </c>
      <c r="M146">
        <v>98</v>
      </c>
      <c r="O146">
        <v>96</v>
      </c>
      <c r="P146">
        <v>0.1</v>
      </c>
      <c r="Q146">
        <v>55.31382</v>
      </c>
      <c r="R146">
        <v>9649341</v>
      </c>
      <c r="S146">
        <v>2.8</v>
      </c>
      <c r="T146">
        <v>2.9</v>
      </c>
      <c r="U146">
        <v>0.75800000000000001</v>
      </c>
      <c r="V146">
        <v>12.7</v>
      </c>
      <c r="W146" t="b">
        <f>COUNT(LifeExpectancyData[[#This Row],[Life expectancy]:[Schooling]])=19</f>
        <v>0</v>
      </c>
    </row>
    <row r="147" spans="1:23" x14ac:dyDescent="0.25">
      <c r="A147" t="s">
        <v>283</v>
      </c>
      <c r="B147">
        <v>2014</v>
      </c>
      <c r="C147" t="s">
        <v>273</v>
      </c>
      <c r="D147">
        <v>72.5</v>
      </c>
      <c r="E147">
        <v>119</v>
      </c>
      <c r="F147">
        <v>5</v>
      </c>
      <c r="G147">
        <v>0.01</v>
      </c>
      <c r="H147">
        <v>306.18243130000002</v>
      </c>
      <c r="I147">
        <v>94</v>
      </c>
      <c r="J147">
        <v>0</v>
      </c>
      <c r="K147">
        <v>51.5</v>
      </c>
      <c r="L147">
        <v>6</v>
      </c>
      <c r="M147">
        <v>97</v>
      </c>
      <c r="N147">
        <v>6.4</v>
      </c>
      <c r="O147">
        <v>94</v>
      </c>
      <c r="P147">
        <v>0.1</v>
      </c>
      <c r="Q147">
        <v>7891.2997759999998</v>
      </c>
      <c r="R147">
        <v>953579</v>
      </c>
      <c r="S147">
        <v>2.8</v>
      </c>
      <c r="T147">
        <v>2.9</v>
      </c>
      <c r="U147">
        <v>0.752</v>
      </c>
      <c r="V147">
        <v>12.2</v>
      </c>
      <c r="W147" t="b">
        <f>COUNT(LifeExpectancyData[[#This Row],[Life expectancy]:[Schooling]])=19</f>
        <v>1</v>
      </c>
    </row>
    <row r="148" spans="1:23" x14ac:dyDescent="0.25">
      <c r="A148" t="s">
        <v>283</v>
      </c>
      <c r="B148">
        <v>2013</v>
      </c>
      <c r="C148" t="s">
        <v>273</v>
      </c>
      <c r="D148">
        <v>72.2</v>
      </c>
      <c r="E148">
        <v>121</v>
      </c>
      <c r="F148">
        <v>5</v>
      </c>
      <c r="G148">
        <v>2.14</v>
      </c>
      <c r="H148">
        <v>275.65149339999999</v>
      </c>
      <c r="I148">
        <v>93</v>
      </c>
      <c r="J148">
        <v>164</v>
      </c>
      <c r="K148">
        <v>5.6</v>
      </c>
      <c r="L148">
        <v>6</v>
      </c>
      <c r="M148">
        <v>96</v>
      </c>
      <c r="N148">
        <v>5.54</v>
      </c>
      <c r="O148">
        <v>93</v>
      </c>
      <c r="P148">
        <v>0.1</v>
      </c>
      <c r="Q148">
        <v>7875.7569530000001</v>
      </c>
      <c r="R148">
        <v>941681</v>
      </c>
      <c r="S148">
        <v>2.8</v>
      </c>
      <c r="T148">
        <v>2.8</v>
      </c>
      <c r="U148">
        <v>0.745</v>
      </c>
      <c r="V148">
        <v>11.9</v>
      </c>
      <c r="W148" t="b">
        <f>COUNT(LifeExpectancyData[[#This Row],[Life expectancy]:[Schooling]])=19</f>
        <v>1</v>
      </c>
    </row>
    <row r="149" spans="1:23" x14ac:dyDescent="0.25">
      <c r="A149" t="s">
        <v>283</v>
      </c>
      <c r="B149">
        <v>2012</v>
      </c>
      <c r="C149" t="s">
        <v>273</v>
      </c>
      <c r="D149">
        <v>71.900000000000006</v>
      </c>
      <c r="E149">
        <v>123</v>
      </c>
      <c r="F149">
        <v>5</v>
      </c>
      <c r="G149">
        <v>0.01</v>
      </c>
      <c r="H149">
        <v>285.61039119999998</v>
      </c>
      <c r="I149">
        <v>88</v>
      </c>
      <c r="J149">
        <v>0</v>
      </c>
      <c r="K149">
        <v>49.7</v>
      </c>
      <c r="L149">
        <v>6</v>
      </c>
      <c r="M149">
        <v>92</v>
      </c>
      <c r="N149">
        <v>5.37</v>
      </c>
      <c r="O149">
        <v>89</v>
      </c>
      <c r="P149">
        <v>0.1</v>
      </c>
      <c r="Q149">
        <v>7496.335728</v>
      </c>
      <c r="R149">
        <v>9295784</v>
      </c>
      <c r="S149">
        <v>2.8</v>
      </c>
      <c r="T149">
        <v>2.8</v>
      </c>
      <c r="U149">
        <v>0.74199999999999999</v>
      </c>
      <c r="V149">
        <v>11.8</v>
      </c>
      <c r="W149" t="b">
        <f>COUNT(LifeExpectancyData[[#This Row],[Life expectancy]:[Schooling]])=19</f>
        <v>1</v>
      </c>
    </row>
    <row r="150" spans="1:23" x14ac:dyDescent="0.25">
      <c r="A150" t="s">
        <v>283</v>
      </c>
      <c r="B150">
        <v>2011</v>
      </c>
      <c r="C150" t="s">
        <v>273</v>
      </c>
      <c r="D150">
        <v>71.599999999999994</v>
      </c>
      <c r="E150">
        <v>125</v>
      </c>
      <c r="F150">
        <v>5</v>
      </c>
      <c r="G150">
        <v>1.98</v>
      </c>
      <c r="H150">
        <v>263.14269899999999</v>
      </c>
      <c r="I150">
        <v>84</v>
      </c>
      <c r="J150">
        <v>0</v>
      </c>
      <c r="K150">
        <v>48.8</v>
      </c>
      <c r="L150">
        <v>6</v>
      </c>
      <c r="M150">
        <v>91</v>
      </c>
      <c r="N150">
        <v>5.0999999999999996</v>
      </c>
      <c r="O150">
        <v>87</v>
      </c>
      <c r="P150">
        <v>0.1</v>
      </c>
      <c r="Q150">
        <v>7189.691229</v>
      </c>
      <c r="R150">
        <v>917382</v>
      </c>
      <c r="S150">
        <v>2.8</v>
      </c>
      <c r="T150">
        <v>2.9</v>
      </c>
      <c r="U150">
        <v>0.74099999999999999</v>
      </c>
      <c r="V150">
        <v>11.7</v>
      </c>
      <c r="W150" t="b">
        <f>COUNT(LifeExpectancyData[[#This Row],[Life expectancy]:[Schooling]])=19</f>
        <v>1</v>
      </c>
    </row>
    <row r="151" spans="1:23" x14ac:dyDescent="0.25">
      <c r="A151" t="s">
        <v>283</v>
      </c>
      <c r="B151">
        <v>2010</v>
      </c>
      <c r="C151" t="s">
        <v>273</v>
      </c>
      <c r="D151">
        <v>71.099999999999994</v>
      </c>
      <c r="E151">
        <v>13</v>
      </c>
      <c r="F151">
        <v>5</v>
      </c>
      <c r="G151">
        <v>1.98</v>
      </c>
      <c r="H151">
        <v>246.56860080000001</v>
      </c>
      <c r="I151">
        <v>8</v>
      </c>
      <c r="J151">
        <v>0</v>
      </c>
      <c r="K151">
        <v>48</v>
      </c>
      <c r="L151">
        <v>6</v>
      </c>
      <c r="M151">
        <v>85</v>
      </c>
      <c r="N151">
        <v>5.33</v>
      </c>
      <c r="O151">
        <v>81</v>
      </c>
      <c r="P151">
        <v>0.1</v>
      </c>
      <c r="Q151">
        <v>5842.8578399999997</v>
      </c>
      <c r="R151">
        <v>954332</v>
      </c>
      <c r="S151">
        <v>2.8</v>
      </c>
      <c r="T151">
        <v>2.9</v>
      </c>
      <c r="U151">
        <v>0.73699999999999999</v>
      </c>
      <c r="V151">
        <v>11.7</v>
      </c>
      <c r="W151" t="b">
        <f>COUNT(LifeExpectancyData[[#This Row],[Life expectancy]:[Schooling]])=19</f>
        <v>1</v>
      </c>
    </row>
    <row r="152" spans="1:23" x14ac:dyDescent="0.25">
      <c r="A152" t="s">
        <v>283</v>
      </c>
      <c r="B152">
        <v>2009</v>
      </c>
      <c r="C152" t="s">
        <v>273</v>
      </c>
      <c r="D152">
        <v>78</v>
      </c>
      <c r="E152">
        <v>132</v>
      </c>
      <c r="F152">
        <v>6</v>
      </c>
      <c r="G152">
        <v>2.1</v>
      </c>
      <c r="H152">
        <v>22.48638351</v>
      </c>
      <c r="I152">
        <v>74</v>
      </c>
      <c r="J152">
        <v>0</v>
      </c>
      <c r="K152">
        <v>47.3</v>
      </c>
      <c r="L152">
        <v>6</v>
      </c>
      <c r="M152">
        <v>84</v>
      </c>
      <c r="N152">
        <v>5.85</v>
      </c>
      <c r="O152">
        <v>81</v>
      </c>
      <c r="P152">
        <v>0.1</v>
      </c>
      <c r="Q152">
        <v>495.29479099999998</v>
      </c>
      <c r="R152">
        <v>8947243</v>
      </c>
      <c r="S152">
        <v>2.8</v>
      </c>
      <c r="T152">
        <v>2.9</v>
      </c>
      <c r="U152">
        <v>0.72799999999999998</v>
      </c>
      <c r="V152">
        <v>11.6</v>
      </c>
      <c r="W152" t="b">
        <f>COUNT(LifeExpectancyData[[#This Row],[Life expectancy]:[Schooling]])=19</f>
        <v>1</v>
      </c>
    </row>
    <row r="153" spans="1:23" x14ac:dyDescent="0.25">
      <c r="A153" t="s">
        <v>283</v>
      </c>
      <c r="B153">
        <v>2008</v>
      </c>
      <c r="C153" t="s">
        <v>273</v>
      </c>
      <c r="D153">
        <v>73</v>
      </c>
      <c r="E153">
        <v>141</v>
      </c>
      <c r="F153">
        <v>6</v>
      </c>
      <c r="G153">
        <v>1.18</v>
      </c>
      <c r="H153">
        <v>206.26161339999999</v>
      </c>
      <c r="I153">
        <v>68</v>
      </c>
      <c r="J153">
        <v>5</v>
      </c>
      <c r="K153">
        <v>46.6</v>
      </c>
      <c r="L153">
        <v>6</v>
      </c>
      <c r="M153">
        <v>85</v>
      </c>
      <c r="N153">
        <v>4.37</v>
      </c>
      <c r="O153">
        <v>81</v>
      </c>
      <c r="P153">
        <v>0.1</v>
      </c>
      <c r="Q153">
        <v>5574.6382000000003</v>
      </c>
      <c r="R153">
        <v>87634</v>
      </c>
      <c r="S153">
        <v>2.8</v>
      </c>
      <c r="T153">
        <v>2.9</v>
      </c>
      <c r="U153">
        <v>0.71899999999999997</v>
      </c>
      <c r="V153">
        <v>11.6</v>
      </c>
      <c r="W153" t="b">
        <f>COUNT(LifeExpectancyData[[#This Row],[Life expectancy]:[Schooling]])=19</f>
        <v>1</v>
      </c>
    </row>
    <row r="154" spans="1:23" x14ac:dyDescent="0.25">
      <c r="A154" t="s">
        <v>283</v>
      </c>
      <c r="B154">
        <v>2007</v>
      </c>
      <c r="C154" t="s">
        <v>273</v>
      </c>
      <c r="D154">
        <v>73</v>
      </c>
      <c r="E154">
        <v>14</v>
      </c>
      <c r="F154">
        <v>6</v>
      </c>
      <c r="G154">
        <v>1.02</v>
      </c>
      <c r="H154">
        <v>176.01071060000001</v>
      </c>
      <c r="I154">
        <v>62</v>
      </c>
      <c r="J154">
        <v>0</v>
      </c>
      <c r="K154">
        <v>45.9</v>
      </c>
      <c r="L154">
        <v>7</v>
      </c>
      <c r="M154">
        <v>81</v>
      </c>
      <c r="N154">
        <v>5.0999999999999996</v>
      </c>
      <c r="O154">
        <v>79</v>
      </c>
      <c r="P154">
        <v>0.1</v>
      </c>
      <c r="Q154">
        <v>3851.4378689999999</v>
      </c>
      <c r="R154">
        <v>85813</v>
      </c>
      <c r="S154">
        <v>2.8</v>
      </c>
      <c r="T154">
        <v>2.9</v>
      </c>
      <c r="U154">
        <v>0.70799999999999996</v>
      </c>
      <c r="V154">
        <v>11.6</v>
      </c>
      <c r="W154" t="b">
        <f>COUNT(LifeExpectancyData[[#This Row],[Life expectancy]:[Schooling]])=19</f>
        <v>1</v>
      </c>
    </row>
    <row r="155" spans="1:23" x14ac:dyDescent="0.25">
      <c r="A155" t="s">
        <v>283</v>
      </c>
      <c r="B155">
        <v>2006</v>
      </c>
      <c r="C155" t="s">
        <v>273</v>
      </c>
      <c r="D155">
        <v>69.2</v>
      </c>
      <c r="E155">
        <v>154</v>
      </c>
      <c r="F155">
        <v>6</v>
      </c>
      <c r="G155">
        <v>0.85</v>
      </c>
      <c r="H155">
        <v>105.6337264</v>
      </c>
      <c r="I155">
        <v>52</v>
      </c>
      <c r="J155">
        <v>222</v>
      </c>
      <c r="K155">
        <v>45.3</v>
      </c>
      <c r="L155">
        <v>7</v>
      </c>
      <c r="M155">
        <v>8</v>
      </c>
      <c r="N155">
        <v>6.17</v>
      </c>
      <c r="O155">
        <v>78</v>
      </c>
      <c r="P155">
        <v>0.1</v>
      </c>
      <c r="Q155">
        <v>2473.8577599999999</v>
      </c>
      <c r="R155">
        <v>848455</v>
      </c>
      <c r="S155">
        <v>2.9</v>
      </c>
      <c r="T155">
        <v>2.9</v>
      </c>
      <c r="U155">
        <v>0.68200000000000005</v>
      </c>
      <c r="V155">
        <v>10.7</v>
      </c>
      <c r="W155" t="b">
        <f>COUNT(LifeExpectancyData[[#This Row],[Life expectancy]:[Schooling]])=19</f>
        <v>1</v>
      </c>
    </row>
    <row r="156" spans="1:23" x14ac:dyDescent="0.25">
      <c r="A156" t="s">
        <v>283</v>
      </c>
      <c r="B156">
        <v>2005</v>
      </c>
      <c r="C156" t="s">
        <v>273</v>
      </c>
      <c r="D156">
        <v>68.400000000000006</v>
      </c>
      <c r="E156">
        <v>162</v>
      </c>
      <c r="F156">
        <v>6</v>
      </c>
      <c r="G156">
        <v>0.73</v>
      </c>
      <c r="H156">
        <v>81.288830849999997</v>
      </c>
      <c r="I156">
        <v>49</v>
      </c>
      <c r="J156">
        <v>1238</v>
      </c>
      <c r="K156">
        <v>44.7</v>
      </c>
      <c r="L156">
        <v>7</v>
      </c>
      <c r="M156">
        <v>79</v>
      </c>
      <c r="N156">
        <v>7.86</v>
      </c>
      <c r="O156">
        <v>75</v>
      </c>
      <c r="P156">
        <v>0.1</v>
      </c>
      <c r="Q156">
        <v>1578.4239</v>
      </c>
      <c r="R156">
        <v>839185</v>
      </c>
      <c r="S156">
        <v>2.9</v>
      </c>
      <c r="T156">
        <v>3</v>
      </c>
      <c r="U156">
        <v>0.67500000000000004</v>
      </c>
      <c r="V156">
        <v>11.2</v>
      </c>
      <c r="W156" t="b">
        <f>COUNT(LifeExpectancyData[[#This Row],[Life expectancy]:[Schooling]])=19</f>
        <v>1</v>
      </c>
    </row>
    <row r="157" spans="1:23" x14ac:dyDescent="0.25">
      <c r="A157" t="s">
        <v>283</v>
      </c>
      <c r="B157">
        <v>2004</v>
      </c>
      <c r="C157" t="s">
        <v>273</v>
      </c>
      <c r="D157">
        <v>68.400000000000006</v>
      </c>
      <c r="E157">
        <v>154</v>
      </c>
      <c r="F157">
        <v>6</v>
      </c>
      <c r="G157">
        <v>0.62</v>
      </c>
      <c r="H157">
        <v>8.5968049600000001</v>
      </c>
      <c r="I157">
        <v>5</v>
      </c>
      <c r="J157">
        <v>827</v>
      </c>
      <c r="K157">
        <v>44.2</v>
      </c>
      <c r="L157">
        <v>8</v>
      </c>
      <c r="M157">
        <v>78</v>
      </c>
      <c r="N157">
        <v>7.92</v>
      </c>
      <c r="O157">
        <v>77</v>
      </c>
      <c r="P157">
        <v>0.1</v>
      </c>
      <c r="Q157">
        <v>145.21629999999999</v>
      </c>
      <c r="R157">
        <v>8365</v>
      </c>
      <c r="S157">
        <v>3</v>
      </c>
      <c r="T157">
        <v>3</v>
      </c>
      <c r="U157">
        <v>0.66800000000000004</v>
      </c>
      <c r="V157">
        <v>11</v>
      </c>
      <c r="W157" t="b">
        <f>COUNT(LifeExpectancyData[[#This Row],[Life expectancy]:[Schooling]])=19</f>
        <v>1</v>
      </c>
    </row>
    <row r="158" spans="1:23" x14ac:dyDescent="0.25">
      <c r="A158" t="s">
        <v>283</v>
      </c>
      <c r="B158">
        <v>2003</v>
      </c>
      <c r="C158" t="s">
        <v>273</v>
      </c>
      <c r="D158">
        <v>67.8</v>
      </c>
      <c r="E158">
        <v>154</v>
      </c>
      <c r="F158">
        <v>7</v>
      </c>
      <c r="G158">
        <v>0.55000000000000004</v>
      </c>
      <c r="H158">
        <v>42.414911830000001</v>
      </c>
      <c r="I158">
        <v>51</v>
      </c>
      <c r="J158">
        <v>1978</v>
      </c>
      <c r="K158">
        <v>43.6</v>
      </c>
      <c r="L158">
        <v>8</v>
      </c>
      <c r="M158">
        <v>79</v>
      </c>
      <c r="N158">
        <v>6.56</v>
      </c>
      <c r="O158">
        <v>77</v>
      </c>
      <c r="P158">
        <v>0.1</v>
      </c>
      <c r="Q158">
        <v>883.64399649999996</v>
      </c>
      <c r="R158">
        <v>82341</v>
      </c>
      <c r="S158">
        <v>3</v>
      </c>
      <c r="T158">
        <v>3</v>
      </c>
      <c r="U158">
        <v>0.65900000000000003</v>
      </c>
      <c r="V158">
        <v>10.8</v>
      </c>
      <c r="W158" t="b">
        <f>COUNT(LifeExpectancyData[[#This Row],[Life expectancy]:[Schooling]])=19</f>
        <v>1</v>
      </c>
    </row>
    <row r="159" spans="1:23" x14ac:dyDescent="0.25">
      <c r="A159" t="s">
        <v>283</v>
      </c>
      <c r="B159">
        <v>2002</v>
      </c>
      <c r="C159" t="s">
        <v>273</v>
      </c>
      <c r="D159">
        <v>67.8</v>
      </c>
      <c r="E159">
        <v>146</v>
      </c>
      <c r="F159">
        <v>7</v>
      </c>
      <c r="G159">
        <v>0.55000000000000004</v>
      </c>
      <c r="H159">
        <v>39.332536869999998</v>
      </c>
      <c r="I159">
        <v>5</v>
      </c>
      <c r="J159">
        <v>4353</v>
      </c>
      <c r="K159">
        <v>43.1</v>
      </c>
      <c r="L159">
        <v>9</v>
      </c>
      <c r="M159">
        <v>8</v>
      </c>
      <c r="N159">
        <v>4.47</v>
      </c>
      <c r="O159">
        <v>76</v>
      </c>
      <c r="P159">
        <v>0.1</v>
      </c>
      <c r="Q159">
        <v>763.73857999999996</v>
      </c>
      <c r="R159">
        <v>817195</v>
      </c>
      <c r="S159">
        <v>3.1</v>
      </c>
      <c r="T159">
        <v>3.1</v>
      </c>
      <c r="U159">
        <v>0.65100000000000002</v>
      </c>
      <c r="V159">
        <v>10.6</v>
      </c>
      <c r="W159" t="b">
        <f>COUNT(LifeExpectancyData[[#This Row],[Life expectancy]:[Schooling]])=19</f>
        <v>1</v>
      </c>
    </row>
    <row r="160" spans="1:23" x14ac:dyDescent="0.25">
      <c r="A160" t="s">
        <v>283</v>
      </c>
      <c r="B160">
        <v>2001</v>
      </c>
      <c r="C160" t="s">
        <v>273</v>
      </c>
      <c r="D160">
        <v>67.5</v>
      </c>
      <c r="E160">
        <v>151</v>
      </c>
      <c r="F160">
        <v>8</v>
      </c>
      <c r="G160">
        <v>0.51</v>
      </c>
      <c r="H160">
        <v>4.1041900770000002</v>
      </c>
      <c r="J160">
        <v>574</v>
      </c>
      <c r="K160">
        <v>42.6</v>
      </c>
      <c r="L160">
        <v>10</v>
      </c>
      <c r="M160">
        <v>77</v>
      </c>
      <c r="N160">
        <v>4.4800000000000004</v>
      </c>
      <c r="O160">
        <v>77</v>
      </c>
      <c r="P160">
        <v>0.1</v>
      </c>
      <c r="Q160">
        <v>73.683843400000001</v>
      </c>
      <c r="R160">
        <v>81112</v>
      </c>
      <c r="S160">
        <v>3.1</v>
      </c>
      <c r="T160">
        <v>3.1</v>
      </c>
      <c r="U160">
        <v>0.64200000000000002</v>
      </c>
      <c r="V160">
        <v>10.4</v>
      </c>
      <c r="W160" t="b">
        <f>COUNT(LifeExpectancyData[[#This Row],[Life expectancy]:[Schooling]])=19</f>
        <v>0</v>
      </c>
    </row>
    <row r="161" spans="1:23" x14ac:dyDescent="0.25">
      <c r="A161" t="s">
        <v>283</v>
      </c>
      <c r="B161">
        <v>2000</v>
      </c>
      <c r="C161" t="s">
        <v>273</v>
      </c>
      <c r="D161">
        <v>66.599999999999994</v>
      </c>
      <c r="E161">
        <v>16</v>
      </c>
      <c r="F161">
        <v>9</v>
      </c>
      <c r="G161">
        <v>0.65</v>
      </c>
      <c r="H161">
        <v>35.094626439999999</v>
      </c>
      <c r="J161">
        <v>210</v>
      </c>
      <c r="K161">
        <v>42.1</v>
      </c>
      <c r="L161">
        <v>11</v>
      </c>
      <c r="M161">
        <v>75</v>
      </c>
      <c r="N161">
        <v>4.67</v>
      </c>
      <c r="O161">
        <v>76</v>
      </c>
      <c r="P161">
        <v>0.1</v>
      </c>
      <c r="Q161">
        <v>655.97432600000002</v>
      </c>
      <c r="R161">
        <v>8486</v>
      </c>
      <c r="S161">
        <v>3.2</v>
      </c>
      <c r="T161">
        <v>3.1</v>
      </c>
      <c r="U161">
        <v>0.63600000000000001</v>
      </c>
      <c r="V161">
        <v>10.1</v>
      </c>
      <c r="W161" t="b">
        <f>COUNT(LifeExpectancyData[[#This Row],[Life expectancy]:[Schooling]])=19</f>
        <v>0</v>
      </c>
    </row>
    <row r="162" spans="1:23" x14ac:dyDescent="0.25">
      <c r="A162" t="s">
        <v>284</v>
      </c>
      <c r="B162">
        <v>2015</v>
      </c>
      <c r="C162" t="s">
        <v>273</v>
      </c>
      <c r="D162">
        <v>76.099999999999994</v>
      </c>
      <c r="E162">
        <v>147</v>
      </c>
      <c r="F162">
        <v>0</v>
      </c>
      <c r="H162">
        <v>0</v>
      </c>
      <c r="I162">
        <v>95</v>
      </c>
      <c r="J162">
        <v>0</v>
      </c>
      <c r="K162">
        <v>64.5</v>
      </c>
      <c r="L162">
        <v>0</v>
      </c>
      <c r="M162">
        <v>95</v>
      </c>
      <c r="O162">
        <v>95</v>
      </c>
      <c r="P162">
        <v>0.1</v>
      </c>
      <c r="S162">
        <v>2.5</v>
      </c>
      <c r="T162">
        <v>2.5</v>
      </c>
      <c r="U162">
        <v>0.79</v>
      </c>
      <c r="V162">
        <v>12.6</v>
      </c>
      <c r="W162" t="b">
        <f>COUNT(LifeExpectancyData[[#This Row],[Life expectancy]:[Schooling]])=19</f>
        <v>0</v>
      </c>
    </row>
    <row r="163" spans="1:23" x14ac:dyDescent="0.25">
      <c r="A163" t="s">
        <v>284</v>
      </c>
      <c r="B163">
        <v>2014</v>
      </c>
      <c r="C163" t="s">
        <v>273</v>
      </c>
      <c r="D163">
        <v>75.400000000000006</v>
      </c>
      <c r="E163">
        <v>16</v>
      </c>
      <c r="F163">
        <v>0</v>
      </c>
      <c r="G163">
        <v>9.4499999999999993</v>
      </c>
      <c r="H163">
        <v>0</v>
      </c>
      <c r="I163">
        <v>96</v>
      </c>
      <c r="J163">
        <v>0</v>
      </c>
      <c r="K163">
        <v>63.8</v>
      </c>
      <c r="L163">
        <v>0</v>
      </c>
      <c r="M163">
        <v>96</v>
      </c>
      <c r="N163">
        <v>7.74</v>
      </c>
      <c r="O163">
        <v>96</v>
      </c>
      <c r="P163">
        <v>0.1</v>
      </c>
      <c r="S163">
        <v>2.5</v>
      </c>
      <c r="T163">
        <v>2.5</v>
      </c>
      <c r="U163">
        <v>0.78900000000000003</v>
      </c>
      <c r="V163">
        <v>12.6</v>
      </c>
      <c r="W163" t="b">
        <f>COUNT(LifeExpectancyData[[#This Row],[Life expectancy]:[Schooling]])=19</f>
        <v>0</v>
      </c>
    </row>
    <row r="164" spans="1:23" x14ac:dyDescent="0.25">
      <c r="A164" t="s">
        <v>284</v>
      </c>
      <c r="B164">
        <v>2013</v>
      </c>
      <c r="C164" t="s">
        <v>273</v>
      </c>
      <c r="D164">
        <v>74.8</v>
      </c>
      <c r="E164">
        <v>172</v>
      </c>
      <c r="F164">
        <v>0</v>
      </c>
      <c r="G164">
        <v>9.42</v>
      </c>
      <c r="H164">
        <v>0</v>
      </c>
      <c r="I164">
        <v>97</v>
      </c>
      <c r="J164">
        <v>0</v>
      </c>
      <c r="K164">
        <v>63.2</v>
      </c>
      <c r="L164">
        <v>0</v>
      </c>
      <c r="M164">
        <v>97</v>
      </c>
      <c r="N164">
        <v>7.5</v>
      </c>
      <c r="O164">
        <v>97</v>
      </c>
      <c r="P164">
        <v>0.1</v>
      </c>
      <c r="S164">
        <v>2.5</v>
      </c>
      <c r="T164">
        <v>2.5</v>
      </c>
      <c r="U164">
        <v>0.79</v>
      </c>
      <c r="V164">
        <v>12.6</v>
      </c>
      <c r="W164" t="b">
        <f>COUNT(LifeExpectancyData[[#This Row],[Life expectancy]:[Schooling]])=19</f>
        <v>0</v>
      </c>
    </row>
    <row r="165" spans="1:23" x14ac:dyDescent="0.25">
      <c r="A165" t="s">
        <v>284</v>
      </c>
      <c r="B165">
        <v>2012</v>
      </c>
      <c r="C165" t="s">
        <v>273</v>
      </c>
      <c r="D165">
        <v>74.900000000000006</v>
      </c>
      <c r="E165">
        <v>167</v>
      </c>
      <c r="F165">
        <v>0</v>
      </c>
      <c r="G165">
        <v>9.5</v>
      </c>
      <c r="H165">
        <v>0</v>
      </c>
      <c r="I165">
        <v>96</v>
      </c>
      <c r="J165">
        <v>0</v>
      </c>
      <c r="K165">
        <v>62.6</v>
      </c>
      <c r="L165">
        <v>0</v>
      </c>
      <c r="M165">
        <v>99</v>
      </c>
      <c r="N165">
        <v>7.43</v>
      </c>
      <c r="O165">
        <v>98</v>
      </c>
      <c r="P165">
        <v>0.2</v>
      </c>
      <c r="S165">
        <v>2.5</v>
      </c>
      <c r="T165">
        <v>2.5</v>
      </c>
      <c r="U165">
        <v>0.78900000000000003</v>
      </c>
      <c r="V165">
        <v>12.6</v>
      </c>
      <c r="W165" t="b">
        <f>COUNT(LifeExpectancyData[[#This Row],[Life expectancy]:[Schooling]])=19</f>
        <v>0</v>
      </c>
    </row>
    <row r="166" spans="1:23" x14ac:dyDescent="0.25">
      <c r="A166" t="s">
        <v>284</v>
      </c>
      <c r="B166">
        <v>2011</v>
      </c>
      <c r="C166" t="s">
        <v>273</v>
      </c>
      <c r="D166">
        <v>75</v>
      </c>
      <c r="E166">
        <v>162</v>
      </c>
      <c r="F166">
        <v>0</v>
      </c>
      <c r="G166">
        <v>9.34</v>
      </c>
      <c r="H166">
        <v>0</v>
      </c>
      <c r="I166">
        <v>95</v>
      </c>
      <c r="J166">
        <v>0</v>
      </c>
      <c r="K166">
        <v>62</v>
      </c>
      <c r="L166">
        <v>0</v>
      </c>
      <c r="M166">
        <v>97</v>
      </c>
      <c r="N166">
        <v>7.63</v>
      </c>
      <c r="O166">
        <v>98</v>
      </c>
      <c r="P166">
        <v>0.1</v>
      </c>
      <c r="S166">
        <v>2.5</v>
      </c>
      <c r="T166">
        <v>2.5</v>
      </c>
      <c r="U166">
        <v>0.78800000000000003</v>
      </c>
      <c r="V166">
        <v>12.6</v>
      </c>
      <c r="W166" t="b">
        <f>COUNT(LifeExpectancyData[[#This Row],[Life expectancy]:[Schooling]])=19</f>
        <v>0</v>
      </c>
    </row>
    <row r="167" spans="1:23" x14ac:dyDescent="0.25">
      <c r="A167" t="s">
        <v>284</v>
      </c>
      <c r="B167">
        <v>2010</v>
      </c>
      <c r="C167" t="s">
        <v>273</v>
      </c>
      <c r="D167">
        <v>75</v>
      </c>
      <c r="E167">
        <v>161</v>
      </c>
      <c r="F167">
        <v>0</v>
      </c>
      <c r="G167">
        <v>9.19</v>
      </c>
      <c r="H167">
        <v>0</v>
      </c>
      <c r="I167">
        <v>98</v>
      </c>
      <c r="J167">
        <v>0</v>
      </c>
      <c r="K167">
        <v>61.3</v>
      </c>
      <c r="L167">
        <v>0</v>
      </c>
      <c r="M167">
        <v>97</v>
      </c>
      <c r="N167">
        <v>7.44</v>
      </c>
      <c r="O167">
        <v>99</v>
      </c>
      <c r="P167">
        <v>0.2</v>
      </c>
      <c r="S167">
        <v>2.5</v>
      </c>
      <c r="T167">
        <v>2.5</v>
      </c>
      <c r="U167">
        <v>0.78800000000000003</v>
      </c>
      <c r="V167">
        <v>12.6</v>
      </c>
      <c r="W167" t="b">
        <f>COUNT(LifeExpectancyData[[#This Row],[Life expectancy]:[Schooling]])=19</f>
        <v>0</v>
      </c>
    </row>
    <row r="168" spans="1:23" x14ac:dyDescent="0.25">
      <c r="A168" t="s">
        <v>284</v>
      </c>
      <c r="B168">
        <v>2009</v>
      </c>
      <c r="C168" t="s">
        <v>273</v>
      </c>
      <c r="D168">
        <v>74.599999999999994</v>
      </c>
      <c r="E168">
        <v>168</v>
      </c>
      <c r="F168">
        <v>0</v>
      </c>
      <c r="G168">
        <v>9.2899999999999991</v>
      </c>
      <c r="H168">
        <v>0</v>
      </c>
      <c r="I168">
        <v>95</v>
      </c>
      <c r="J168">
        <v>0</v>
      </c>
      <c r="K168">
        <v>6.7</v>
      </c>
      <c r="L168">
        <v>0</v>
      </c>
      <c r="M168">
        <v>97</v>
      </c>
      <c r="N168">
        <v>7.43</v>
      </c>
      <c r="O168">
        <v>96</v>
      </c>
      <c r="P168">
        <v>0.1</v>
      </c>
      <c r="S168">
        <v>2.5</v>
      </c>
      <c r="T168">
        <v>2.5</v>
      </c>
      <c r="U168">
        <v>0.79100000000000004</v>
      </c>
      <c r="V168">
        <v>12.6</v>
      </c>
      <c r="W168" t="b">
        <f>COUNT(LifeExpectancyData[[#This Row],[Life expectancy]:[Schooling]])=19</f>
        <v>0</v>
      </c>
    </row>
    <row r="169" spans="1:23" x14ac:dyDescent="0.25">
      <c r="A169" t="s">
        <v>284</v>
      </c>
      <c r="B169">
        <v>2008</v>
      </c>
      <c r="C169" t="s">
        <v>273</v>
      </c>
      <c r="D169">
        <v>74.5</v>
      </c>
      <c r="E169">
        <v>167</v>
      </c>
      <c r="F169">
        <v>0</v>
      </c>
      <c r="G169">
        <v>10.15</v>
      </c>
      <c r="H169">
        <v>0</v>
      </c>
      <c r="I169">
        <v>9</v>
      </c>
      <c r="J169">
        <v>0</v>
      </c>
      <c r="K169">
        <v>6.1</v>
      </c>
      <c r="L169">
        <v>0</v>
      </c>
      <c r="M169">
        <v>93</v>
      </c>
      <c r="N169">
        <v>7.3</v>
      </c>
      <c r="O169">
        <v>93</v>
      </c>
      <c r="P169">
        <v>0.1</v>
      </c>
      <c r="S169">
        <v>2.5</v>
      </c>
      <c r="T169">
        <v>2.5</v>
      </c>
      <c r="U169">
        <v>0.79100000000000004</v>
      </c>
      <c r="V169">
        <v>12.6</v>
      </c>
      <c r="W169" t="b">
        <f>COUNT(LifeExpectancyData[[#This Row],[Life expectancy]:[Schooling]])=19</f>
        <v>0</v>
      </c>
    </row>
    <row r="170" spans="1:23" x14ac:dyDescent="0.25">
      <c r="A170" t="s">
        <v>284</v>
      </c>
      <c r="B170">
        <v>2007</v>
      </c>
      <c r="C170" t="s">
        <v>273</v>
      </c>
      <c r="D170">
        <v>74.400000000000006</v>
      </c>
      <c r="E170">
        <v>167</v>
      </c>
      <c r="F170">
        <v>0</v>
      </c>
      <c r="G170">
        <v>10.75</v>
      </c>
      <c r="H170">
        <v>0</v>
      </c>
      <c r="I170">
        <v>93</v>
      </c>
      <c r="J170">
        <v>0</v>
      </c>
      <c r="K170">
        <v>59.4</v>
      </c>
      <c r="L170">
        <v>0</v>
      </c>
      <c r="M170">
        <v>95</v>
      </c>
      <c r="N170">
        <v>7.8</v>
      </c>
      <c r="O170">
        <v>95</v>
      </c>
      <c r="P170">
        <v>0.1</v>
      </c>
      <c r="S170">
        <v>2.5</v>
      </c>
      <c r="T170">
        <v>2.5</v>
      </c>
      <c r="U170">
        <v>0.79</v>
      </c>
      <c r="V170">
        <v>12.5</v>
      </c>
      <c r="W170" t="b">
        <f>COUNT(LifeExpectancyData[[#This Row],[Life expectancy]:[Schooling]])=19</f>
        <v>0</v>
      </c>
    </row>
    <row r="171" spans="1:23" x14ac:dyDescent="0.25">
      <c r="A171" t="s">
        <v>284</v>
      </c>
      <c r="B171">
        <v>2006</v>
      </c>
      <c r="C171" t="s">
        <v>273</v>
      </c>
      <c r="D171">
        <v>74.2</v>
      </c>
      <c r="E171">
        <v>171</v>
      </c>
      <c r="F171">
        <v>0</v>
      </c>
      <c r="G171">
        <v>11.07</v>
      </c>
      <c r="H171">
        <v>0</v>
      </c>
      <c r="I171">
        <v>96</v>
      </c>
      <c r="J171">
        <v>0</v>
      </c>
      <c r="K171">
        <v>58.7</v>
      </c>
      <c r="L171">
        <v>0</v>
      </c>
      <c r="M171">
        <v>94</v>
      </c>
      <c r="N171">
        <v>6.93</v>
      </c>
      <c r="O171">
        <v>95</v>
      </c>
      <c r="P171">
        <v>0.1</v>
      </c>
      <c r="S171">
        <v>2.5</v>
      </c>
      <c r="T171">
        <v>2.5</v>
      </c>
      <c r="U171">
        <v>0.78800000000000003</v>
      </c>
      <c r="V171">
        <v>12.4</v>
      </c>
      <c r="W171" t="b">
        <f>COUNT(LifeExpectancyData[[#This Row],[Life expectancy]:[Schooling]])=19</f>
        <v>0</v>
      </c>
    </row>
    <row r="172" spans="1:23" x14ac:dyDescent="0.25">
      <c r="A172" t="s">
        <v>284</v>
      </c>
      <c r="B172">
        <v>2005</v>
      </c>
      <c r="C172" t="s">
        <v>273</v>
      </c>
      <c r="D172">
        <v>74.099999999999994</v>
      </c>
      <c r="E172">
        <v>172</v>
      </c>
      <c r="F172">
        <v>0</v>
      </c>
      <c r="G172">
        <v>10.49</v>
      </c>
      <c r="H172">
        <v>0</v>
      </c>
      <c r="I172">
        <v>93</v>
      </c>
      <c r="J172">
        <v>0</v>
      </c>
      <c r="K172">
        <v>58.1</v>
      </c>
      <c r="L172">
        <v>0</v>
      </c>
      <c r="M172">
        <v>93</v>
      </c>
      <c r="N172">
        <v>5.95</v>
      </c>
      <c r="O172">
        <v>93</v>
      </c>
      <c r="P172">
        <v>0.1</v>
      </c>
      <c r="S172">
        <v>2.6</v>
      </c>
      <c r="T172">
        <v>2.5</v>
      </c>
      <c r="U172">
        <v>0.78600000000000003</v>
      </c>
      <c r="V172">
        <v>12.4</v>
      </c>
      <c r="W172" t="b">
        <f>COUNT(LifeExpectancyData[[#This Row],[Life expectancy]:[Schooling]])=19</f>
        <v>0</v>
      </c>
    </row>
    <row r="173" spans="1:23" x14ac:dyDescent="0.25">
      <c r="A173" t="s">
        <v>284</v>
      </c>
      <c r="B173">
        <v>2004</v>
      </c>
      <c r="C173" t="s">
        <v>273</v>
      </c>
      <c r="D173">
        <v>73.8</v>
      </c>
      <c r="E173">
        <v>174</v>
      </c>
      <c r="F173">
        <v>0</v>
      </c>
      <c r="G173">
        <v>10.1</v>
      </c>
      <c r="H173">
        <v>0</v>
      </c>
      <c r="I173">
        <v>93</v>
      </c>
      <c r="J173">
        <v>0</v>
      </c>
      <c r="K173">
        <v>57.4</v>
      </c>
      <c r="L173">
        <v>0</v>
      </c>
      <c r="M173">
        <v>92</v>
      </c>
      <c r="N173">
        <v>6.2</v>
      </c>
      <c r="O173">
        <v>93</v>
      </c>
      <c r="P173">
        <v>0.1</v>
      </c>
      <c r="S173">
        <v>2.6</v>
      </c>
      <c r="T173">
        <v>2.5</v>
      </c>
      <c r="U173">
        <v>0.78400000000000003</v>
      </c>
      <c r="V173">
        <v>12.3</v>
      </c>
      <c r="W173" t="b">
        <f>COUNT(LifeExpectancyData[[#This Row],[Life expectancy]:[Schooling]])=19</f>
        <v>0</v>
      </c>
    </row>
    <row r="174" spans="1:23" x14ac:dyDescent="0.25">
      <c r="A174" t="s">
        <v>284</v>
      </c>
      <c r="B174">
        <v>2003</v>
      </c>
      <c r="C174" t="s">
        <v>273</v>
      </c>
      <c r="D174">
        <v>73.2</v>
      </c>
      <c r="E174">
        <v>189</v>
      </c>
      <c r="F174">
        <v>0</v>
      </c>
      <c r="G174">
        <v>10.68</v>
      </c>
      <c r="H174">
        <v>0</v>
      </c>
      <c r="I174">
        <v>88</v>
      </c>
      <c r="J174">
        <v>0</v>
      </c>
      <c r="K174">
        <v>56.7</v>
      </c>
      <c r="L174">
        <v>0</v>
      </c>
      <c r="M174">
        <v>93</v>
      </c>
      <c r="N174">
        <v>5.62</v>
      </c>
      <c r="O174">
        <v>92</v>
      </c>
      <c r="P174">
        <v>0.1</v>
      </c>
      <c r="S174">
        <v>2.6</v>
      </c>
      <c r="T174">
        <v>2.5</v>
      </c>
      <c r="U174">
        <v>0.78300000000000003</v>
      </c>
      <c r="V174">
        <v>12.2</v>
      </c>
      <c r="W174" t="b">
        <f>COUNT(LifeExpectancyData[[#This Row],[Life expectancy]:[Schooling]])=19</f>
        <v>0</v>
      </c>
    </row>
    <row r="175" spans="1:23" x14ac:dyDescent="0.25">
      <c r="A175" t="s">
        <v>284</v>
      </c>
      <c r="B175">
        <v>2002</v>
      </c>
      <c r="C175" t="s">
        <v>273</v>
      </c>
      <c r="D175">
        <v>73.099999999999994</v>
      </c>
      <c r="E175">
        <v>19</v>
      </c>
      <c r="F175">
        <v>0</v>
      </c>
      <c r="G175">
        <v>10.85</v>
      </c>
      <c r="H175">
        <v>0</v>
      </c>
      <c r="I175">
        <v>89</v>
      </c>
      <c r="J175">
        <v>0</v>
      </c>
      <c r="K175">
        <v>56</v>
      </c>
      <c r="L175">
        <v>0</v>
      </c>
      <c r="M175">
        <v>93</v>
      </c>
      <c r="N175">
        <v>5.26</v>
      </c>
      <c r="O175">
        <v>94</v>
      </c>
      <c r="P175">
        <v>0.1</v>
      </c>
      <c r="S175">
        <v>2.6</v>
      </c>
      <c r="T175">
        <v>2.6</v>
      </c>
      <c r="U175">
        <v>0.78100000000000003</v>
      </c>
      <c r="V175">
        <v>12.1</v>
      </c>
      <c r="W175" t="b">
        <f>COUNT(LifeExpectancyData[[#This Row],[Life expectancy]:[Schooling]])=19</f>
        <v>0</v>
      </c>
    </row>
    <row r="176" spans="1:23" x14ac:dyDescent="0.25">
      <c r="A176" t="s">
        <v>284</v>
      </c>
      <c r="B176">
        <v>2001</v>
      </c>
      <c r="C176" t="s">
        <v>273</v>
      </c>
      <c r="D176">
        <v>72.900000000000006</v>
      </c>
      <c r="E176">
        <v>189</v>
      </c>
      <c r="F176">
        <v>0</v>
      </c>
      <c r="G176">
        <v>11.64</v>
      </c>
      <c r="H176">
        <v>0</v>
      </c>
      <c r="I176">
        <v>21</v>
      </c>
      <c r="J176">
        <v>0</v>
      </c>
      <c r="K176">
        <v>55.2</v>
      </c>
      <c r="L176">
        <v>0</v>
      </c>
      <c r="M176">
        <v>98</v>
      </c>
      <c r="N176">
        <v>5.15</v>
      </c>
      <c r="O176">
        <v>99</v>
      </c>
      <c r="P176">
        <v>0.2</v>
      </c>
      <c r="S176">
        <v>2.7</v>
      </c>
      <c r="T176">
        <v>2.6</v>
      </c>
      <c r="U176">
        <v>0.77900000000000003</v>
      </c>
      <c r="V176">
        <v>12.1</v>
      </c>
      <c r="W176" t="b">
        <f>COUNT(LifeExpectancyData[[#This Row],[Life expectancy]:[Schooling]])=19</f>
        <v>0</v>
      </c>
    </row>
    <row r="177" spans="1:23" x14ac:dyDescent="0.25">
      <c r="A177" t="s">
        <v>284</v>
      </c>
      <c r="B177">
        <v>2000</v>
      </c>
      <c r="C177" t="s">
        <v>273</v>
      </c>
      <c r="D177">
        <v>72.599999999999994</v>
      </c>
      <c r="E177">
        <v>192</v>
      </c>
      <c r="F177">
        <v>0</v>
      </c>
      <c r="G177">
        <v>12.15</v>
      </c>
      <c r="H177">
        <v>0</v>
      </c>
      <c r="J177">
        <v>0</v>
      </c>
      <c r="K177">
        <v>54.4</v>
      </c>
      <c r="L177">
        <v>0</v>
      </c>
      <c r="M177">
        <v>91</v>
      </c>
      <c r="N177">
        <v>5.21</v>
      </c>
      <c r="O177">
        <v>99</v>
      </c>
      <c r="P177">
        <v>0.1</v>
      </c>
      <c r="S177">
        <v>2.7</v>
      </c>
      <c r="T177">
        <v>2.6</v>
      </c>
      <c r="U177">
        <v>0</v>
      </c>
      <c r="V177">
        <v>12</v>
      </c>
      <c r="W177" t="b">
        <f>COUNT(LifeExpectancyData[[#This Row],[Life expectancy]:[Schooling]])=19</f>
        <v>0</v>
      </c>
    </row>
    <row r="178" spans="1:23" x14ac:dyDescent="0.25">
      <c r="A178" t="s">
        <v>285</v>
      </c>
      <c r="B178">
        <v>2015</v>
      </c>
      <c r="C178" t="s">
        <v>273</v>
      </c>
      <c r="D178">
        <v>76.900000000000006</v>
      </c>
      <c r="E178">
        <v>69</v>
      </c>
      <c r="F178">
        <v>0</v>
      </c>
      <c r="H178">
        <v>0</v>
      </c>
      <c r="I178">
        <v>98</v>
      </c>
      <c r="J178">
        <v>0</v>
      </c>
      <c r="K178">
        <v>63.6</v>
      </c>
      <c r="L178">
        <v>0</v>
      </c>
      <c r="M178">
        <v>98</v>
      </c>
      <c r="O178">
        <v>98</v>
      </c>
      <c r="P178">
        <v>0.1</v>
      </c>
      <c r="Q178">
        <v>22688.878239999998</v>
      </c>
      <c r="S178">
        <v>6.2</v>
      </c>
      <c r="T178">
        <v>6.1</v>
      </c>
      <c r="U178">
        <v>0.82299999999999995</v>
      </c>
      <c r="V178">
        <v>14.5</v>
      </c>
      <c r="W178" t="b">
        <f>COUNT(LifeExpectancyData[[#This Row],[Life expectancy]:[Schooling]])=19</f>
        <v>0</v>
      </c>
    </row>
    <row r="179" spans="1:23" x14ac:dyDescent="0.25">
      <c r="A179" t="s">
        <v>285</v>
      </c>
      <c r="B179">
        <v>2014</v>
      </c>
      <c r="C179" t="s">
        <v>273</v>
      </c>
      <c r="D179">
        <v>76.8</v>
      </c>
      <c r="E179">
        <v>7</v>
      </c>
      <c r="F179">
        <v>0</v>
      </c>
      <c r="G179">
        <v>1.57</v>
      </c>
      <c r="H179">
        <v>367.25567419999999</v>
      </c>
      <c r="I179">
        <v>98</v>
      </c>
      <c r="J179">
        <v>46</v>
      </c>
      <c r="K179">
        <v>62.9</v>
      </c>
      <c r="L179">
        <v>0</v>
      </c>
      <c r="M179">
        <v>98</v>
      </c>
      <c r="N179">
        <v>4.9800000000000004</v>
      </c>
      <c r="O179">
        <v>98</v>
      </c>
      <c r="P179">
        <v>0.1</v>
      </c>
      <c r="Q179">
        <v>24983.379199999999</v>
      </c>
      <c r="S179">
        <v>6.1</v>
      </c>
      <c r="T179">
        <v>6</v>
      </c>
      <c r="U179">
        <v>0.82</v>
      </c>
      <c r="V179">
        <v>14.5</v>
      </c>
      <c r="W179" t="b">
        <f>COUNT(LifeExpectancyData[[#This Row],[Life expectancy]:[Schooling]])=19</f>
        <v>0</v>
      </c>
    </row>
    <row r="180" spans="1:23" x14ac:dyDescent="0.25">
      <c r="A180" t="s">
        <v>285</v>
      </c>
      <c r="B180">
        <v>2013</v>
      </c>
      <c r="C180" t="s">
        <v>273</v>
      </c>
      <c r="D180">
        <v>76.7</v>
      </c>
      <c r="E180">
        <v>7</v>
      </c>
      <c r="F180">
        <v>0</v>
      </c>
      <c r="G180">
        <v>1.65</v>
      </c>
      <c r="H180">
        <v>3.9686959819999998</v>
      </c>
      <c r="I180">
        <v>99</v>
      </c>
      <c r="J180">
        <v>0</v>
      </c>
      <c r="K180">
        <v>62.2</v>
      </c>
      <c r="L180">
        <v>0</v>
      </c>
      <c r="M180">
        <v>99</v>
      </c>
      <c r="N180">
        <v>4.6900000000000004</v>
      </c>
      <c r="O180">
        <v>99</v>
      </c>
      <c r="P180">
        <v>0.1</v>
      </c>
      <c r="Q180">
        <v>251.18329</v>
      </c>
      <c r="S180">
        <v>6.1</v>
      </c>
      <c r="T180">
        <v>6</v>
      </c>
      <c r="U180">
        <v>0.81499999999999995</v>
      </c>
      <c r="V180">
        <v>14.5</v>
      </c>
      <c r="W180" t="b">
        <f>COUNT(LifeExpectancyData[[#This Row],[Life expectancy]:[Schooling]])=19</f>
        <v>0</v>
      </c>
    </row>
    <row r="181" spans="1:23" x14ac:dyDescent="0.25">
      <c r="A181" t="s">
        <v>285</v>
      </c>
      <c r="B181">
        <v>2012</v>
      </c>
      <c r="C181" t="s">
        <v>273</v>
      </c>
      <c r="D181">
        <v>76.5</v>
      </c>
      <c r="E181">
        <v>71</v>
      </c>
      <c r="F181">
        <v>0</v>
      </c>
      <c r="G181">
        <v>1.7</v>
      </c>
      <c r="H181">
        <v>2211.2157779999998</v>
      </c>
      <c r="I181">
        <v>99</v>
      </c>
      <c r="J181">
        <v>0</v>
      </c>
      <c r="K181">
        <v>61.5</v>
      </c>
      <c r="L181">
        <v>0</v>
      </c>
      <c r="M181">
        <v>99</v>
      </c>
      <c r="N181">
        <v>4.37</v>
      </c>
      <c r="O181">
        <v>99</v>
      </c>
      <c r="P181">
        <v>0.1</v>
      </c>
      <c r="Q181">
        <v>23649.366610000001</v>
      </c>
      <c r="S181">
        <v>6.1</v>
      </c>
      <c r="T181">
        <v>6</v>
      </c>
      <c r="U181">
        <v>0.81200000000000006</v>
      </c>
      <c r="V181">
        <v>14.5</v>
      </c>
      <c r="W181" t="b">
        <f>COUNT(LifeExpectancyData[[#This Row],[Life expectancy]:[Schooling]])=19</f>
        <v>0</v>
      </c>
    </row>
    <row r="182" spans="1:23" x14ac:dyDescent="0.25">
      <c r="A182" t="s">
        <v>285</v>
      </c>
      <c r="B182">
        <v>2011</v>
      </c>
      <c r="C182" t="s">
        <v>273</v>
      </c>
      <c r="D182">
        <v>76.099999999999994</v>
      </c>
      <c r="E182">
        <v>76</v>
      </c>
      <c r="F182">
        <v>0</v>
      </c>
      <c r="G182">
        <v>1.66</v>
      </c>
      <c r="H182">
        <v>197.7734681</v>
      </c>
      <c r="I182">
        <v>99</v>
      </c>
      <c r="J182">
        <v>0</v>
      </c>
      <c r="K182">
        <v>6.8</v>
      </c>
      <c r="L182">
        <v>0</v>
      </c>
      <c r="M182">
        <v>99</v>
      </c>
      <c r="N182">
        <v>3.4</v>
      </c>
      <c r="O182">
        <v>99</v>
      </c>
      <c r="P182">
        <v>0.1</v>
      </c>
      <c r="Q182">
        <v>2281.1242000000002</v>
      </c>
      <c r="S182">
        <v>6.1</v>
      </c>
      <c r="T182">
        <v>6</v>
      </c>
      <c r="U182">
        <v>0.81200000000000006</v>
      </c>
      <c r="V182">
        <v>14.4</v>
      </c>
      <c r="W182" t="b">
        <f>COUNT(LifeExpectancyData[[#This Row],[Life expectancy]:[Schooling]])=19</f>
        <v>0</v>
      </c>
    </row>
    <row r="183" spans="1:23" x14ac:dyDescent="0.25">
      <c r="A183" t="s">
        <v>285</v>
      </c>
      <c r="B183">
        <v>2010</v>
      </c>
      <c r="C183" t="s">
        <v>273</v>
      </c>
      <c r="D183">
        <v>76.099999999999994</v>
      </c>
      <c r="E183">
        <v>73</v>
      </c>
      <c r="F183">
        <v>0</v>
      </c>
      <c r="G183">
        <v>1.93</v>
      </c>
      <c r="H183">
        <v>266.76961219999998</v>
      </c>
      <c r="I183">
        <v>99</v>
      </c>
      <c r="J183">
        <v>0</v>
      </c>
      <c r="K183">
        <v>6.1</v>
      </c>
      <c r="L183">
        <v>0</v>
      </c>
      <c r="M183">
        <v>99</v>
      </c>
      <c r="N183">
        <v>3.64</v>
      </c>
      <c r="O183">
        <v>99</v>
      </c>
      <c r="P183">
        <v>0.1</v>
      </c>
      <c r="Q183">
        <v>2722.1388999999999</v>
      </c>
      <c r="S183">
        <v>6</v>
      </c>
      <c r="T183">
        <v>5.9</v>
      </c>
      <c r="U183">
        <v>0.81</v>
      </c>
      <c r="V183">
        <v>14.4</v>
      </c>
      <c r="W183" t="b">
        <f>COUNT(LifeExpectancyData[[#This Row],[Life expectancy]:[Schooling]])=19</f>
        <v>0</v>
      </c>
    </row>
    <row r="184" spans="1:23" x14ac:dyDescent="0.25">
      <c r="A184" t="s">
        <v>285</v>
      </c>
      <c r="B184">
        <v>2009</v>
      </c>
      <c r="C184" t="s">
        <v>273</v>
      </c>
      <c r="D184">
        <v>76</v>
      </c>
      <c r="E184">
        <v>74</v>
      </c>
      <c r="F184">
        <v>0</v>
      </c>
      <c r="G184">
        <v>1.95</v>
      </c>
      <c r="H184">
        <v>332.93476459999999</v>
      </c>
      <c r="I184">
        <v>98</v>
      </c>
      <c r="J184">
        <v>3</v>
      </c>
      <c r="K184">
        <v>59.3</v>
      </c>
      <c r="L184">
        <v>0</v>
      </c>
      <c r="M184">
        <v>97</v>
      </c>
      <c r="N184">
        <v>3.79</v>
      </c>
      <c r="O184">
        <v>98</v>
      </c>
      <c r="P184">
        <v>0.1</v>
      </c>
      <c r="Q184">
        <v>19356.67236</v>
      </c>
      <c r="S184">
        <v>6</v>
      </c>
      <c r="T184">
        <v>5.9</v>
      </c>
      <c r="U184">
        <v>0.81399999999999995</v>
      </c>
      <c r="V184">
        <v>14.4</v>
      </c>
      <c r="W184" t="b">
        <f>COUNT(LifeExpectancyData[[#This Row],[Life expectancy]:[Schooling]])=19</f>
        <v>0</v>
      </c>
    </row>
    <row r="185" spans="1:23" x14ac:dyDescent="0.25">
      <c r="A185" t="s">
        <v>285</v>
      </c>
      <c r="B185">
        <v>2008</v>
      </c>
      <c r="C185" t="s">
        <v>273</v>
      </c>
      <c r="D185">
        <v>75.8</v>
      </c>
      <c r="E185">
        <v>76</v>
      </c>
      <c r="F185">
        <v>0</v>
      </c>
      <c r="G185">
        <v>2</v>
      </c>
      <c r="H185">
        <v>231.54789120000001</v>
      </c>
      <c r="I185">
        <v>97</v>
      </c>
      <c r="J185">
        <v>2</v>
      </c>
      <c r="K185">
        <v>58.5</v>
      </c>
      <c r="L185">
        <v>0</v>
      </c>
      <c r="M185">
        <v>97</v>
      </c>
      <c r="N185">
        <v>3.17</v>
      </c>
      <c r="O185">
        <v>97</v>
      </c>
      <c r="P185">
        <v>0.1</v>
      </c>
      <c r="Q185">
        <v>2367.5653499999999</v>
      </c>
      <c r="S185">
        <v>6</v>
      </c>
      <c r="T185">
        <v>5.9</v>
      </c>
      <c r="U185">
        <v>0.81499999999999995</v>
      </c>
      <c r="V185">
        <v>14.4</v>
      </c>
      <c r="W185" t="b">
        <f>COUNT(LifeExpectancyData[[#This Row],[Life expectancy]:[Schooling]])=19</f>
        <v>0</v>
      </c>
    </row>
    <row r="186" spans="1:23" x14ac:dyDescent="0.25">
      <c r="A186" t="s">
        <v>285</v>
      </c>
      <c r="B186">
        <v>2007</v>
      </c>
      <c r="C186" t="s">
        <v>273</v>
      </c>
      <c r="D186">
        <v>75.599999999999994</v>
      </c>
      <c r="E186">
        <v>77</v>
      </c>
      <c r="F186">
        <v>0</v>
      </c>
      <c r="G186">
        <v>2</v>
      </c>
      <c r="H186">
        <v>278.36028060000001</v>
      </c>
      <c r="I186">
        <v>97</v>
      </c>
      <c r="J186">
        <v>7</v>
      </c>
      <c r="K186">
        <v>57.6</v>
      </c>
      <c r="L186">
        <v>0</v>
      </c>
      <c r="M186">
        <v>97</v>
      </c>
      <c r="N186">
        <v>3.8</v>
      </c>
      <c r="O186">
        <v>97</v>
      </c>
      <c r="P186">
        <v>0.1</v>
      </c>
      <c r="Q186">
        <v>2977.1152999999999</v>
      </c>
      <c r="S186">
        <v>6.1</v>
      </c>
      <c r="T186">
        <v>5.9</v>
      </c>
      <c r="U186">
        <v>0.81299999999999994</v>
      </c>
      <c r="V186">
        <v>14.4</v>
      </c>
      <c r="W186" t="b">
        <f>COUNT(LifeExpectancyData[[#This Row],[Life expectancy]:[Schooling]])=19</f>
        <v>0</v>
      </c>
    </row>
    <row r="187" spans="1:23" x14ac:dyDescent="0.25">
      <c r="A187" t="s">
        <v>285</v>
      </c>
      <c r="B187">
        <v>2006</v>
      </c>
      <c r="C187" t="s">
        <v>273</v>
      </c>
      <c r="D187">
        <v>75.5</v>
      </c>
      <c r="E187">
        <v>79</v>
      </c>
      <c r="F187">
        <v>0</v>
      </c>
      <c r="G187">
        <v>2.1</v>
      </c>
      <c r="H187">
        <v>170.73740269999999</v>
      </c>
      <c r="I187">
        <v>98</v>
      </c>
      <c r="J187">
        <v>3</v>
      </c>
      <c r="K187">
        <v>56.8</v>
      </c>
      <c r="L187">
        <v>0</v>
      </c>
      <c r="M187">
        <v>98</v>
      </c>
      <c r="N187">
        <v>3.8</v>
      </c>
      <c r="O187">
        <v>98</v>
      </c>
      <c r="P187">
        <v>0.1</v>
      </c>
      <c r="Q187">
        <v>1937.99549</v>
      </c>
      <c r="S187">
        <v>6.1</v>
      </c>
      <c r="T187">
        <v>5.9</v>
      </c>
      <c r="U187">
        <v>0.81</v>
      </c>
      <c r="V187">
        <v>14.2</v>
      </c>
      <c r="W187" t="b">
        <f>COUNT(LifeExpectancyData[[#This Row],[Life expectancy]:[Schooling]])=19</f>
        <v>0</v>
      </c>
    </row>
    <row r="188" spans="1:23" x14ac:dyDescent="0.25">
      <c r="A188" t="s">
        <v>285</v>
      </c>
      <c r="B188">
        <v>2005</v>
      </c>
      <c r="C188" t="s">
        <v>273</v>
      </c>
      <c r="D188">
        <v>75.3</v>
      </c>
      <c r="E188">
        <v>81</v>
      </c>
      <c r="F188">
        <v>0</v>
      </c>
      <c r="G188">
        <v>2.0499999999999998</v>
      </c>
      <c r="H188">
        <v>1553.468944</v>
      </c>
      <c r="I188">
        <v>98</v>
      </c>
      <c r="J188">
        <v>4</v>
      </c>
      <c r="K188">
        <v>56.1</v>
      </c>
      <c r="L188">
        <v>0</v>
      </c>
      <c r="M188">
        <v>98</v>
      </c>
      <c r="N188">
        <v>3.16</v>
      </c>
      <c r="O188">
        <v>98</v>
      </c>
      <c r="P188">
        <v>0.1</v>
      </c>
      <c r="Q188">
        <v>17959.178540000001</v>
      </c>
      <c r="S188">
        <v>6.1</v>
      </c>
      <c r="T188">
        <v>5.9</v>
      </c>
      <c r="U188">
        <v>0.80600000000000005</v>
      </c>
      <c r="V188">
        <v>14</v>
      </c>
      <c r="W188" t="b">
        <f>COUNT(LifeExpectancyData[[#This Row],[Life expectancy]:[Schooling]])=19</f>
        <v>0</v>
      </c>
    </row>
    <row r="189" spans="1:23" x14ac:dyDescent="0.25">
      <c r="A189" t="s">
        <v>285</v>
      </c>
      <c r="B189">
        <v>2004</v>
      </c>
      <c r="C189" t="s">
        <v>273</v>
      </c>
      <c r="D189">
        <v>75.2</v>
      </c>
      <c r="E189">
        <v>83</v>
      </c>
      <c r="F189">
        <v>0</v>
      </c>
      <c r="G189">
        <v>2.16</v>
      </c>
      <c r="H189">
        <v>1380.2280949999999</v>
      </c>
      <c r="I189">
        <v>98</v>
      </c>
      <c r="J189">
        <v>11</v>
      </c>
      <c r="K189">
        <v>55.6</v>
      </c>
      <c r="L189">
        <v>0</v>
      </c>
      <c r="M189">
        <v>98</v>
      </c>
      <c r="N189">
        <v>3.37</v>
      </c>
      <c r="O189">
        <v>98</v>
      </c>
      <c r="P189">
        <v>0.1</v>
      </c>
      <c r="Q189">
        <v>15846.476409999999</v>
      </c>
      <c r="S189">
        <v>6.1</v>
      </c>
      <c r="T189">
        <v>5.9</v>
      </c>
      <c r="U189">
        <v>0.80300000000000005</v>
      </c>
      <c r="V189">
        <v>13.9</v>
      </c>
      <c r="W189" t="b">
        <f>COUNT(LifeExpectancyData[[#This Row],[Life expectancy]:[Schooling]])=19</f>
        <v>0</v>
      </c>
    </row>
    <row r="190" spans="1:23" x14ac:dyDescent="0.25">
      <c r="A190" t="s">
        <v>285</v>
      </c>
      <c r="B190">
        <v>2003</v>
      </c>
      <c r="C190" t="s">
        <v>273</v>
      </c>
      <c r="D190">
        <v>75</v>
      </c>
      <c r="E190">
        <v>85</v>
      </c>
      <c r="F190">
        <v>0</v>
      </c>
      <c r="G190">
        <v>2.16</v>
      </c>
      <c r="H190">
        <v>1214.5581669999999</v>
      </c>
      <c r="I190">
        <v>98</v>
      </c>
      <c r="J190">
        <v>12</v>
      </c>
      <c r="K190">
        <v>55.2</v>
      </c>
      <c r="L190">
        <v>0</v>
      </c>
      <c r="M190">
        <v>97</v>
      </c>
      <c r="N190">
        <v>3.74</v>
      </c>
      <c r="O190">
        <v>97</v>
      </c>
      <c r="P190">
        <v>0.1</v>
      </c>
      <c r="Q190">
        <v>14221.99259</v>
      </c>
      <c r="S190">
        <v>6.1</v>
      </c>
      <c r="T190">
        <v>5.9</v>
      </c>
      <c r="U190">
        <v>0.79800000000000004</v>
      </c>
      <c r="V190">
        <v>13.7</v>
      </c>
      <c r="W190" t="b">
        <f>COUNT(LifeExpectancyData[[#This Row],[Life expectancy]:[Schooling]])=19</f>
        <v>0</v>
      </c>
    </row>
    <row r="191" spans="1:23" x14ac:dyDescent="0.25">
      <c r="A191" t="s">
        <v>285</v>
      </c>
      <c r="B191">
        <v>2002</v>
      </c>
      <c r="C191" t="s">
        <v>273</v>
      </c>
      <c r="D191">
        <v>74.900000000000006</v>
      </c>
      <c r="E191">
        <v>87</v>
      </c>
      <c r="F191">
        <v>0</v>
      </c>
      <c r="G191">
        <v>1.99</v>
      </c>
      <c r="H191">
        <v>106.4303336</v>
      </c>
      <c r="I191">
        <v>98</v>
      </c>
      <c r="J191">
        <v>8</v>
      </c>
      <c r="K191">
        <v>55</v>
      </c>
      <c r="L191">
        <v>0</v>
      </c>
      <c r="M191">
        <v>98</v>
      </c>
      <c r="N191">
        <v>3.89</v>
      </c>
      <c r="O191">
        <v>98</v>
      </c>
      <c r="P191">
        <v>0.1</v>
      </c>
      <c r="Q191">
        <v>1312.33457</v>
      </c>
      <c r="S191">
        <v>6.2</v>
      </c>
      <c r="T191">
        <v>5.9</v>
      </c>
      <c r="U191">
        <v>0.79600000000000004</v>
      </c>
      <c r="V191">
        <v>13.5</v>
      </c>
      <c r="W191" t="b">
        <f>COUNT(LifeExpectancyData[[#This Row],[Life expectancy]:[Schooling]])=19</f>
        <v>0</v>
      </c>
    </row>
    <row r="192" spans="1:23" x14ac:dyDescent="0.25">
      <c r="A192" t="s">
        <v>285</v>
      </c>
      <c r="B192">
        <v>2001</v>
      </c>
      <c r="C192" t="s">
        <v>273</v>
      </c>
      <c r="D192">
        <v>74.7</v>
      </c>
      <c r="E192">
        <v>9</v>
      </c>
      <c r="F192">
        <v>0</v>
      </c>
      <c r="G192">
        <v>1.95</v>
      </c>
      <c r="H192">
        <v>1150.4180630000001</v>
      </c>
      <c r="I192">
        <v>99</v>
      </c>
      <c r="J192">
        <v>5</v>
      </c>
      <c r="K192">
        <v>54.8</v>
      </c>
      <c r="L192">
        <v>0</v>
      </c>
      <c r="M192">
        <v>99</v>
      </c>
      <c r="N192">
        <v>3.8</v>
      </c>
      <c r="O192">
        <v>99</v>
      </c>
      <c r="P192">
        <v>0.1</v>
      </c>
      <c r="Q192">
        <v>12868.210999999999</v>
      </c>
      <c r="S192">
        <v>6.2</v>
      </c>
      <c r="T192">
        <v>6</v>
      </c>
      <c r="U192">
        <v>0.79400000000000004</v>
      </c>
      <c r="V192">
        <v>13.3</v>
      </c>
      <c r="W192" t="b">
        <f>COUNT(LifeExpectancyData[[#This Row],[Life expectancy]:[Schooling]])=19</f>
        <v>0</v>
      </c>
    </row>
    <row r="193" spans="1:23" x14ac:dyDescent="0.25">
      <c r="A193" t="s">
        <v>285</v>
      </c>
      <c r="B193">
        <v>2000</v>
      </c>
      <c r="C193" t="s">
        <v>273</v>
      </c>
      <c r="D193">
        <v>74.5</v>
      </c>
      <c r="E193">
        <v>92</v>
      </c>
      <c r="F193">
        <v>0</v>
      </c>
      <c r="G193">
        <v>2.15</v>
      </c>
      <c r="H193">
        <v>167.7270642</v>
      </c>
      <c r="I193">
        <v>97</v>
      </c>
      <c r="J193">
        <v>6</v>
      </c>
      <c r="K193">
        <v>54.5</v>
      </c>
      <c r="L193">
        <v>0</v>
      </c>
      <c r="M193">
        <v>97</v>
      </c>
      <c r="N193">
        <v>3.51</v>
      </c>
      <c r="O193">
        <v>97</v>
      </c>
      <c r="P193">
        <v>0.1</v>
      </c>
      <c r="Q193">
        <v>13636.346680000001</v>
      </c>
      <c r="S193">
        <v>6.2</v>
      </c>
      <c r="T193">
        <v>6</v>
      </c>
      <c r="U193">
        <v>0.78600000000000003</v>
      </c>
      <c r="V193">
        <v>13.2</v>
      </c>
      <c r="W193" t="b">
        <f>COUNT(LifeExpectancyData[[#This Row],[Life expectancy]:[Schooling]])=19</f>
        <v>0</v>
      </c>
    </row>
    <row r="194" spans="1:23" x14ac:dyDescent="0.25">
      <c r="A194" t="s">
        <v>286</v>
      </c>
      <c r="B194">
        <v>2015</v>
      </c>
      <c r="C194" t="s">
        <v>273</v>
      </c>
      <c r="D194">
        <v>71.8</v>
      </c>
      <c r="E194">
        <v>129</v>
      </c>
      <c r="F194">
        <v>92</v>
      </c>
      <c r="H194">
        <v>0</v>
      </c>
      <c r="I194">
        <v>97</v>
      </c>
      <c r="J194">
        <v>240</v>
      </c>
      <c r="K194">
        <v>18.3</v>
      </c>
      <c r="L194">
        <v>113</v>
      </c>
      <c r="M194">
        <v>97</v>
      </c>
      <c r="O194">
        <v>97</v>
      </c>
      <c r="P194">
        <v>0.1</v>
      </c>
      <c r="Q194">
        <v>121.15812</v>
      </c>
      <c r="R194">
        <v>1612886</v>
      </c>
      <c r="S194">
        <v>17.899999999999999</v>
      </c>
      <c r="T194">
        <v>18.3</v>
      </c>
      <c r="U194">
        <v>0.57499999999999996</v>
      </c>
      <c r="V194">
        <v>10.199999999999999</v>
      </c>
      <c r="W194" t="b">
        <f>COUNT(LifeExpectancyData[[#This Row],[Life expectancy]:[Schooling]])=19</f>
        <v>0</v>
      </c>
    </row>
    <row r="195" spans="1:23" x14ac:dyDescent="0.25">
      <c r="A195" t="s">
        <v>286</v>
      </c>
      <c r="B195">
        <v>2014</v>
      </c>
      <c r="C195" t="s">
        <v>273</v>
      </c>
      <c r="D195">
        <v>71.400000000000006</v>
      </c>
      <c r="E195">
        <v>132</v>
      </c>
      <c r="F195">
        <v>98</v>
      </c>
      <c r="G195">
        <v>0.01</v>
      </c>
      <c r="H195">
        <v>10.44640334</v>
      </c>
      <c r="I195">
        <v>97</v>
      </c>
      <c r="J195">
        <v>289</v>
      </c>
      <c r="K195">
        <v>17.7</v>
      </c>
      <c r="L195">
        <v>121</v>
      </c>
      <c r="M195">
        <v>97</v>
      </c>
      <c r="N195">
        <v>2.82</v>
      </c>
      <c r="O195">
        <v>97</v>
      </c>
      <c r="P195">
        <v>0.1</v>
      </c>
      <c r="Q195">
        <v>184.56542999999999</v>
      </c>
      <c r="R195">
        <v>15945279</v>
      </c>
      <c r="S195">
        <v>18.100000000000001</v>
      </c>
      <c r="T195">
        <v>18.600000000000001</v>
      </c>
      <c r="U195">
        <v>0.56999999999999995</v>
      </c>
      <c r="V195">
        <v>10</v>
      </c>
      <c r="W195" t="b">
        <f>COUNT(LifeExpectancyData[[#This Row],[Life expectancy]:[Schooling]])=19</f>
        <v>1</v>
      </c>
    </row>
    <row r="196" spans="1:23" x14ac:dyDescent="0.25">
      <c r="A196" t="s">
        <v>286</v>
      </c>
      <c r="B196">
        <v>2013</v>
      </c>
      <c r="C196" t="s">
        <v>273</v>
      </c>
      <c r="D196">
        <v>71</v>
      </c>
      <c r="E196">
        <v>135</v>
      </c>
      <c r="F196">
        <v>104</v>
      </c>
      <c r="G196">
        <v>0.01</v>
      </c>
      <c r="H196">
        <v>52.829864669999999</v>
      </c>
      <c r="I196">
        <v>96</v>
      </c>
      <c r="J196">
        <v>237</v>
      </c>
      <c r="K196">
        <v>17</v>
      </c>
      <c r="L196">
        <v>130</v>
      </c>
      <c r="M196">
        <v>96</v>
      </c>
      <c r="N196">
        <v>2.88</v>
      </c>
      <c r="O196">
        <v>96</v>
      </c>
      <c r="P196">
        <v>0.1</v>
      </c>
      <c r="Q196">
        <v>951.88945349999995</v>
      </c>
      <c r="R196">
        <v>157571292</v>
      </c>
      <c r="S196">
        <v>18.3</v>
      </c>
      <c r="T196">
        <v>18.8</v>
      </c>
      <c r="U196">
        <v>0.56499999999999995</v>
      </c>
      <c r="V196">
        <v>10</v>
      </c>
      <c r="W196" t="b">
        <f>COUNT(LifeExpectancyData[[#This Row],[Life expectancy]:[Schooling]])=19</f>
        <v>1</v>
      </c>
    </row>
    <row r="197" spans="1:23" x14ac:dyDescent="0.25">
      <c r="A197" t="s">
        <v>286</v>
      </c>
      <c r="B197">
        <v>2012</v>
      </c>
      <c r="C197" t="s">
        <v>273</v>
      </c>
      <c r="D197">
        <v>77</v>
      </c>
      <c r="E197">
        <v>137</v>
      </c>
      <c r="F197">
        <v>111</v>
      </c>
      <c r="G197">
        <v>0.01</v>
      </c>
      <c r="H197">
        <v>59.258925699999999</v>
      </c>
      <c r="I197">
        <v>94</v>
      </c>
      <c r="J197">
        <v>1986</v>
      </c>
      <c r="K197">
        <v>16.399999999999999</v>
      </c>
      <c r="L197">
        <v>139</v>
      </c>
      <c r="M197">
        <v>94</v>
      </c>
      <c r="N197">
        <v>3.8</v>
      </c>
      <c r="O197">
        <v>94</v>
      </c>
      <c r="P197">
        <v>0.1</v>
      </c>
      <c r="Q197">
        <v>856.34285699999998</v>
      </c>
      <c r="R197">
        <v>15572753</v>
      </c>
      <c r="S197">
        <v>18.5</v>
      </c>
      <c r="T197">
        <v>19</v>
      </c>
      <c r="U197">
        <v>0.55700000000000005</v>
      </c>
      <c r="V197">
        <v>9.9</v>
      </c>
      <c r="W197" t="b">
        <f>COUNT(LifeExpectancyData[[#This Row],[Life expectancy]:[Schooling]])=19</f>
        <v>1</v>
      </c>
    </row>
    <row r="198" spans="1:23" x14ac:dyDescent="0.25">
      <c r="A198" t="s">
        <v>286</v>
      </c>
      <c r="B198">
        <v>2011</v>
      </c>
      <c r="C198" t="s">
        <v>273</v>
      </c>
      <c r="D198">
        <v>73</v>
      </c>
      <c r="E198">
        <v>14</v>
      </c>
      <c r="F198">
        <v>118</v>
      </c>
      <c r="G198">
        <v>0.01</v>
      </c>
      <c r="H198">
        <v>62.349884840000001</v>
      </c>
      <c r="I198">
        <v>96</v>
      </c>
      <c r="J198">
        <v>5625</v>
      </c>
      <c r="K198">
        <v>15.8</v>
      </c>
      <c r="L198">
        <v>150</v>
      </c>
      <c r="M198">
        <v>96</v>
      </c>
      <c r="N198">
        <v>3.16</v>
      </c>
      <c r="O198">
        <v>96</v>
      </c>
      <c r="P198">
        <v>0.1</v>
      </c>
      <c r="Q198">
        <v>835.78934100000004</v>
      </c>
      <c r="R198">
        <v>153911916</v>
      </c>
      <c r="S198">
        <v>18.7</v>
      </c>
      <c r="T198">
        <v>19.2</v>
      </c>
      <c r="U198">
        <v>0.54500000000000004</v>
      </c>
      <c r="V198">
        <v>9.4</v>
      </c>
      <c r="W198" t="b">
        <f>COUNT(LifeExpectancyData[[#This Row],[Life expectancy]:[Schooling]])=19</f>
        <v>1</v>
      </c>
    </row>
    <row r="199" spans="1:23" x14ac:dyDescent="0.25">
      <c r="A199" t="s">
        <v>286</v>
      </c>
      <c r="B199">
        <v>2010</v>
      </c>
      <c r="C199" t="s">
        <v>273</v>
      </c>
      <c r="D199">
        <v>69.900000000000006</v>
      </c>
      <c r="E199">
        <v>142</v>
      </c>
      <c r="F199">
        <v>126</v>
      </c>
      <c r="G199">
        <v>0.01</v>
      </c>
      <c r="H199">
        <v>62.659454320000002</v>
      </c>
      <c r="I199">
        <v>94</v>
      </c>
      <c r="J199">
        <v>788</v>
      </c>
      <c r="K199">
        <v>15.2</v>
      </c>
      <c r="L199">
        <v>161</v>
      </c>
      <c r="M199">
        <v>94</v>
      </c>
      <c r="N199">
        <v>3.6</v>
      </c>
      <c r="O199">
        <v>94</v>
      </c>
      <c r="P199">
        <v>0.1</v>
      </c>
      <c r="Q199">
        <v>757.6717572</v>
      </c>
      <c r="R199">
        <v>15214912</v>
      </c>
      <c r="S199">
        <v>18.899999999999999</v>
      </c>
      <c r="T199">
        <v>19.399999999999999</v>
      </c>
      <c r="U199">
        <v>0.53500000000000003</v>
      </c>
      <c r="V199">
        <v>8.9</v>
      </c>
      <c r="W199" t="b">
        <f>COUNT(LifeExpectancyData[[#This Row],[Life expectancy]:[Schooling]])=19</f>
        <v>1</v>
      </c>
    </row>
    <row r="200" spans="1:23" x14ac:dyDescent="0.25">
      <c r="A200" t="s">
        <v>286</v>
      </c>
      <c r="B200">
        <v>2009</v>
      </c>
      <c r="C200" t="s">
        <v>273</v>
      </c>
      <c r="D200">
        <v>69.5</v>
      </c>
      <c r="E200">
        <v>144</v>
      </c>
      <c r="F200">
        <v>135</v>
      </c>
      <c r="G200">
        <v>0.01</v>
      </c>
      <c r="H200">
        <v>53.264003780000003</v>
      </c>
      <c r="I200">
        <v>97</v>
      </c>
      <c r="J200">
        <v>718</v>
      </c>
      <c r="K200">
        <v>14.6</v>
      </c>
      <c r="L200">
        <v>173</v>
      </c>
      <c r="M200">
        <v>97</v>
      </c>
      <c r="N200">
        <v>2.91</v>
      </c>
      <c r="O200">
        <v>97</v>
      </c>
      <c r="P200">
        <v>0.1</v>
      </c>
      <c r="Q200">
        <v>681.12536799999998</v>
      </c>
      <c r="R200">
        <v>1545478</v>
      </c>
      <c r="S200">
        <v>19.100000000000001</v>
      </c>
      <c r="T200">
        <v>19.7</v>
      </c>
      <c r="U200">
        <v>0.52300000000000002</v>
      </c>
      <c r="V200">
        <v>8.4</v>
      </c>
      <c r="W200" t="b">
        <f>COUNT(LifeExpectancyData[[#This Row],[Life expectancy]:[Schooling]])=19</f>
        <v>1</v>
      </c>
    </row>
    <row r="201" spans="1:23" x14ac:dyDescent="0.25">
      <c r="A201" t="s">
        <v>286</v>
      </c>
      <c r="B201">
        <v>2008</v>
      </c>
      <c r="C201" t="s">
        <v>273</v>
      </c>
      <c r="D201">
        <v>69.099999999999994</v>
      </c>
      <c r="E201">
        <v>147</v>
      </c>
      <c r="F201">
        <v>144</v>
      </c>
      <c r="G201">
        <v>0.01</v>
      </c>
      <c r="H201">
        <v>42.48865034</v>
      </c>
      <c r="I201">
        <v>96</v>
      </c>
      <c r="J201">
        <v>2660</v>
      </c>
      <c r="K201">
        <v>14</v>
      </c>
      <c r="L201">
        <v>186</v>
      </c>
      <c r="M201">
        <v>96</v>
      </c>
      <c r="N201">
        <v>2.85</v>
      </c>
      <c r="O201">
        <v>96</v>
      </c>
      <c r="P201">
        <v>0.1</v>
      </c>
      <c r="Q201">
        <v>615.77754110000001</v>
      </c>
      <c r="R201">
        <v>14885814</v>
      </c>
      <c r="S201">
        <v>19.3</v>
      </c>
      <c r="T201">
        <v>19.899999999999999</v>
      </c>
      <c r="U201">
        <v>0.52</v>
      </c>
      <c r="V201">
        <v>8.6</v>
      </c>
      <c r="W201" t="b">
        <f>COUNT(LifeExpectancyData[[#This Row],[Life expectancy]:[Schooling]])=19</f>
        <v>1</v>
      </c>
    </row>
    <row r="202" spans="1:23" x14ac:dyDescent="0.25">
      <c r="A202" t="s">
        <v>286</v>
      </c>
      <c r="B202">
        <v>2007</v>
      </c>
      <c r="C202" t="s">
        <v>273</v>
      </c>
      <c r="D202">
        <v>68.599999999999994</v>
      </c>
      <c r="E202">
        <v>151</v>
      </c>
      <c r="F202">
        <v>154</v>
      </c>
      <c r="G202">
        <v>0.01</v>
      </c>
      <c r="H202">
        <v>46.365367030000002</v>
      </c>
      <c r="I202">
        <v>95</v>
      </c>
      <c r="J202">
        <v>2924</v>
      </c>
      <c r="K202">
        <v>13.5</v>
      </c>
      <c r="L202">
        <v>201</v>
      </c>
      <c r="M202">
        <v>96</v>
      </c>
      <c r="N202">
        <v>2.8</v>
      </c>
      <c r="O202">
        <v>94</v>
      </c>
      <c r="P202">
        <v>0.1</v>
      </c>
      <c r="Q202">
        <v>541.65148399999998</v>
      </c>
      <c r="R202">
        <v>147139191</v>
      </c>
      <c r="S202">
        <v>19.5</v>
      </c>
      <c r="T202">
        <v>2.1</v>
      </c>
      <c r="U202">
        <v>0.51300000000000001</v>
      </c>
      <c r="V202">
        <v>8.6</v>
      </c>
      <c r="W202" t="b">
        <f>COUNT(LifeExpectancyData[[#This Row],[Life expectancy]:[Schooling]])=19</f>
        <v>1</v>
      </c>
    </row>
    <row r="203" spans="1:23" x14ac:dyDescent="0.25">
      <c r="A203" t="s">
        <v>286</v>
      </c>
      <c r="B203">
        <v>2006</v>
      </c>
      <c r="C203" t="s">
        <v>273</v>
      </c>
      <c r="D203">
        <v>68.2</v>
      </c>
      <c r="E203">
        <v>152</v>
      </c>
      <c r="F203">
        <v>164</v>
      </c>
      <c r="G203">
        <v>0.01</v>
      </c>
      <c r="H203">
        <v>42.330454899999999</v>
      </c>
      <c r="I203">
        <v>86</v>
      </c>
      <c r="J203">
        <v>6192</v>
      </c>
      <c r="K203">
        <v>13</v>
      </c>
      <c r="L203">
        <v>215</v>
      </c>
      <c r="M203">
        <v>95</v>
      </c>
      <c r="N203">
        <v>2.8</v>
      </c>
      <c r="O203">
        <v>94</v>
      </c>
      <c r="P203">
        <v>0.1</v>
      </c>
      <c r="Q203">
        <v>494.51465999999999</v>
      </c>
      <c r="R203">
        <v>1453684</v>
      </c>
      <c r="S203">
        <v>19.7</v>
      </c>
      <c r="T203">
        <v>2.2999999999999998</v>
      </c>
      <c r="U203">
        <v>0.50600000000000001</v>
      </c>
      <c r="V203">
        <v>8.4</v>
      </c>
      <c r="W203" t="b">
        <f>COUNT(LifeExpectancyData[[#This Row],[Life expectancy]:[Schooling]])=19</f>
        <v>1</v>
      </c>
    </row>
    <row r="204" spans="1:23" x14ac:dyDescent="0.25">
      <c r="A204" t="s">
        <v>286</v>
      </c>
      <c r="B204">
        <v>2005</v>
      </c>
      <c r="C204" t="s">
        <v>273</v>
      </c>
      <c r="D204">
        <v>67.8</v>
      </c>
      <c r="E204">
        <v>155</v>
      </c>
      <c r="F204">
        <v>174</v>
      </c>
      <c r="G204">
        <v>0.01</v>
      </c>
      <c r="H204">
        <v>38.054620020000002</v>
      </c>
      <c r="I204">
        <v>45</v>
      </c>
      <c r="J204">
        <v>25934</v>
      </c>
      <c r="K204">
        <v>12.5</v>
      </c>
      <c r="L204">
        <v>231</v>
      </c>
      <c r="M204">
        <v>94</v>
      </c>
      <c r="N204">
        <v>2.68</v>
      </c>
      <c r="O204">
        <v>93</v>
      </c>
      <c r="P204">
        <v>0.1</v>
      </c>
      <c r="Q204">
        <v>484.15547099999998</v>
      </c>
      <c r="R204">
        <v>14343111</v>
      </c>
      <c r="S204">
        <v>19.899999999999999</v>
      </c>
      <c r="T204">
        <v>2.5</v>
      </c>
      <c r="U204">
        <v>0.499</v>
      </c>
      <c r="V204">
        <v>8.1999999999999993</v>
      </c>
      <c r="W204" t="b">
        <f>COUNT(LifeExpectancyData[[#This Row],[Life expectancy]:[Schooling]])=19</f>
        <v>1</v>
      </c>
    </row>
    <row r="205" spans="1:23" x14ac:dyDescent="0.25">
      <c r="A205" t="s">
        <v>286</v>
      </c>
      <c r="B205">
        <v>2004</v>
      </c>
      <c r="C205" t="s">
        <v>273</v>
      </c>
      <c r="D205">
        <v>67.3</v>
      </c>
      <c r="E205">
        <v>158</v>
      </c>
      <c r="F205">
        <v>185</v>
      </c>
      <c r="G205">
        <v>0.01</v>
      </c>
      <c r="H205">
        <v>4.1146966699999998</v>
      </c>
      <c r="I205">
        <v>11</v>
      </c>
      <c r="J205">
        <v>9743</v>
      </c>
      <c r="K205">
        <v>12</v>
      </c>
      <c r="L205">
        <v>247</v>
      </c>
      <c r="M205">
        <v>88</v>
      </c>
      <c r="N205">
        <v>2.62</v>
      </c>
      <c r="O205">
        <v>99</v>
      </c>
      <c r="P205">
        <v>0.1</v>
      </c>
      <c r="Q205">
        <v>46.757916700000003</v>
      </c>
      <c r="R205">
        <v>14137489</v>
      </c>
      <c r="S205">
        <v>2.1</v>
      </c>
      <c r="T205">
        <v>2.7</v>
      </c>
      <c r="U205">
        <v>0.49099999999999999</v>
      </c>
      <c r="V205">
        <v>8.1</v>
      </c>
      <c r="W205" t="b">
        <f>COUNT(LifeExpectancyData[[#This Row],[Life expectancy]:[Schooling]])=19</f>
        <v>1</v>
      </c>
    </row>
    <row r="206" spans="1:23" x14ac:dyDescent="0.25">
      <c r="A206" t="s">
        <v>286</v>
      </c>
      <c r="B206">
        <v>2003</v>
      </c>
      <c r="C206" t="s">
        <v>273</v>
      </c>
      <c r="D206">
        <v>66.8</v>
      </c>
      <c r="E206">
        <v>161</v>
      </c>
      <c r="F206">
        <v>196</v>
      </c>
      <c r="G206">
        <v>0.01</v>
      </c>
      <c r="H206">
        <v>35.484589569999997</v>
      </c>
      <c r="I206">
        <v>5</v>
      </c>
      <c r="J206">
        <v>4067</v>
      </c>
      <c r="K206">
        <v>11.6</v>
      </c>
      <c r="L206">
        <v>264</v>
      </c>
      <c r="M206">
        <v>9</v>
      </c>
      <c r="N206">
        <v>2.5099999999999998</v>
      </c>
      <c r="O206">
        <v>87</v>
      </c>
      <c r="P206">
        <v>0.1</v>
      </c>
      <c r="Q206">
        <v>432.7388972</v>
      </c>
      <c r="R206">
        <v>139191</v>
      </c>
      <c r="S206">
        <v>2.2999999999999998</v>
      </c>
      <c r="T206">
        <v>2.9</v>
      </c>
      <c r="U206">
        <v>0.48399999999999999</v>
      </c>
      <c r="V206">
        <v>7.9</v>
      </c>
      <c r="W206" t="b">
        <f>COUNT(LifeExpectancyData[[#This Row],[Life expectancy]:[Schooling]])=19</f>
        <v>1</v>
      </c>
    </row>
    <row r="207" spans="1:23" x14ac:dyDescent="0.25">
      <c r="A207" t="s">
        <v>286</v>
      </c>
      <c r="B207">
        <v>2002</v>
      </c>
      <c r="C207" t="s">
        <v>273</v>
      </c>
      <c r="D207">
        <v>66.3</v>
      </c>
      <c r="E207">
        <v>164</v>
      </c>
      <c r="F207">
        <v>207</v>
      </c>
      <c r="G207">
        <v>0.01</v>
      </c>
      <c r="H207">
        <v>0.39722876400000001</v>
      </c>
      <c r="J207">
        <v>3484</v>
      </c>
      <c r="K207">
        <v>11.2</v>
      </c>
      <c r="L207">
        <v>280</v>
      </c>
      <c r="M207">
        <v>83</v>
      </c>
      <c r="N207">
        <v>2.59</v>
      </c>
      <c r="O207">
        <v>83</v>
      </c>
      <c r="P207">
        <v>0.1</v>
      </c>
      <c r="Q207">
        <v>4.6135745000000004</v>
      </c>
      <c r="R207">
        <v>1366667</v>
      </c>
      <c r="S207">
        <v>2.5</v>
      </c>
      <c r="T207">
        <v>21.1</v>
      </c>
      <c r="U207">
        <v>0.47599999999999998</v>
      </c>
      <c r="V207">
        <v>7.7</v>
      </c>
      <c r="W207" t="b">
        <f>COUNT(LifeExpectancyData[[#This Row],[Life expectancy]:[Schooling]])=19</f>
        <v>0</v>
      </c>
    </row>
    <row r="208" spans="1:23" x14ac:dyDescent="0.25">
      <c r="A208" t="s">
        <v>286</v>
      </c>
      <c r="B208">
        <v>2001</v>
      </c>
      <c r="C208" t="s">
        <v>273</v>
      </c>
      <c r="D208">
        <v>65.8</v>
      </c>
      <c r="E208">
        <v>168</v>
      </c>
      <c r="F208">
        <v>219</v>
      </c>
      <c r="G208">
        <v>0.01</v>
      </c>
      <c r="H208">
        <v>3.3950697810000001</v>
      </c>
      <c r="J208">
        <v>4414</v>
      </c>
      <c r="K208">
        <v>1.8</v>
      </c>
      <c r="L208">
        <v>298</v>
      </c>
      <c r="M208">
        <v>85</v>
      </c>
      <c r="N208">
        <v>2.4700000000000002</v>
      </c>
      <c r="O208">
        <v>85</v>
      </c>
      <c r="P208">
        <v>0.1</v>
      </c>
      <c r="Q208">
        <v>42.598115200000002</v>
      </c>
      <c r="R208">
        <v>1341716</v>
      </c>
      <c r="S208">
        <v>2.7</v>
      </c>
      <c r="T208">
        <v>21.3</v>
      </c>
      <c r="U208">
        <v>0.46800000000000003</v>
      </c>
      <c r="V208">
        <v>7.5</v>
      </c>
      <c r="W208" t="b">
        <f>COUNT(LifeExpectancyData[[#This Row],[Life expectancy]:[Schooling]])=19</f>
        <v>0</v>
      </c>
    </row>
    <row r="209" spans="1:23" x14ac:dyDescent="0.25">
      <c r="A209" t="s">
        <v>286</v>
      </c>
      <c r="B209">
        <v>2000</v>
      </c>
      <c r="C209" t="s">
        <v>273</v>
      </c>
      <c r="D209">
        <v>65.3</v>
      </c>
      <c r="E209">
        <v>173</v>
      </c>
      <c r="F209">
        <v>231</v>
      </c>
      <c r="G209">
        <v>0.01</v>
      </c>
      <c r="H209">
        <v>3.6963305100000001</v>
      </c>
      <c r="J209">
        <v>5098</v>
      </c>
      <c r="K209">
        <v>1.4</v>
      </c>
      <c r="L209">
        <v>316</v>
      </c>
      <c r="M209">
        <v>83</v>
      </c>
      <c r="N209">
        <v>2.33</v>
      </c>
      <c r="O209">
        <v>82</v>
      </c>
      <c r="P209">
        <v>0.1</v>
      </c>
      <c r="Q209">
        <v>45.633710000000001</v>
      </c>
      <c r="R209">
        <v>131581243</v>
      </c>
      <c r="S209">
        <v>2.9</v>
      </c>
      <c r="T209">
        <v>21.5</v>
      </c>
      <c r="U209">
        <v>0.45900000000000002</v>
      </c>
      <c r="V209">
        <v>7.3</v>
      </c>
      <c r="W209" t="b">
        <f>COUNT(LifeExpectancyData[[#This Row],[Life expectancy]:[Schooling]])=19</f>
        <v>0</v>
      </c>
    </row>
    <row r="210" spans="1:23" x14ac:dyDescent="0.25">
      <c r="A210" t="s">
        <v>287</v>
      </c>
      <c r="B210">
        <v>2015</v>
      </c>
      <c r="C210" t="s">
        <v>273</v>
      </c>
      <c r="D210">
        <v>75.5</v>
      </c>
      <c r="E210">
        <v>98</v>
      </c>
      <c r="F210">
        <v>0</v>
      </c>
      <c r="H210">
        <v>0</v>
      </c>
      <c r="I210">
        <v>97</v>
      </c>
      <c r="J210">
        <v>0</v>
      </c>
      <c r="K210">
        <v>54.5</v>
      </c>
      <c r="L210">
        <v>0</v>
      </c>
      <c r="M210">
        <v>97</v>
      </c>
      <c r="O210">
        <v>97</v>
      </c>
      <c r="P210">
        <v>0.1</v>
      </c>
      <c r="Q210">
        <v>15557.838100000001</v>
      </c>
      <c r="S210">
        <v>3.8</v>
      </c>
      <c r="T210">
        <v>3.7</v>
      </c>
      <c r="U210">
        <v>0.79400000000000004</v>
      </c>
      <c r="V210">
        <v>15.3</v>
      </c>
      <c r="W210" t="b">
        <f>COUNT(LifeExpectancyData[[#This Row],[Life expectancy]:[Schooling]])=19</f>
        <v>0</v>
      </c>
    </row>
    <row r="211" spans="1:23" x14ac:dyDescent="0.25">
      <c r="A211" t="s">
        <v>287</v>
      </c>
      <c r="B211">
        <v>2014</v>
      </c>
      <c r="C211" t="s">
        <v>273</v>
      </c>
      <c r="D211">
        <v>75.400000000000006</v>
      </c>
      <c r="E211">
        <v>1</v>
      </c>
      <c r="F211">
        <v>0</v>
      </c>
      <c r="G211">
        <v>8.82</v>
      </c>
      <c r="H211">
        <v>294.90565839999999</v>
      </c>
      <c r="I211">
        <v>94</v>
      </c>
      <c r="J211">
        <v>0</v>
      </c>
      <c r="K211">
        <v>53.7</v>
      </c>
      <c r="L211">
        <v>0</v>
      </c>
      <c r="M211">
        <v>95</v>
      </c>
      <c r="N211">
        <v>7.47</v>
      </c>
      <c r="O211">
        <v>94</v>
      </c>
      <c r="P211">
        <v>0.1</v>
      </c>
      <c r="Q211">
        <v>15359.66971</v>
      </c>
      <c r="S211">
        <v>3.8</v>
      </c>
      <c r="T211">
        <v>3.7</v>
      </c>
      <c r="U211">
        <v>0.79300000000000004</v>
      </c>
      <c r="V211">
        <v>15.3</v>
      </c>
      <c r="W211" t="b">
        <f>COUNT(LifeExpectancyData[[#This Row],[Life expectancy]:[Schooling]])=19</f>
        <v>0</v>
      </c>
    </row>
    <row r="212" spans="1:23" x14ac:dyDescent="0.25">
      <c r="A212" t="s">
        <v>287</v>
      </c>
      <c r="B212">
        <v>2013</v>
      </c>
      <c r="C212" t="s">
        <v>273</v>
      </c>
      <c r="D212">
        <v>75.2</v>
      </c>
      <c r="E212">
        <v>11</v>
      </c>
      <c r="F212">
        <v>0</v>
      </c>
      <c r="G212">
        <v>8.74</v>
      </c>
      <c r="H212">
        <v>263.03728380000001</v>
      </c>
      <c r="I212">
        <v>91</v>
      </c>
      <c r="J212">
        <v>0</v>
      </c>
      <c r="K212">
        <v>53</v>
      </c>
      <c r="L212">
        <v>0</v>
      </c>
      <c r="M212">
        <v>91</v>
      </c>
      <c r="N212">
        <v>7.57</v>
      </c>
      <c r="O212">
        <v>91</v>
      </c>
      <c r="P212">
        <v>0.1</v>
      </c>
      <c r="Q212">
        <v>15472.7814</v>
      </c>
      <c r="S212">
        <v>3.8</v>
      </c>
      <c r="T212">
        <v>3.8</v>
      </c>
      <c r="U212">
        <v>0.79200000000000004</v>
      </c>
      <c r="V212">
        <v>15.3</v>
      </c>
      <c r="W212" t="b">
        <f>COUNT(LifeExpectancyData[[#This Row],[Life expectancy]:[Schooling]])=19</f>
        <v>0</v>
      </c>
    </row>
    <row r="213" spans="1:23" x14ac:dyDescent="0.25">
      <c r="A213" t="s">
        <v>287</v>
      </c>
      <c r="B213">
        <v>2012</v>
      </c>
      <c r="C213" t="s">
        <v>273</v>
      </c>
      <c r="D213">
        <v>75.099999999999994</v>
      </c>
      <c r="E213">
        <v>12</v>
      </c>
      <c r="F213">
        <v>0</v>
      </c>
      <c r="G213">
        <v>8.61</v>
      </c>
      <c r="H213">
        <v>260.00438580000002</v>
      </c>
      <c r="I213">
        <v>87</v>
      </c>
      <c r="J213">
        <v>0</v>
      </c>
      <c r="K213">
        <v>52.2</v>
      </c>
      <c r="L213">
        <v>0</v>
      </c>
      <c r="M213">
        <v>88</v>
      </c>
      <c r="N213">
        <v>7.43</v>
      </c>
      <c r="O213">
        <v>87</v>
      </c>
      <c r="P213">
        <v>0.1</v>
      </c>
      <c r="Q213">
        <v>15384.874900000001</v>
      </c>
      <c r="S213">
        <v>3.8</v>
      </c>
      <c r="T213">
        <v>3.8</v>
      </c>
      <c r="U213">
        <v>0.78500000000000003</v>
      </c>
      <c r="V213">
        <v>15.3</v>
      </c>
      <c r="W213" t="b">
        <f>COUNT(LifeExpectancyData[[#This Row],[Life expectancy]:[Schooling]])=19</f>
        <v>0</v>
      </c>
    </row>
    <row r="214" spans="1:23" x14ac:dyDescent="0.25">
      <c r="A214" t="s">
        <v>287</v>
      </c>
      <c r="B214">
        <v>2011</v>
      </c>
      <c r="C214" t="s">
        <v>273</v>
      </c>
      <c r="D214">
        <v>74.900000000000006</v>
      </c>
      <c r="E214">
        <v>14</v>
      </c>
      <c r="F214">
        <v>0</v>
      </c>
      <c r="G214">
        <v>8.51</v>
      </c>
      <c r="H214">
        <v>173.9825629</v>
      </c>
      <c r="I214">
        <v>91</v>
      </c>
      <c r="J214">
        <v>0</v>
      </c>
      <c r="K214">
        <v>51.4</v>
      </c>
      <c r="L214">
        <v>0</v>
      </c>
      <c r="M214">
        <v>91</v>
      </c>
      <c r="N214">
        <v>6.67</v>
      </c>
      <c r="O214">
        <v>91</v>
      </c>
      <c r="P214">
        <v>0.1</v>
      </c>
      <c r="Q214">
        <v>15534.1574</v>
      </c>
      <c r="S214">
        <v>3.8</v>
      </c>
      <c r="T214">
        <v>3.8</v>
      </c>
      <c r="U214">
        <v>0.78</v>
      </c>
      <c r="V214">
        <v>15.5</v>
      </c>
      <c r="W214" t="b">
        <f>COUNT(LifeExpectancyData[[#This Row],[Life expectancy]:[Schooling]])=19</f>
        <v>0</v>
      </c>
    </row>
    <row r="215" spans="1:23" x14ac:dyDescent="0.25">
      <c r="A215" t="s">
        <v>287</v>
      </c>
      <c r="B215">
        <v>2010</v>
      </c>
      <c r="C215" t="s">
        <v>273</v>
      </c>
      <c r="D215">
        <v>74.7</v>
      </c>
      <c r="E215">
        <v>16</v>
      </c>
      <c r="F215">
        <v>0</v>
      </c>
      <c r="G215">
        <v>8.41</v>
      </c>
      <c r="H215">
        <v>154.96308629999999</v>
      </c>
      <c r="I215">
        <v>86</v>
      </c>
      <c r="J215">
        <v>0</v>
      </c>
      <c r="K215">
        <v>5.7</v>
      </c>
      <c r="L215">
        <v>0</v>
      </c>
      <c r="M215">
        <v>9</v>
      </c>
      <c r="N215">
        <v>6.17</v>
      </c>
      <c r="O215">
        <v>86</v>
      </c>
      <c r="P215">
        <v>0.1</v>
      </c>
      <c r="Q215">
        <v>1595.9123199999999</v>
      </c>
      <c r="S215">
        <v>3.8</v>
      </c>
      <c r="T215">
        <v>3.8</v>
      </c>
      <c r="U215">
        <v>0.78100000000000003</v>
      </c>
      <c r="V215">
        <v>15.8</v>
      </c>
      <c r="W215" t="b">
        <f>COUNT(LifeExpectancyData[[#This Row],[Life expectancy]:[Schooling]])=19</f>
        <v>0</v>
      </c>
    </row>
    <row r="216" spans="1:23" x14ac:dyDescent="0.25">
      <c r="A216" t="s">
        <v>287</v>
      </c>
      <c r="B216">
        <v>2009</v>
      </c>
      <c r="C216" t="s">
        <v>273</v>
      </c>
      <c r="D216">
        <v>74.599999999999994</v>
      </c>
      <c r="E216">
        <v>19</v>
      </c>
      <c r="F216">
        <v>0</v>
      </c>
      <c r="G216">
        <v>8.4600000000000009</v>
      </c>
      <c r="H216">
        <v>327.16181280000001</v>
      </c>
      <c r="I216">
        <v>93</v>
      </c>
      <c r="J216">
        <v>0</v>
      </c>
      <c r="K216">
        <v>49.9</v>
      </c>
      <c r="L216">
        <v>0</v>
      </c>
      <c r="M216">
        <v>93</v>
      </c>
      <c r="N216">
        <v>6.21</v>
      </c>
      <c r="O216">
        <v>93</v>
      </c>
      <c r="P216">
        <v>0.1</v>
      </c>
      <c r="Q216">
        <v>16523.32388</v>
      </c>
      <c r="S216">
        <v>3.8</v>
      </c>
      <c r="T216">
        <v>3.8</v>
      </c>
      <c r="U216">
        <v>0.77900000000000003</v>
      </c>
      <c r="V216">
        <v>15.5</v>
      </c>
      <c r="W216" t="b">
        <f>COUNT(LifeExpectancyData[[#This Row],[Life expectancy]:[Schooling]])=19</f>
        <v>0</v>
      </c>
    </row>
    <row r="217" spans="1:23" x14ac:dyDescent="0.25">
      <c r="A217" t="s">
        <v>287</v>
      </c>
      <c r="B217">
        <v>2008</v>
      </c>
      <c r="C217" t="s">
        <v>273</v>
      </c>
      <c r="D217">
        <v>74.400000000000006</v>
      </c>
      <c r="E217">
        <v>111</v>
      </c>
      <c r="F217">
        <v>0</v>
      </c>
      <c r="G217">
        <v>8.9499999999999993</v>
      </c>
      <c r="H217">
        <v>25.522771120000002</v>
      </c>
      <c r="I217">
        <v>85</v>
      </c>
      <c r="J217">
        <v>0</v>
      </c>
      <c r="K217">
        <v>49.2</v>
      </c>
      <c r="L217">
        <v>0</v>
      </c>
      <c r="M217">
        <v>85</v>
      </c>
      <c r="N217">
        <v>6.1</v>
      </c>
      <c r="O217">
        <v>85</v>
      </c>
      <c r="P217">
        <v>0.1</v>
      </c>
      <c r="Q217">
        <v>1657.3227999999999</v>
      </c>
      <c r="S217">
        <v>3.9</v>
      </c>
      <c r="T217">
        <v>3.9</v>
      </c>
      <c r="U217">
        <v>0.77500000000000002</v>
      </c>
      <c r="V217">
        <v>15.3</v>
      </c>
      <c r="W217" t="b">
        <f>COUNT(LifeExpectancyData[[#This Row],[Life expectancy]:[Schooling]])=19</f>
        <v>0</v>
      </c>
    </row>
    <row r="218" spans="1:23" x14ac:dyDescent="0.25">
      <c r="A218" t="s">
        <v>287</v>
      </c>
      <c r="B218">
        <v>2007</v>
      </c>
      <c r="C218" t="s">
        <v>273</v>
      </c>
      <c r="D218">
        <v>74.2</v>
      </c>
      <c r="E218">
        <v>113</v>
      </c>
      <c r="F218">
        <v>0</v>
      </c>
      <c r="G218">
        <v>8.4700000000000006</v>
      </c>
      <c r="H218">
        <v>1641.30981</v>
      </c>
      <c r="I218">
        <v>93</v>
      </c>
      <c r="J218">
        <v>0</v>
      </c>
      <c r="K218">
        <v>48.4</v>
      </c>
      <c r="L218">
        <v>0</v>
      </c>
      <c r="M218">
        <v>93</v>
      </c>
      <c r="N218">
        <v>5.64</v>
      </c>
      <c r="O218">
        <v>93</v>
      </c>
      <c r="P218">
        <v>0.1</v>
      </c>
      <c r="Q218">
        <v>16462.485560000001</v>
      </c>
      <c r="S218">
        <v>3.9</v>
      </c>
      <c r="T218">
        <v>3.9</v>
      </c>
      <c r="U218">
        <v>0.77100000000000002</v>
      </c>
      <c r="V218">
        <v>15</v>
      </c>
      <c r="W218" t="b">
        <f>COUNT(LifeExpectancyData[[#This Row],[Life expectancy]:[Schooling]])=19</f>
        <v>0</v>
      </c>
    </row>
    <row r="219" spans="1:23" x14ac:dyDescent="0.25">
      <c r="A219" t="s">
        <v>287</v>
      </c>
      <c r="B219">
        <v>2006</v>
      </c>
      <c r="C219" t="s">
        <v>273</v>
      </c>
      <c r="D219">
        <v>74.099999999999994</v>
      </c>
      <c r="E219">
        <v>115</v>
      </c>
      <c r="F219">
        <v>0</v>
      </c>
      <c r="G219">
        <v>8.39</v>
      </c>
      <c r="H219">
        <v>181.50008560000001</v>
      </c>
      <c r="I219">
        <v>84</v>
      </c>
      <c r="J219">
        <v>0</v>
      </c>
      <c r="K219">
        <v>47.7</v>
      </c>
      <c r="L219">
        <v>0</v>
      </c>
      <c r="M219">
        <v>85</v>
      </c>
      <c r="N219">
        <v>5.27</v>
      </c>
      <c r="O219">
        <v>84</v>
      </c>
      <c r="P219">
        <v>0.1</v>
      </c>
      <c r="Q219">
        <v>15646.5591</v>
      </c>
      <c r="S219">
        <v>4</v>
      </c>
      <c r="T219">
        <v>3.9</v>
      </c>
      <c r="U219">
        <v>0.76600000000000001</v>
      </c>
      <c r="V219">
        <v>14.8</v>
      </c>
      <c r="W219" t="b">
        <f>COUNT(LifeExpectancyData[[#This Row],[Life expectancy]:[Schooling]])=19</f>
        <v>0</v>
      </c>
    </row>
    <row r="220" spans="1:23" x14ac:dyDescent="0.25">
      <c r="A220" t="s">
        <v>287</v>
      </c>
      <c r="B220">
        <v>2005</v>
      </c>
      <c r="C220" t="s">
        <v>273</v>
      </c>
      <c r="D220">
        <v>73.900000000000006</v>
      </c>
      <c r="E220">
        <v>117</v>
      </c>
      <c r="F220">
        <v>0</v>
      </c>
      <c r="G220">
        <v>8.01</v>
      </c>
      <c r="H220">
        <v>1311.440423</v>
      </c>
      <c r="I220">
        <v>92</v>
      </c>
      <c r="J220">
        <v>0</v>
      </c>
      <c r="K220">
        <v>46.9</v>
      </c>
      <c r="L220">
        <v>0</v>
      </c>
      <c r="M220">
        <v>91</v>
      </c>
      <c r="N220">
        <v>5.38</v>
      </c>
      <c r="O220">
        <v>92</v>
      </c>
      <c r="P220">
        <v>0.1</v>
      </c>
      <c r="Q220">
        <v>14223.865760000001</v>
      </c>
      <c r="S220">
        <v>4</v>
      </c>
      <c r="T220">
        <v>4</v>
      </c>
      <c r="U220">
        <v>0.76100000000000001</v>
      </c>
      <c r="V220">
        <v>14.6</v>
      </c>
      <c r="W220" t="b">
        <f>COUNT(LifeExpectancyData[[#This Row],[Life expectancy]:[Schooling]])=19</f>
        <v>0</v>
      </c>
    </row>
    <row r="221" spans="1:23" x14ac:dyDescent="0.25">
      <c r="A221" t="s">
        <v>287</v>
      </c>
      <c r="B221">
        <v>2004</v>
      </c>
      <c r="C221" t="s">
        <v>273</v>
      </c>
      <c r="D221">
        <v>73.8</v>
      </c>
      <c r="E221">
        <v>119</v>
      </c>
      <c r="F221">
        <v>0</v>
      </c>
      <c r="G221">
        <v>7.68</v>
      </c>
      <c r="H221">
        <v>166.0083443</v>
      </c>
      <c r="I221">
        <v>93</v>
      </c>
      <c r="J221">
        <v>0</v>
      </c>
      <c r="K221">
        <v>46.2</v>
      </c>
      <c r="L221">
        <v>0</v>
      </c>
      <c r="M221">
        <v>93</v>
      </c>
      <c r="N221">
        <v>5.71</v>
      </c>
      <c r="O221">
        <v>93</v>
      </c>
      <c r="P221">
        <v>0.2</v>
      </c>
      <c r="Q221">
        <v>12868.8639</v>
      </c>
      <c r="S221">
        <v>4.0999999999999996</v>
      </c>
      <c r="T221">
        <v>4</v>
      </c>
      <c r="U221">
        <v>0.75700000000000001</v>
      </c>
      <c r="V221">
        <v>14.4</v>
      </c>
      <c r="W221" t="b">
        <f>COUNT(LifeExpectancyData[[#This Row],[Life expectancy]:[Schooling]])=19</f>
        <v>0</v>
      </c>
    </row>
    <row r="222" spans="1:23" x14ac:dyDescent="0.25">
      <c r="A222" t="s">
        <v>287</v>
      </c>
      <c r="B222">
        <v>2003</v>
      </c>
      <c r="C222" t="s">
        <v>273</v>
      </c>
      <c r="D222">
        <v>73.7</v>
      </c>
      <c r="E222">
        <v>121</v>
      </c>
      <c r="F222">
        <v>0</v>
      </c>
      <c r="G222">
        <v>7.65</v>
      </c>
      <c r="H222">
        <v>13.5139917</v>
      </c>
      <c r="I222">
        <v>91</v>
      </c>
      <c r="J222">
        <v>0</v>
      </c>
      <c r="K222">
        <v>45.4</v>
      </c>
      <c r="L222">
        <v>0</v>
      </c>
      <c r="M222">
        <v>9</v>
      </c>
      <c r="N222">
        <v>5.82</v>
      </c>
      <c r="O222">
        <v>89</v>
      </c>
      <c r="P222">
        <v>0.4</v>
      </c>
      <c r="Q222">
        <v>1228.5446999999999</v>
      </c>
      <c r="S222">
        <v>4.0999999999999996</v>
      </c>
      <c r="T222">
        <v>4.0999999999999996</v>
      </c>
      <c r="U222">
        <v>0.753</v>
      </c>
      <c r="V222">
        <v>14.2</v>
      </c>
      <c r="W222" t="b">
        <f>COUNT(LifeExpectancyData[[#This Row],[Life expectancy]:[Schooling]])=19</f>
        <v>0</v>
      </c>
    </row>
    <row r="223" spans="1:23" x14ac:dyDescent="0.25">
      <c r="A223" t="s">
        <v>287</v>
      </c>
      <c r="B223">
        <v>2002</v>
      </c>
      <c r="C223" t="s">
        <v>273</v>
      </c>
      <c r="D223">
        <v>73.5</v>
      </c>
      <c r="E223">
        <v>123</v>
      </c>
      <c r="F223">
        <v>0</v>
      </c>
      <c r="G223">
        <v>7.59</v>
      </c>
      <c r="H223">
        <v>133.099491</v>
      </c>
      <c r="I223">
        <v>66</v>
      </c>
      <c r="J223">
        <v>0</v>
      </c>
      <c r="K223">
        <v>44.6</v>
      </c>
      <c r="L223">
        <v>0</v>
      </c>
      <c r="M223">
        <v>86</v>
      </c>
      <c r="N223">
        <v>5.76</v>
      </c>
      <c r="O223">
        <v>87</v>
      </c>
      <c r="P223">
        <v>0.8</v>
      </c>
      <c r="Q223">
        <v>11675.39395</v>
      </c>
      <c r="S223">
        <v>4.2</v>
      </c>
      <c r="T223">
        <v>4.0999999999999996</v>
      </c>
      <c r="U223">
        <v>0.749</v>
      </c>
      <c r="V223">
        <v>14</v>
      </c>
      <c r="W223" t="b">
        <f>COUNT(LifeExpectancyData[[#This Row],[Life expectancy]:[Schooling]])=19</f>
        <v>0</v>
      </c>
    </row>
    <row r="224" spans="1:23" x14ac:dyDescent="0.25">
      <c r="A224" t="s">
        <v>287</v>
      </c>
      <c r="B224">
        <v>2001</v>
      </c>
      <c r="C224" t="s">
        <v>273</v>
      </c>
      <c r="D224">
        <v>73.400000000000006</v>
      </c>
      <c r="E224">
        <v>125</v>
      </c>
      <c r="F224">
        <v>0</v>
      </c>
      <c r="G224">
        <v>7.38</v>
      </c>
      <c r="H224">
        <v>138.16646270000001</v>
      </c>
      <c r="I224">
        <v>18</v>
      </c>
      <c r="J224">
        <v>0</v>
      </c>
      <c r="K224">
        <v>43.8</v>
      </c>
      <c r="L224">
        <v>0</v>
      </c>
      <c r="M224">
        <v>93</v>
      </c>
      <c r="N224">
        <v>5.47</v>
      </c>
      <c r="O224">
        <v>84</v>
      </c>
      <c r="P224">
        <v>0.7</v>
      </c>
      <c r="Q224">
        <v>11513.87189</v>
      </c>
      <c r="S224">
        <v>4.2</v>
      </c>
      <c r="T224">
        <v>4.2</v>
      </c>
      <c r="U224">
        <v>0.75</v>
      </c>
      <c r="V224">
        <v>14</v>
      </c>
      <c r="W224" t="b">
        <f>COUNT(LifeExpectancyData[[#This Row],[Life expectancy]:[Schooling]])=19</f>
        <v>0</v>
      </c>
    </row>
    <row r="225" spans="1:23" x14ac:dyDescent="0.25">
      <c r="A225" t="s">
        <v>287</v>
      </c>
      <c r="B225">
        <v>2000</v>
      </c>
      <c r="C225" t="s">
        <v>273</v>
      </c>
      <c r="D225">
        <v>73.3</v>
      </c>
      <c r="E225">
        <v>127</v>
      </c>
      <c r="F225">
        <v>0</v>
      </c>
      <c r="G225">
        <v>7.43</v>
      </c>
      <c r="H225">
        <v>1140.6157539999999</v>
      </c>
      <c r="J225">
        <v>0</v>
      </c>
      <c r="K225">
        <v>43</v>
      </c>
      <c r="L225">
        <v>0</v>
      </c>
      <c r="M225">
        <v>86</v>
      </c>
      <c r="N225">
        <v>5.16</v>
      </c>
      <c r="O225">
        <v>93</v>
      </c>
      <c r="P225">
        <v>0.9</v>
      </c>
      <c r="Q225">
        <v>11568.1111</v>
      </c>
      <c r="S225">
        <v>4.3</v>
      </c>
      <c r="T225">
        <v>4.2</v>
      </c>
      <c r="U225">
        <v>0.74099999999999999</v>
      </c>
      <c r="V225">
        <v>14</v>
      </c>
      <c r="W225" t="b">
        <f>COUNT(LifeExpectancyData[[#This Row],[Life expectancy]:[Schooling]])=19</f>
        <v>0</v>
      </c>
    </row>
    <row r="226" spans="1:23" x14ac:dyDescent="0.25">
      <c r="A226" t="s">
        <v>288</v>
      </c>
      <c r="B226">
        <v>2015</v>
      </c>
      <c r="C226" t="s">
        <v>273</v>
      </c>
      <c r="D226">
        <v>72.3</v>
      </c>
      <c r="E226">
        <v>196</v>
      </c>
      <c r="F226">
        <v>0</v>
      </c>
      <c r="H226">
        <v>0</v>
      </c>
      <c r="I226">
        <v>99</v>
      </c>
      <c r="J226">
        <v>2</v>
      </c>
      <c r="K226">
        <v>62.3</v>
      </c>
      <c r="L226">
        <v>0</v>
      </c>
      <c r="M226">
        <v>99</v>
      </c>
      <c r="O226">
        <v>99</v>
      </c>
      <c r="P226">
        <v>0.1</v>
      </c>
      <c r="Q226">
        <v>5949.1167699999996</v>
      </c>
      <c r="R226">
        <v>9489616</v>
      </c>
      <c r="S226">
        <v>1.9</v>
      </c>
      <c r="T226">
        <v>2</v>
      </c>
      <c r="U226">
        <v>0.79800000000000004</v>
      </c>
      <c r="V226">
        <v>15.6</v>
      </c>
      <c r="W226" t="b">
        <f>COUNT(LifeExpectancyData[[#This Row],[Life expectancy]:[Schooling]])=19</f>
        <v>0</v>
      </c>
    </row>
    <row r="227" spans="1:23" x14ac:dyDescent="0.25">
      <c r="A227" t="s">
        <v>288</v>
      </c>
      <c r="B227">
        <v>2014</v>
      </c>
      <c r="C227" t="s">
        <v>273</v>
      </c>
      <c r="D227">
        <v>72</v>
      </c>
      <c r="E227">
        <v>199</v>
      </c>
      <c r="F227">
        <v>0</v>
      </c>
      <c r="G227">
        <v>13.94</v>
      </c>
      <c r="H227">
        <v>1147.1114</v>
      </c>
      <c r="I227">
        <v>97</v>
      </c>
      <c r="J227">
        <v>64</v>
      </c>
      <c r="K227">
        <v>61.7</v>
      </c>
      <c r="L227">
        <v>0</v>
      </c>
      <c r="M227">
        <v>97</v>
      </c>
      <c r="N227">
        <v>5.69</v>
      </c>
      <c r="O227">
        <v>97</v>
      </c>
      <c r="P227">
        <v>0.1</v>
      </c>
      <c r="Q227">
        <v>8318.4292939999996</v>
      </c>
      <c r="R227">
        <v>9474511</v>
      </c>
      <c r="S227">
        <v>1.9</v>
      </c>
      <c r="T227">
        <v>2</v>
      </c>
      <c r="U227">
        <v>0.79600000000000004</v>
      </c>
      <c r="V227">
        <v>15.7</v>
      </c>
      <c r="W227" t="b">
        <f>COUNT(LifeExpectancyData[[#This Row],[Life expectancy]:[Schooling]])=19</f>
        <v>1</v>
      </c>
    </row>
    <row r="228" spans="1:23" x14ac:dyDescent="0.25">
      <c r="A228" t="s">
        <v>288</v>
      </c>
      <c r="B228">
        <v>2013</v>
      </c>
      <c r="C228" t="s">
        <v>273</v>
      </c>
      <c r="D228">
        <v>71.7</v>
      </c>
      <c r="E228">
        <v>23</v>
      </c>
      <c r="F228">
        <v>0</v>
      </c>
      <c r="G228">
        <v>14.66</v>
      </c>
      <c r="H228">
        <v>1109.854619</v>
      </c>
      <c r="I228">
        <v>98</v>
      </c>
      <c r="J228">
        <v>16</v>
      </c>
      <c r="K228">
        <v>61.1</v>
      </c>
      <c r="L228">
        <v>1</v>
      </c>
      <c r="M228">
        <v>98</v>
      </c>
      <c r="N228">
        <v>6.7</v>
      </c>
      <c r="O228">
        <v>98</v>
      </c>
      <c r="P228">
        <v>0.1</v>
      </c>
      <c r="Q228">
        <v>7978.8254429999997</v>
      </c>
      <c r="R228">
        <v>9465997</v>
      </c>
      <c r="S228">
        <v>2</v>
      </c>
      <c r="T228">
        <v>2</v>
      </c>
      <c r="U228">
        <v>0.79600000000000004</v>
      </c>
      <c r="V228">
        <v>15.7</v>
      </c>
      <c r="W228" t="b">
        <f>COUNT(LifeExpectancyData[[#This Row],[Life expectancy]:[Schooling]])=19</f>
        <v>1</v>
      </c>
    </row>
    <row r="229" spans="1:23" x14ac:dyDescent="0.25">
      <c r="A229" t="s">
        <v>288</v>
      </c>
      <c r="B229">
        <v>2012</v>
      </c>
      <c r="C229" t="s">
        <v>273</v>
      </c>
      <c r="D229">
        <v>71.900000000000006</v>
      </c>
      <c r="E229">
        <v>194</v>
      </c>
      <c r="F229">
        <v>0</v>
      </c>
      <c r="G229">
        <v>16.350000000000001</v>
      </c>
      <c r="H229">
        <v>91.709621170000005</v>
      </c>
      <c r="I229">
        <v>97</v>
      </c>
      <c r="J229">
        <v>10</v>
      </c>
      <c r="K229">
        <v>6.5</v>
      </c>
      <c r="L229">
        <v>1</v>
      </c>
      <c r="M229">
        <v>98</v>
      </c>
      <c r="N229">
        <v>5.0999999999999996</v>
      </c>
      <c r="O229">
        <v>98</v>
      </c>
      <c r="P229">
        <v>0.1</v>
      </c>
      <c r="Q229">
        <v>694.24391500000002</v>
      </c>
      <c r="R229">
        <v>9464495</v>
      </c>
      <c r="S229">
        <v>2</v>
      </c>
      <c r="T229">
        <v>2.1</v>
      </c>
      <c r="U229">
        <v>0.79300000000000004</v>
      </c>
      <c r="V229">
        <v>15.6</v>
      </c>
      <c r="W229" t="b">
        <f>COUNT(LifeExpectancyData[[#This Row],[Life expectancy]:[Schooling]])=19</f>
        <v>1</v>
      </c>
    </row>
    <row r="230" spans="1:23" x14ac:dyDescent="0.25">
      <c r="A230" t="s">
        <v>288</v>
      </c>
      <c r="B230">
        <v>2011</v>
      </c>
      <c r="C230" t="s">
        <v>273</v>
      </c>
      <c r="D230">
        <v>72</v>
      </c>
      <c r="E230">
        <v>232</v>
      </c>
      <c r="F230">
        <v>0</v>
      </c>
      <c r="G230">
        <v>17.309999999999999</v>
      </c>
      <c r="H230">
        <v>846.91130710000004</v>
      </c>
      <c r="I230">
        <v>98</v>
      </c>
      <c r="J230">
        <v>50</v>
      </c>
      <c r="K230">
        <v>59.9</v>
      </c>
      <c r="L230">
        <v>1</v>
      </c>
      <c r="M230">
        <v>98</v>
      </c>
      <c r="N230">
        <v>4.92</v>
      </c>
      <c r="O230">
        <v>98</v>
      </c>
      <c r="P230">
        <v>0.1</v>
      </c>
      <c r="Q230">
        <v>6519.7175299999999</v>
      </c>
      <c r="R230">
        <v>9473172</v>
      </c>
      <c r="S230">
        <v>2</v>
      </c>
      <c r="T230">
        <v>2.1</v>
      </c>
      <c r="U230">
        <v>0.78700000000000003</v>
      </c>
      <c r="V230">
        <v>15.5</v>
      </c>
      <c r="W230" t="b">
        <f>COUNT(LifeExpectancyData[[#This Row],[Life expectancy]:[Schooling]])=19</f>
        <v>1</v>
      </c>
    </row>
    <row r="231" spans="1:23" x14ac:dyDescent="0.25">
      <c r="A231" t="s">
        <v>288</v>
      </c>
      <c r="B231">
        <v>2010</v>
      </c>
      <c r="C231" t="s">
        <v>273</v>
      </c>
      <c r="D231">
        <v>73</v>
      </c>
      <c r="E231">
        <v>222</v>
      </c>
      <c r="F231">
        <v>0</v>
      </c>
      <c r="G231">
        <v>14.44</v>
      </c>
      <c r="H231">
        <v>8.4940951800000004</v>
      </c>
      <c r="I231">
        <v>96</v>
      </c>
      <c r="J231">
        <v>1</v>
      </c>
      <c r="K231">
        <v>59.3</v>
      </c>
      <c r="L231">
        <v>1</v>
      </c>
      <c r="M231">
        <v>99</v>
      </c>
      <c r="N231">
        <v>5.55</v>
      </c>
      <c r="O231">
        <v>98</v>
      </c>
      <c r="P231">
        <v>0.1</v>
      </c>
      <c r="Q231">
        <v>63.388770000000001</v>
      </c>
      <c r="R231">
        <v>949583</v>
      </c>
      <c r="S231">
        <v>2</v>
      </c>
      <c r="T231">
        <v>2.2000000000000002</v>
      </c>
      <c r="U231">
        <v>0.78</v>
      </c>
      <c r="V231">
        <v>15.5</v>
      </c>
      <c r="W231" t="b">
        <f>COUNT(LifeExpectancyData[[#This Row],[Life expectancy]:[Schooling]])=19</f>
        <v>1</v>
      </c>
    </row>
    <row r="232" spans="1:23" x14ac:dyDescent="0.25">
      <c r="A232" t="s">
        <v>288</v>
      </c>
      <c r="B232">
        <v>2009</v>
      </c>
      <c r="C232" t="s">
        <v>273</v>
      </c>
      <c r="D232">
        <v>70</v>
      </c>
      <c r="E232">
        <v>226</v>
      </c>
      <c r="F232">
        <v>0</v>
      </c>
      <c r="G232">
        <v>14.09</v>
      </c>
      <c r="H232">
        <v>434.79850249999998</v>
      </c>
      <c r="I232">
        <v>98</v>
      </c>
      <c r="J232">
        <v>0</v>
      </c>
      <c r="K232">
        <v>58.7</v>
      </c>
      <c r="L232">
        <v>1</v>
      </c>
      <c r="M232">
        <v>98</v>
      </c>
      <c r="N232">
        <v>6.9</v>
      </c>
      <c r="O232">
        <v>96</v>
      </c>
      <c r="P232">
        <v>0.1</v>
      </c>
      <c r="Q232">
        <v>5176.1726490000001</v>
      </c>
      <c r="R232">
        <v>956765</v>
      </c>
      <c r="S232">
        <v>2.1</v>
      </c>
      <c r="T232">
        <v>2.2000000000000002</v>
      </c>
      <c r="U232">
        <v>0.77100000000000002</v>
      </c>
      <c r="V232">
        <v>15.4</v>
      </c>
      <c r="W232" t="b">
        <f>COUNT(LifeExpectancyData[[#This Row],[Life expectancy]:[Schooling]])=19</f>
        <v>1</v>
      </c>
    </row>
    <row r="233" spans="1:23" x14ac:dyDescent="0.25">
      <c r="A233" t="s">
        <v>288</v>
      </c>
      <c r="B233">
        <v>2008</v>
      </c>
      <c r="C233" t="s">
        <v>273</v>
      </c>
      <c r="D233">
        <v>70</v>
      </c>
      <c r="E233">
        <v>224</v>
      </c>
      <c r="F233">
        <v>1</v>
      </c>
      <c r="G233">
        <v>14.67</v>
      </c>
      <c r="H233">
        <v>501.80561410000001</v>
      </c>
      <c r="I233">
        <v>98</v>
      </c>
      <c r="J233">
        <v>0</v>
      </c>
      <c r="K233">
        <v>58.2</v>
      </c>
      <c r="L233">
        <v>1</v>
      </c>
      <c r="M233">
        <v>98</v>
      </c>
      <c r="N233">
        <v>5.95</v>
      </c>
      <c r="O233">
        <v>97</v>
      </c>
      <c r="P233">
        <v>0.1</v>
      </c>
      <c r="Q233">
        <v>6376.1831529999999</v>
      </c>
      <c r="R233">
        <v>9527985</v>
      </c>
      <c r="S233">
        <v>2.1</v>
      </c>
      <c r="T233">
        <v>2.2999999999999998</v>
      </c>
      <c r="U233">
        <v>0.755</v>
      </c>
      <c r="V233">
        <v>15.1</v>
      </c>
      <c r="W233" t="b">
        <f>COUNT(LifeExpectancyData[[#This Row],[Life expectancy]:[Schooling]])=19</f>
        <v>1</v>
      </c>
    </row>
    <row r="234" spans="1:23" x14ac:dyDescent="0.25">
      <c r="A234" t="s">
        <v>288</v>
      </c>
      <c r="B234">
        <v>2007</v>
      </c>
      <c r="C234" t="s">
        <v>273</v>
      </c>
      <c r="D234">
        <v>69.8</v>
      </c>
      <c r="E234">
        <v>226</v>
      </c>
      <c r="F234">
        <v>1</v>
      </c>
      <c r="G234">
        <v>14.22</v>
      </c>
      <c r="H234">
        <v>464.07751300000001</v>
      </c>
      <c r="I234">
        <v>91</v>
      </c>
      <c r="J234">
        <v>1</v>
      </c>
      <c r="K234">
        <v>57.7</v>
      </c>
      <c r="L234">
        <v>1</v>
      </c>
      <c r="M234">
        <v>9</v>
      </c>
      <c r="N234">
        <v>6.44</v>
      </c>
      <c r="O234">
        <v>95</v>
      </c>
      <c r="P234">
        <v>0.1</v>
      </c>
      <c r="Q234">
        <v>4735.4848270000002</v>
      </c>
      <c r="R234">
        <v>956953</v>
      </c>
      <c r="S234">
        <v>2.2000000000000002</v>
      </c>
      <c r="T234">
        <v>2.2999999999999998</v>
      </c>
      <c r="U234">
        <v>0.73899999999999999</v>
      </c>
      <c r="V234">
        <v>14.9</v>
      </c>
      <c r="W234" t="b">
        <f>COUNT(LifeExpectancyData[[#This Row],[Life expectancy]:[Schooling]])=19</f>
        <v>1</v>
      </c>
    </row>
    <row r="235" spans="1:23" x14ac:dyDescent="0.25">
      <c r="A235" t="s">
        <v>288</v>
      </c>
      <c r="B235">
        <v>2006</v>
      </c>
      <c r="C235" t="s">
        <v>273</v>
      </c>
      <c r="D235">
        <v>68.900000000000006</v>
      </c>
      <c r="E235">
        <v>243</v>
      </c>
      <c r="F235">
        <v>1</v>
      </c>
      <c r="G235">
        <v>12.6</v>
      </c>
      <c r="H235">
        <v>364.42605200000003</v>
      </c>
      <c r="I235">
        <v>98</v>
      </c>
      <c r="J235">
        <v>149</v>
      </c>
      <c r="K235">
        <v>57.2</v>
      </c>
      <c r="L235">
        <v>1</v>
      </c>
      <c r="M235">
        <v>97</v>
      </c>
      <c r="N235">
        <v>6.34</v>
      </c>
      <c r="O235">
        <v>99</v>
      </c>
      <c r="P235">
        <v>0.1</v>
      </c>
      <c r="Q235">
        <v>3848.2159660000002</v>
      </c>
      <c r="R235">
        <v>964924</v>
      </c>
      <c r="S235">
        <v>2.2000000000000002</v>
      </c>
      <c r="T235">
        <v>2.4</v>
      </c>
      <c r="U235">
        <v>0.72299999999999998</v>
      </c>
      <c r="V235">
        <v>14.6</v>
      </c>
      <c r="W235" t="b">
        <f>COUNT(LifeExpectancyData[[#This Row],[Life expectancy]:[Schooling]])=19</f>
        <v>1</v>
      </c>
    </row>
    <row r="236" spans="1:23" x14ac:dyDescent="0.25">
      <c r="A236" t="s">
        <v>288</v>
      </c>
      <c r="B236">
        <v>2005</v>
      </c>
      <c r="C236" t="s">
        <v>273</v>
      </c>
      <c r="D236">
        <v>68.099999999999994</v>
      </c>
      <c r="E236">
        <v>252</v>
      </c>
      <c r="F236">
        <v>1</v>
      </c>
      <c r="G236">
        <v>11.01</v>
      </c>
      <c r="H236">
        <v>45.650077979999999</v>
      </c>
      <c r="I236">
        <v>99</v>
      </c>
      <c r="J236">
        <v>1</v>
      </c>
      <c r="K236">
        <v>56.7</v>
      </c>
      <c r="L236">
        <v>1</v>
      </c>
      <c r="M236">
        <v>98</v>
      </c>
      <c r="N236">
        <v>6.89</v>
      </c>
      <c r="O236">
        <v>99</v>
      </c>
      <c r="P236">
        <v>0.1</v>
      </c>
      <c r="Q236">
        <v>3126.71767</v>
      </c>
      <c r="R236">
        <v>9663915</v>
      </c>
      <c r="S236">
        <v>2.2999999999999998</v>
      </c>
      <c r="T236">
        <v>2.5</v>
      </c>
      <c r="U236">
        <v>0.71299999999999997</v>
      </c>
      <c r="V236">
        <v>14.4</v>
      </c>
      <c r="W236" t="b">
        <f>COUNT(LifeExpectancyData[[#This Row],[Life expectancy]:[Schooling]])=19</f>
        <v>1</v>
      </c>
    </row>
    <row r="237" spans="1:23" x14ac:dyDescent="0.25">
      <c r="A237" t="s">
        <v>288</v>
      </c>
      <c r="B237">
        <v>2004</v>
      </c>
      <c r="C237" t="s">
        <v>273</v>
      </c>
      <c r="D237">
        <v>68.2</v>
      </c>
      <c r="E237">
        <v>247</v>
      </c>
      <c r="F237">
        <v>1</v>
      </c>
      <c r="G237">
        <v>12.05</v>
      </c>
      <c r="H237">
        <v>42.334439009999997</v>
      </c>
      <c r="I237">
        <v>99</v>
      </c>
      <c r="J237">
        <v>2</v>
      </c>
      <c r="K237">
        <v>56.2</v>
      </c>
      <c r="L237">
        <v>1</v>
      </c>
      <c r="M237">
        <v>99</v>
      </c>
      <c r="N237">
        <v>6.59</v>
      </c>
      <c r="O237">
        <v>99</v>
      </c>
      <c r="P237">
        <v>0.1</v>
      </c>
      <c r="Q237">
        <v>2378.3392699999999</v>
      </c>
      <c r="R237">
        <v>973146</v>
      </c>
      <c r="S237">
        <v>2.4</v>
      </c>
      <c r="T237">
        <v>2.5</v>
      </c>
      <c r="U237">
        <v>0.70299999999999996</v>
      </c>
      <c r="V237">
        <v>14.1</v>
      </c>
      <c r="W237" t="b">
        <f>COUNT(LifeExpectancyData[[#This Row],[Life expectancy]:[Schooling]])=19</f>
        <v>1</v>
      </c>
    </row>
    <row r="238" spans="1:23" x14ac:dyDescent="0.25">
      <c r="A238" t="s">
        <v>288</v>
      </c>
      <c r="B238">
        <v>2003</v>
      </c>
      <c r="C238" t="s">
        <v>273</v>
      </c>
      <c r="D238">
        <v>67.7</v>
      </c>
      <c r="E238">
        <v>253</v>
      </c>
      <c r="F238">
        <v>1</v>
      </c>
      <c r="G238">
        <v>11.17</v>
      </c>
      <c r="H238">
        <v>23.835785940000001</v>
      </c>
      <c r="I238">
        <v>56</v>
      </c>
      <c r="J238">
        <v>21</v>
      </c>
      <c r="K238">
        <v>55.8</v>
      </c>
      <c r="L238">
        <v>1</v>
      </c>
      <c r="M238">
        <v>53</v>
      </c>
      <c r="N238">
        <v>6.59</v>
      </c>
      <c r="O238">
        <v>5</v>
      </c>
      <c r="P238">
        <v>0.1</v>
      </c>
      <c r="Q238">
        <v>1819.5256440000001</v>
      </c>
      <c r="R238">
        <v>9796749</v>
      </c>
      <c r="S238">
        <v>2.5</v>
      </c>
      <c r="T238">
        <v>2.6</v>
      </c>
      <c r="U238">
        <v>0.69499999999999995</v>
      </c>
      <c r="V238">
        <v>13.9</v>
      </c>
      <c r="W238" t="b">
        <f>COUNT(LifeExpectancyData[[#This Row],[Life expectancy]:[Schooling]])=19</f>
        <v>1</v>
      </c>
    </row>
    <row r="239" spans="1:23" x14ac:dyDescent="0.25">
      <c r="A239" t="s">
        <v>288</v>
      </c>
      <c r="B239">
        <v>2002</v>
      </c>
      <c r="C239" t="s">
        <v>273</v>
      </c>
      <c r="D239">
        <v>67.2</v>
      </c>
      <c r="E239">
        <v>262</v>
      </c>
      <c r="F239">
        <v>1</v>
      </c>
      <c r="G239">
        <v>12.23</v>
      </c>
      <c r="H239">
        <v>145.4233629</v>
      </c>
      <c r="I239">
        <v>99</v>
      </c>
      <c r="J239">
        <v>14</v>
      </c>
      <c r="K239">
        <v>55.3</v>
      </c>
      <c r="L239">
        <v>1</v>
      </c>
      <c r="M239">
        <v>99</v>
      </c>
      <c r="N239">
        <v>6.47</v>
      </c>
      <c r="O239">
        <v>99</v>
      </c>
      <c r="P239">
        <v>0.1</v>
      </c>
      <c r="Q239">
        <v>1479.3831419999999</v>
      </c>
      <c r="R239">
        <v>9865548</v>
      </c>
      <c r="S239">
        <v>2.5</v>
      </c>
      <c r="T239">
        <v>2.7</v>
      </c>
      <c r="U239">
        <v>0.68700000000000006</v>
      </c>
      <c r="V239">
        <v>13.6</v>
      </c>
      <c r="W239" t="b">
        <f>COUNT(LifeExpectancyData[[#This Row],[Life expectancy]:[Schooling]])=19</f>
        <v>1</v>
      </c>
    </row>
    <row r="240" spans="1:23" x14ac:dyDescent="0.25">
      <c r="A240" t="s">
        <v>288</v>
      </c>
      <c r="B240">
        <v>2001</v>
      </c>
      <c r="C240" t="s">
        <v>273</v>
      </c>
      <c r="D240">
        <v>67.7</v>
      </c>
      <c r="E240">
        <v>254</v>
      </c>
      <c r="F240">
        <v>1</v>
      </c>
      <c r="G240">
        <v>10.74</v>
      </c>
      <c r="H240">
        <v>14.06141699</v>
      </c>
      <c r="I240">
        <v>93</v>
      </c>
      <c r="J240">
        <v>45</v>
      </c>
      <c r="K240">
        <v>54.9</v>
      </c>
      <c r="L240">
        <v>1</v>
      </c>
      <c r="M240">
        <v>99</v>
      </c>
      <c r="N240">
        <v>6.62</v>
      </c>
      <c r="O240">
        <v>99</v>
      </c>
      <c r="P240">
        <v>0.1</v>
      </c>
      <c r="Q240">
        <v>1244.3731849999999</v>
      </c>
      <c r="R240">
        <v>9928549</v>
      </c>
      <c r="S240">
        <v>2.6</v>
      </c>
      <c r="T240">
        <v>2.7</v>
      </c>
      <c r="U240">
        <v>0.68100000000000005</v>
      </c>
      <c r="V240">
        <v>13.3</v>
      </c>
      <c r="W240" t="b">
        <f>COUNT(LifeExpectancyData[[#This Row],[Life expectancy]:[Schooling]])=19</f>
        <v>1</v>
      </c>
    </row>
    <row r="241" spans="1:23" x14ac:dyDescent="0.25">
      <c r="A241" t="s">
        <v>288</v>
      </c>
      <c r="B241">
        <v>2000</v>
      </c>
      <c r="C241" t="s">
        <v>273</v>
      </c>
      <c r="D241">
        <v>68</v>
      </c>
      <c r="E241">
        <v>247</v>
      </c>
      <c r="F241">
        <v>1</v>
      </c>
      <c r="G241">
        <v>12.98</v>
      </c>
      <c r="H241">
        <v>24.249478459999999</v>
      </c>
      <c r="I241">
        <v>7</v>
      </c>
      <c r="J241">
        <v>21</v>
      </c>
      <c r="K241">
        <v>54.4</v>
      </c>
      <c r="L241">
        <v>1</v>
      </c>
      <c r="M241">
        <v>99</v>
      </c>
      <c r="N241">
        <v>6.13</v>
      </c>
      <c r="O241">
        <v>99</v>
      </c>
      <c r="P241">
        <v>0.1</v>
      </c>
      <c r="Q241">
        <v>1276.2883400000001</v>
      </c>
      <c r="R241">
        <v>997961</v>
      </c>
      <c r="S241">
        <v>2.7</v>
      </c>
      <c r="T241">
        <v>2.8</v>
      </c>
      <c r="U241">
        <v>0.67500000000000004</v>
      </c>
      <c r="V241">
        <v>13.1</v>
      </c>
      <c r="W241" t="b">
        <f>COUNT(LifeExpectancyData[[#This Row],[Life expectancy]:[Schooling]])=19</f>
        <v>1</v>
      </c>
    </row>
    <row r="242" spans="1:23" x14ac:dyDescent="0.25">
      <c r="A242" t="s">
        <v>289</v>
      </c>
      <c r="B242">
        <v>2015</v>
      </c>
      <c r="C242" t="s">
        <v>281</v>
      </c>
      <c r="D242">
        <v>81.099999999999994</v>
      </c>
      <c r="E242">
        <v>74</v>
      </c>
      <c r="F242">
        <v>0</v>
      </c>
      <c r="H242">
        <v>0</v>
      </c>
      <c r="I242">
        <v>98</v>
      </c>
      <c r="J242">
        <v>47</v>
      </c>
      <c r="K242">
        <v>63.7</v>
      </c>
      <c r="L242">
        <v>1</v>
      </c>
      <c r="M242">
        <v>99</v>
      </c>
      <c r="O242">
        <v>99</v>
      </c>
      <c r="P242">
        <v>0.1</v>
      </c>
      <c r="Q242">
        <v>4356.875</v>
      </c>
      <c r="R242">
        <v>11274196</v>
      </c>
      <c r="S242">
        <v>1</v>
      </c>
      <c r="T242">
        <v>1</v>
      </c>
      <c r="U242">
        <v>0.89500000000000002</v>
      </c>
      <c r="V242">
        <v>16.600000000000001</v>
      </c>
      <c r="W242" t="b">
        <f>COUNT(LifeExpectancyData[[#This Row],[Life expectancy]:[Schooling]])=19</f>
        <v>0</v>
      </c>
    </row>
    <row r="243" spans="1:23" x14ac:dyDescent="0.25">
      <c r="A243" t="s">
        <v>289</v>
      </c>
      <c r="B243">
        <v>2014</v>
      </c>
      <c r="C243" t="s">
        <v>281</v>
      </c>
      <c r="D243">
        <v>89</v>
      </c>
      <c r="E243">
        <v>76</v>
      </c>
      <c r="F243">
        <v>0</v>
      </c>
      <c r="G243">
        <v>12.6</v>
      </c>
      <c r="H243">
        <v>7163.3489229999996</v>
      </c>
      <c r="I243">
        <v>98</v>
      </c>
      <c r="J243">
        <v>70</v>
      </c>
      <c r="K243">
        <v>63.4</v>
      </c>
      <c r="L243">
        <v>1</v>
      </c>
      <c r="M243">
        <v>99</v>
      </c>
      <c r="N243">
        <v>1.59</v>
      </c>
      <c r="O243">
        <v>99</v>
      </c>
      <c r="P243">
        <v>0.1</v>
      </c>
      <c r="Q243">
        <v>47439.396840000001</v>
      </c>
      <c r="R243">
        <v>112957</v>
      </c>
      <c r="S243">
        <v>1</v>
      </c>
      <c r="T243">
        <v>1</v>
      </c>
      <c r="U243">
        <v>0.89</v>
      </c>
      <c r="V243">
        <v>16.3</v>
      </c>
      <c r="W243" t="b">
        <f>COUNT(LifeExpectancyData[[#This Row],[Life expectancy]:[Schooling]])=19</f>
        <v>1</v>
      </c>
    </row>
    <row r="244" spans="1:23" x14ac:dyDescent="0.25">
      <c r="A244" t="s">
        <v>289</v>
      </c>
      <c r="B244">
        <v>2013</v>
      </c>
      <c r="C244" t="s">
        <v>281</v>
      </c>
      <c r="D244">
        <v>87</v>
      </c>
      <c r="E244">
        <v>77</v>
      </c>
      <c r="F244">
        <v>0</v>
      </c>
      <c r="G244">
        <v>11.77</v>
      </c>
      <c r="H244">
        <v>702.35935700000005</v>
      </c>
      <c r="I244">
        <v>98</v>
      </c>
      <c r="J244">
        <v>39</v>
      </c>
      <c r="K244">
        <v>63</v>
      </c>
      <c r="L244">
        <v>1</v>
      </c>
      <c r="M244">
        <v>99</v>
      </c>
      <c r="N244">
        <v>1.57</v>
      </c>
      <c r="O244">
        <v>99</v>
      </c>
      <c r="P244">
        <v>0.1</v>
      </c>
      <c r="Q244">
        <v>4651.3864700000004</v>
      </c>
      <c r="R244">
        <v>11182817</v>
      </c>
      <c r="S244">
        <v>1</v>
      </c>
      <c r="T244">
        <v>0.9</v>
      </c>
      <c r="U244">
        <v>0.88900000000000001</v>
      </c>
      <c r="V244">
        <v>16.3</v>
      </c>
      <c r="W244" t="b">
        <f>COUNT(LifeExpectancyData[[#This Row],[Life expectancy]:[Schooling]])=19</f>
        <v>1</v>
      </c>
    </row>
    <row r="245" spans="1:23" x14ac:dyDescent="0.25">
      <c r="A245" t="s">
        <v>289</v>
      </c>
      <c r="B245">
        <v>2012</v>
      </c>
      <c r="C245" t="s">
        <v>281</v>
      </c>
      <c r="D245">
        <v>83</v>
      </c>
      <c r="E245">
        <v>78</v>
      </c>
      <c r="F245">
        <v>0</v>
      </c>
      <c r="G245">
        <v>10.08</v>
      </c>
      <c r="H245">
        <v>664.47389750000002</v>
      </c>
      <c r="I245">
        <v>98</v>
      </c>
      <c r="J245">
        <v>109</v>
      </c>
      <c r="K245">
        <v>62.6</v>
      </c>
      <c r="L245">
        <v>1</v>
      </c>
      <c r="M245">
        <v>99</v>
      </c>
      <c r="N245">
        <v>1.54</v>
      </c>
      <c r="O245">
        <v>99</v>
      </c>
      <c r="P245">
        <v>0.1</v>
      </c>
      <c r="Q245">
        <v>4474.5717000000004</v>
      </c>
      <c r="R245">
        <v>11128246</v>
      </c>
      <c r="S245">
        <v>0.9</v>
      </c>
      <c r="T245">
        <v>0.9</v>
      </c>
      <c r="U245">
        <v>0.88600000000000001</v>
      </c>
      <c r="V245">
        <v>16.2</v>
      </c>
      <c r="W245" t="b">
        <f>COUNT(LifeExpectancyData[[#This Row],[Life expectancy]:[Schooling]])=19</f>
        <v>1</v>
      </c>
    </row>
    <row r="246" spans="1:23" x14ac:dyDescent="0.25">
      <c r="A246" t="s">
        <v>289</v>
      </c>
      <c r="B246">
        <v>2011</v>
      </c>
      <c r="C246" t="s">
        <v>281</v>
      </c>
      <c r="D246">
        <v>83</v>
      </c>
      <c r="E246">
        <v>8</v>
      </c>
      <c r="F246">
        <v>0</v>
      </c>
      <c r="G246">
        <v>10.11</v>
      </c>
      <c r="H246">
        <v>713.52973540000005</v>
      </c>
      <c r="I246">
        <v>97</v>
      </c>
      <c r="J246">
        <v>576</v>
      </c>
      <c r="K246">
        <v>62.3</v>
      </c>
      <c r="L246">
        <v>1</v>
      </c>
      <c r="M246">
        <v>98</v>
      </c>
      <c r="N246">
        <v>1.42</v>
      </c>
      <c r="O246">
        <v>98</v>
      </c>
      <c r="P246">
        <v>0.1</v>
      </c>
      <c r="Q246">
        <v>4772.7741500000002</v>
      </c>
      <c r="R246">
        <v>1147744</v>
      </c>
      <c r="S246">
        <v>0.9</v>
      </c>
      <c r="T246">
        <v>0.9</v>
      </c>
      <c r="U246">
        <v>0.88400000000000001</v>
      </c>
      <c r="V246">
        <v>16.100000000000001</v>
      </c>
      <c r="W246" t="b">
        <f>COUNT(LifeExpectancyData[[#This Row],[Life expectancy]:[Schooling]])=19</f>
        <v>1</v>
      </c>
    </row>
    <row r="247" spans="1:23" x14ac:dyDescent="0.25">
      <c r="A247" t="s">
        <v>289</v>
      </c>
      <c r="B247">
        <v>2010</v>
      </c>
      <c r="C247" t="s">
        <v>281</v>
      </c>
      <c r="D247">
        <v>80</v>
      </c>
      <c r="E247">
        <v>81</v>
      </c>
      <c r="F247">
        <v>0</v>
      </c>
      <c r="G247">
        <v>10.220000000000001</v>
      </c>
      <c r="H247">
        <v>665.7356115</v>
      </c>
      <c r="I247">
        <v>97</v>
      </c>
      <c r="J247">
        <v>40</v>
      </c>
      <c r="K247">
        <v>61.9</v>
      </c>
      <c r="L247">
        <v>1</v>
      </c>
      <c r="M247">
        <v>98</v>
      </c>
      <c r="N247">
        <v>1.17</v>
      </c>
      <c r="O247">
        <v>98</v>
      </c>
      <c r="P247">
        <v>0.1</v>
      </c>
      <c r="Q247">
        <v>4438.2374099999997</v>
      </c>
      <c r="R247">
        <v>1895586</v>
      </c>
      <c r="S247">
        <v>0.9</v>
      </c>
      <c r="T247">
        <v>0.9</v>
      </c>
      <c r="U247">
        <v>0.878</v>
      </c>
      <c r="V247">
        <v>15.9</v>
      </c>
      <c r="W247" t="b">
        <f>COUNT(LifeExpectancyData[[#This Row],[Life expectancy]:[Schooling]])=19</f>
        <v>1</v>
      </c>
    </row>
    <row r="248" spans="1:23" x14ac:dyDescent="0.25">
      <c r="A248" t="s">
        <v>289</v>
      </c>
      <c r="B248">
        <v>2009</v>
      </c>
      <c r="C248" t="s">
        <v>281</v>
      </c>
      <c r="D248">
        <v>79.8</v>
      </c>
      <c r="E248">
        <v>85</v>
      </c>
      <c r="F248">
        <v>0</v>
      </c>
      <c r="G248">
        <v>10.050000000000001</v>
      </c>
      <c r="H248">
        <v>671.93765659999997</v>
      </c>
      <c r="I248">
        <v>97</v>
      </c>
      <c r="J248">
        <v>33</v>
      </c>
      <c r="K248">
        <v>61.6</v>
      </c>
      <c r="L248">
        <v>1</v>
      </c>
      <c r="M248">
        <v>98</v>
      </c>
      <c r="N248">
        <v>1.39</v>
      </c>
      <c r="O248">
        <v>98</v>
      </c>
      <c r="P248">
        <v>0.1</v>
      </c>
      <c r="Q248">
        <v>4488.5614999999998</v>
      </c>
      <c r="R248">
        <v>1796493</v>
      </c>
      <c r="S248">
        <v>0.9</v>
      </c>
      <c r="T248">
        <v>0.9</v>
      </c>
      <c r="U248">
        <v>0.876</v>
      </c>
      <c r="V248">
        <v>15.8</v>
      </c>
      <c r="W248" t="b">
        <f>COUNT(LifeExpectancyData[[#This Row],[Life expectancy]:[Schooling]])=19</f>
        <v>1</v>
      </c>
    </row>
    <row r="249" spans="1:23" x14ac:dyDescent="0.25">
      <c r="A249" t="s">
        <v>289</v>
      </c>
      <c r="B249">
        <v>2008</v>
      </c>
      <c r="C249" t="s">
        <v>281</v>
      </c>
      <c r="D249">
        <v>79.5</v>
      </c>
      <c r="E249">
        <v>87</v>
      </c>
      <c r="F249">
        <v>0</v>
      </c>
      <c r="G249">
        <v>10.47</v>
      </c>
      <c r="H249">
        <v>7191.0515070000001</v>
      </c>
      <c r="I249">
        <v>98</v>
      </c>
      <c r="J249">
        <v>98</v>
      </c>
      <c r="K249">
        <v>61.3</v>
      </c>
      <c r="L249">
        <v>1</v>
      </c>
      <c r="M249">
        <v>99</v>
      </c>
      <c r="N249">
        <v>9.6</v>
      </c>
      <c r="O249">
        <v>99</v>
      </c>
      <c r="P249">
        <v>0.1</v>
      </c>
      <c r="Q249">
        <v>48424.589269999997</v>
      </c>
      <c r="R249">
        <v>179973</v>
      </c>
      <c r="S249">
        <v>0.8</v>
      </c>
      <c r="T249">
        <v>0.8</v>
      </c>
      <c r="U249">
        <v>0.874</v>
      </c>
      <c r="V249">
        <v>15.8</v>
      </c>
      <c r="W249" t="b">
        <f>COUNT(LifeExpectancyData[[#This Row],[Life expectancy]:[Schooling]])=19</f>
        <v>1</v>
      </c>
    </row>
    <row r="250" spans="1:23" x14ac:dyDescent="0.25">
      <c r="A250" t="s">
        <v>289</v>
      </c>
      <c r="B250">
        <v>2007</v>
      </c>
      <c r="C250" t="s">
        <v>281</v>
      </c>
      <c r="D250">
        <v>79.5</v>
      </c>
      <c r="E250">
        <v>86</v>
      </c>
      <c r="F250">
        <v>0</v>
      </c>
      <c r="G250">
        <v>10.25</v>
      </c>
      <c r="H250">
        <v>640.35609179999994</v>
      </c>
      <c r="I250">
        <v>94</v>
      </c>
      <c r="J250">
        <v>64</v>
      </c>
      <c r="K250">
        <v>6.9</v>
      </c>
      <c r="L250">
        <v>1</v>
      </c>
      <c r="M250">
        <v>99</v>
      </c>
      <c r="N250">
        <v>9.25</v>
      </c>
      <c r="O250">
        <v>98</v>
      </c>
      <c r="P250">
        <v>0.1</v>
      </c>
      <c r="Q250">
        <v>4443.8313099999996</v>
      </c>
      <c r="R250">
        <v>16257</v>
      </c>
      <c r="S250">
        <v>0.8</v>
      </c>
      <c r="T250">
        <v>0.8</v>
      </c>
      <c r="U250">
        <v>0.871</v>
      </c>
      <c r="V250">
        <v>15.8</v>
      </c>
      <c r="W250" t="b">
        <f>COUNT(LifeExpectancyData[[#This Row],[Life expectancy]:[Schooling]])=19</f>
        <v>1</v>
      </c>
    </row>
    <row r="251" spans="1:23" x14ac:dyDescent="0.25">
      <c r="A251" t="s">
        <v>289</v>
      </c>
      <c r="B251">
        <v>2006</v>
      </c>
      <c r="C251" t="s">
        <v>281</v>
      </c>
      <c r="D251">
        <v>79.400000000000006</v>
      </c>
      <c r="E251">
        <v>85</v>
      </c>
      <c r="F251">
        <v>0</v>
      </c>
      <c r="G251">
        <v>10.98</v>
      </c>
      <c r="H251">
        <v>5579.1990830000004</v>
      </c>
      <c r="I251">
        <v>94</v>
      </c>
      <c r="J251">
        <v>15</v>
      </c>
      <c r="K251">
        <v>6.6</v>
      </c>
      <c r="L251">
        <v>1</v>
      </c>
      <c r="M251">
        <v>99</v>
      </c>
      <c r="N251">
        <v>9.17</v>
      </c>
      <c r="O251">
        <v>98</v>
      </c>
      <c r="P251">
        <v>0.1</v>
      </c>
      <c r="Q251">
        <v>38852.361299999997</v>
      </c>
      <c r="R251">
        <v>1547958</v>
      </c>
      <c r="S251">
        <v>0.8</v>
      </c>
      <c r="T251">
        <v>0.8</v>
      </c>
      <c r="U251">
        <v>0.86499999999999999</v>
      </c>
      <c r="V251">
        <v>15.7</v>
      </c>
      <c r="W251" t="b">
        <f>COUNT(LifeExpectancyData[[#This Row],[Life expectancy]:[Schooling]])=19</f>
        <v>1</v>
      </c>
    </row>
    <row r="252" spans="1:23" x14ac:dyDescent="0.25">
      <c r="A252" t="s">
        <v>289</v>
      </c>
      <c r="B252">
        <v>2005</v>
      </c>
      <c r="C252" t="s">
        <v>281</v>
      </c>
      <c r="D252">
        <v>78.900000000000006</v>
      </c>
      <c r="E252">
        <v>89</v>
      </c>
      <c r="F252">
        <v>0</v>
      </c>
      <c r="G252">
        <v>12.27</v>
      </c>
      <c r="H252">
        <v>5068.2144879999996</v>
      </c>
      <c r="I252">
        <v>77</v>
      </c>
      <c r="J252">
        <v>26</v>
      </c>
      <c r="K252">
        <v>6.2</v>
      </c>
      <c r="L252">
        <v>1</v>
      </c>
      <c r="M252">
        <v>97</v>
      </c>
      <c r="N252">
        <v>9.24</v>
      </c>
      <c r="O252">
        <v>97</v>
      </c>
      <c r="P252">
        <v>0.1</v>
      </c>
      <c r="Q252">
        <v>36967.282919999998</v>
      </c>
      <c r="R252">
        <v>1478617</v>
      </c>
      <c r="S252">
        <v>0.8</v>
      </c>
      <c r="T252">
        <v>0.8</v>
      </c>
      <c r="U252">
        <v>0.86099999999999999</v>
      </c>
      <c r="V252">
        <v>15.7</v>
      </c>
      <c r="W252" t="b">
        <f>COUNT(LifeExpectancyData[[#This Row],[Life expectancy]:[Schooling]])=19</f>
        <v>1</v>
      </c>
    </row>
    <row r="253" spans="1:23" x14ac:dyDescent="0.25">
      <c r="A253" t="s">
        <v>289</v>
      </c>
      <c r="B253">
        <v>2004</v>
      </c>
      <c r="C253" t="s">
        <v>281</v>
      </c>
      <c r="D253">
        <v>78.8</v>
      </c>
      <c r="E253">
        <v>91</v>
      </c>
      <c r="F253">
        <v>1</v>
      </c>
      <c r="G253">
        <v>12.05</v>
      </c>
      <c r="H253">
        <v>5160.5083780000004</v>
      </c>
      <c r="I253">
        <v>64</v>
      </c>
      <c r="J253">
        <v>61</v>
      </c>
      <c r="K253">
        <v>59.8</v>
      </c>
      <c r="L253">
        <v>1</v>
      </c>
      <c r="M253">
        <v>96</v>
      </c>
      <c r="N253">
        <v>9.32</v>
      </c>
      <c r="O253">
        <v>95</v>
      </c>
      <c r="P253">
        <v>0.1</v>
      </c>
      <c r="Q253">
        <v>35589.712950000001</v>
      </c>
      <c r="R253">
        <v>1421137</v>
      </c>
      <c r="S253">
        <v>0.8</v>
      </c>
      <c r="T253">
        <v>0.8</v>
      </c>
      <c r="U253">
        <v>0.88</v>
      </c>
      <c r="V253">
        <v>18.8</v>
      </c>
      <c r="W253" t="b">
        <f>COUNT(LifeExpectancyData[[#This Row],[Life expectancy]:[Schooling]])=19</f>
        <v>1</v>
      </c>
    </row>
    <row r="254" spans="1:23" x14ac:dyDescent="0.25">
      <c r="A254" t="s">
        <v>289</v>
      </c>
      <c r="B254">
        <v>2003</v>
      </c>
      <c r="C254" t="s">
        <v>281</v>
      </c>
      <c r="D254">
        <v>78.3</v>
      </c>
      <c r="E254">
        <v>95</v>
      </c>
      <c r="F254">
        <v>0</v>
      </c>
      <c r="G254">
        <v>11.28</v>
      </c>
      <c r="H254">
        <v>507.30616400000002</v>
      </c>
      <c r="I254">
        <v>64</v>
      </c>
      <c r="J254">
        <v>44</v>
      </c>
      <c r="K254">
        <v>59.4</v>
      </c>
      <c r="L254">
        <v>1</v>
      </c>
      <c r="M254">
        <v>96</v>
      </c>
      <c r="N254">
        <v>9.3000000000000007</v>
      </c>
      <c r="O254">
        <v>95</v>
      </c>
      <c r="P254">
        <v>0.1</v>
      </c>
      <c r="Q254">
        <v>3743.9569299999998</v>
      </c>
      <c r="R254">
        <v>1376133</v>
      </c>
      <c r="S254">
        <v>0.8</v>
      </c>
      <c r="T254">
        <v>0.8</v>
      </c>
      <c r="U254">
        <v>0.878</v>
      </c>
      <c r="V254">
        <v>18.600000000000001</v>
      </c>
      <c r="W254" t="b">
        <f>COUNT(LifeExpectancyData[[#This Row],[Life expectancy]:[Schooling]])=19</f>
        <v>1</v>
      </c>
    </row>
    <row r="255" spans="1:23" x14ac:dyDescent="0.25">
      <c r="A255" t="s">
        <v>289</v>
      </c>
      <c r="B255">
        <v>2002</v>
      </c>
      <c r="C255" t="s">
        <v>281</v>
      </c>
      <c r="D255">
        <v>78</v>
      </c>
      <c r="E255">
        <v>99</v>
      </c>
      <c r="F255">
        <v>1</v>
      </c>
      <c r="G255">
        <v>11.29</v>
      </c>
      <c r="H255">
        <v>320.31776639999998</v>
      </c>
      <c r="I255">
        <v>6</v>
      </c>
      <c r="J255">
        <v>0</v>
      </c>
      <c r="K255">
        <v>59</v>
      </c>
      <c r="L255">
        <v>1</v>
      </c>
      <c r="M255">
        <v>96</v>
      </c>
      <c r="N255">
        <v>8.4600000000000009</v>
      </c>
      <c r="O255">
        <v>95</v>
      </c>
      <c r="P255">
        <v>0.1</v>
      </c>
      <c r="Q255">
        <v>2552.3328000000001</v>
      </c>
      <c r="R255">
        <v>1332785</v>
      </c>
      <c r="S255">
        <v>0.8</v>
      </c>
      <c r="T255">
        <v>0.8</v>
      </c>
      <c r="U255">
        <v>0.875</v>
      </c>
      <c r="V255">
        <v>18.8</v>
      </c>
      <c r="W255" t="b">
        <f>COUNT(LifeExpectancyData[[#This Row],[Life expectancy]:[Schooling]])=19</f>
        <v>1</v>
      </c>
    </row>
    <row r="256" spans="1:23" x14ac:dyDescent="0.25">
      <c r="A256" t="s">
        <v>289</v>
      </c>
      <c r="B256">
        <v>2001</v>
      </c>
      <c r="C256" t="s">
        <v>281</v>
      </c>
      <c r="D256">
        <v>78</v>
      </c>
      <c r="E256">
        <v>1</v>
      </c>
      <c r="F256">
        <v>1</v>
      </c>
      <c r="G256">
        <v>11.01</v>
      </c>
      <c r="H256">
        <v>2943.3753959999999</v>
      </c>
      <c r="I256">
        <v>6</v>
      </c>
      <c r="J256">
        <v>83</v>
      </c>
      <c r="K256">
        <v>58.5</v>
      </c>
      <c r="L256">
        <v>1</v>
      </c>
      <c r="M256">
        <v>96</v>
      </c>
      <c r="N256">
        <v>8.2899999999999991</v>
      </c>
      <c r="O256">
        <v>95</v>
      </c>
      <c r="P256">
        <v>0.1</v>
      </c>
      <c r="Q256">
        <v>23121.566350000001</v>
      </c>
      <c r="R256">
        <v>128657</v>
      </c>
      <c r="S256">
        <v>0.8</v>
      </c>
      <c r="T256">
        <v>0.8</v>
      </c>
      <c r="U256">
        <v>0.873</v>
      </c>
      <c r="V256">
        <v>18.2</v>
      </c>
      <c r="W256" t="b">
        <f>COUNT(LifeExpectancyData[[#This Row],[Life expectancy]:[Schooling]])=19</f>
        <v>1</v>
      </c>
    </row>
    <row r="257" spans="1:23" x14ac:dyDescent="0.25">
      <c r="A257" t="s">
        <v>289</v>
      </c>
      <c r="B257">
        <v>2000</v>
      </c>
      <c r="C257" t="s">
        <v>281</v>
      </c>
      <c r="D257">
        <v>77.599999999999994</v>
      </c>
      <c r="E257">
        <v>11</v>
      </c>
      <c r="F257">
        <v>1</v>
      </c>
      <c r="G257">
        <v>11.21</v>
      </c>
      <c r="H257">
        <v>287.2084529</v>
      </c>
      <c r="I257">
        <v>6</v>
      </c>
      <c r="J257">
        <v>0</v>
      </c>
      <c r="K257">
        <v>58.1</v>
      </c>
      <c r="L257">
        <v>1</v>
      </c>
      <c r="M257">
        <v>96</v>
      </c>
      <c r="N257">
        <v>8.1199999999999992</v>
      </c>
      <c r="O257">
        <v>95</v>
      </c>
      <c r="P257">
        <v>0.1</v>
      </c>
      <c r="Q257">
        <v>2327.4591</v>
      </c>
      <c r="R257">
        <v>125125</v>
      </c>
      <c r="S257">
        <v>0.8</v>
      </c>
      <c r="T257">
        <v>0.8</v>
      </c>
      <c r="U257">
        <v>0.86899999999999999</v>
      </c>
      <c r="V257">
        <v>18</v>
      </c>
      <c r="W257" t="b">
        <f>COUNT(LifeExpectancyData[[#This Row],[Life expectancy]:[Schooling]])=19</f>
        <v>1</v>
      </c>
    </row>
    <row r="258" spans="1:23" x14ac:dyDescent="0.25">
      <c r="A258" t="s">
        <v>290</v>
      </c>
      <c r="B258">
        <v>2015</v>
      </c>
      <c r="C258" t="s">
        <v>273</v>
      </c>
      <c r="D258">
        <v>71</v>
      </c>
      <c r="E258">
        <v>175</v>
      </c>
      <c r="F258">
        <v>0</v>
      </c>
      <c r="H258">
        <v>0</v>
      </c>
      <c r="I258">
        <v>94</v>
      </c>
      <c r="J258">
        <v>0</v>
      </c>
      <c r="K258">
        <v>5.9</v>
      </c>
      <c r="L258">
        <v>0</v>
      </c>
      <c r="M258">
        <v>94</v>
      </c>
      <c r="O258">
        <v>94</v>
      </c>
      <c r="P258">
        <v>0.2</v>
      </c>
      <c r="Q258">
        <v>4849.9974949999996</v>
      </c>
      <c r="R258">
        <v>359288</v>
      </c>
      <c r="S258">
        <v>3.5</v>
      </c>
      <c r="T258">
        <v>3.4</v>
      </c>
      <c r="U258">
        <v>0.70599999999999996</v>
      </c>
      <c r="V258">
        <v>12.8</v>
      </c>
      <c r="W258" t="b">
        <f>COUNT(LifeExpectancyData[[#This Row],[Life expectancy]:[Schooling]])=19</f>
        <v>0</v>
      </c>
    </row>
    <row r="259" spans="1:23" x14ac:dyDescent="0.25">
      <c r="A259" t="s">
        <v>290</v>
      </c>
      <c r="B259">
        <v>2014</v>
      </c>
      <c r="C259" t="s">
        <v>273</v>
      </c>
      <c r="D259">
        <v>70</v>
      </c>
      <c r="E259">
        <v>177</v>
      </c>
      <c r="F259">
        <v>0</v>
      </c>
      <c r="G259">
        <v>6.58</v>
      </c>
      <c r="H259">
        <v>670.0920883</v>
      </c>
      <c r="I259">
        <v>95</v>
      </c>
      <c r="J259">
        <v>0</v>
      </c>
      <c r="K259">
        <v>5.0999999999999996</v>
      </c>
      <c r="L259">
        <v>0</v>
      </c>
      <c r="M259">
        <v>95</v>
      </c>
      <c r="N259">
        <v>5.79</v>
      </c>
      <c r="O259">
        <v>95</v>
      </c>
      <c r="P259">
        <v>0.2</v>
      </c>
      <c r="Q259">
        <v>4852.2236659999999</v>
      </c>
      <c r="R259">
        <v>351694</v>
      </c>
      <c r="S259">
        <v>3.4</v>
      </c>
      <c r="T259">
        <v>3.4</v>
      </c>
      <c r="U259">
        <v>0.70499999999999996</v>
      </c>
      <c r="V259">
        <v>12.8</v>
      </c>
      <c r="W259" t="b">
        <f>COUNT(LifeExpectancyData[[#This Row],[Life expectancy]:[Schooling]])=19</f>
        <v>1</v>
      </c>
    </row>
    <row r="260" spans="1:23" x14ac:dyDescent="0.25">
      <c r="A260" t="s">
        <v>290</v>
      </c>
      <c r="B260">
        <v>2013</v>
      </c>
      <c r="C260" t="s">
        <v>273</v>
      </c>
      <c r="D260">
        <v>69.8</v>
      </c>
      <c r="E260">
        <v>18</v>
      </c>
      <c r="F260">
        <v>0</v>
      </c>
      <c r="G260">
        <v>6.56</v>
      </c>
      <c r="H260">
        <v>629.20185909999998</v>
      </c>
      <c r="I260">
        <v>95</v>
      </c>
      <c r="J260">
        <v>0</v>
      </c>
      <c r="K260">
        <v>49.3</v>
      </c>
      <c r="L260">
        <v>0</v>
      </c>
      <c r="M260">
        <v>95</v>
      </c>
      <c r="N260">
        <v>5.79</v>
      </c>
      <c r="O260">
        <v>95</v>
      </c>
      <c r="P260">
        <v>0.2</v>
      </c>
      <c r="Q260">
        <v>4688.5384430000004</v>
      </c>
      <c r="R260">
        <v>344181</v>
      </c>
      <c r="S260">
        <v>3.4</v>
      </c>
      <c r="T260">
        <v>3.4</v>
      </c>
      <c r="U260">
        <v>0.70599999999999996</v>
      </c>
      <c r="V260">
        <v>12.9</v>
      </c>
      <c r="W260" t="b">
        <f>COUNT(LifeExpectancyData[[#This Row],[Life expectancy]:[Schooling]])=19</f>
        <v>1</v>
      </c>
    </row>
    <row r="261" spans="1:23" x14ac:dyDescent="0.25">
      <c r="A261" t="s">
        <v>290</v>
      </c>
      <c r="B261">
        <v>2012</v>
      </c>
      <c r="C261" t="s">
        <v>273</v>
      </c>
      <c r="D261">
        <v>69.400000000000006</v>
      </c>
      <c r="E261">
        <v>189</v>
      </c>
      <c r="F261">
        <v>0</v>
      </c>
      <c r="G261">
        <v>6.66</v>
      </c>
      <c r="H261">
        <v>582.80271849999997</v>
      </c>
      <c r="I261">
        <v>98</v>
      </c>
      <c r="J261">
        <v>0</v>
      </c>
      <c r="K261">
        <v>48.5</v>
      </c>
      <c r="L261">
        <v>0</v>
      </c>
      <c r="M261">
        <v>98</v>
      </c>
      <c r="N261">
        <v>5.45</v>
      </c>
      <c r="O261">
        <v>98</v>
      </c>
      <c r="P261">
        <v>0.1</v>
      </c>
      <c r="Q261">
        <v>4673.6384799999996</v>
      </c>
      <c r="R261">
        <v>33671</v>
      </c>
      <c r="S261">
        <v>3.5</v>
      </c>
      <c r="T261">
        <v>3.4</v>
      </c>
      <c r="U261">
        <v>0.70199999999999996</v>
      </c>
      <c r="V261">
        <v>12.5</v>
      </c>
      <c r="W261" t="b">
        <f>COUNT(LifeExpectancyData[[#This Row],[Life expectancy]:[Schooling]])=19</f>
        <v>1</v>
      </c>
    </row>
    <row r="262" spans="1:23" x14ac:dyDescent="0.25">
      <c r="A262" t="s">
        <v>290</v>
      </c>
      <c r="B262">
        <v>2011</v>
      </c>
      <c r="C262" t="s">
        <v>273</v>
      </c>
      <c r="D262">
        <v>69.400000000000006</v>
      </c>
      <c r="E262">
        <v>188</v>
      </c>
      <c r="F262">
        <v>0</v>
      </c>
      <c r="G262">
        <v>6.64</v>
      </c>
      <c r="H262">
        <v>605.62868920000005</v>
      </c>
      <c r="I262">
        <v>95</v>
      </c>
      <c r="J262">
        <v>0</v>
      </c>
      <c r="K262">
        <v>47.8</v>
      </c>
      <c r="L262">
        <v>0</v>
      </c>
      <c r="M262">
        <v>95</v>
      </c>
      <c r="N262">
        <v>5.61</v>
      </c>
      <c r="O262">
        <v>95</v>
      </c>
      <c r="P262">
        <v>0.5</v>
      </c>
      <c r="Q262">
        <v>4516.2467500000002</v>
      </c>
      <c r="R262">
        <v>329192</v>
      </c>
      <c r="S262">
        <v>3.5</v>
      </c>
      <c r="T262">
        <v>3.4</v>
      </c>
      <c r="U262">
        <v>0.7</v>
      </c>
      <c r="V262">
        <v>12.4</v>
      </c>
      <c r="W262" t="b">
        <f>COUNT(LifeExpectancyData[[#This Row],[Life expectancy]:[Schooling]])=19</f>
        <v>1</v>
      </c>
    </row>
    <row r="263" spans="1:23" x14ac:dyDescent="0.25">
      <c r="A263" t="s">
        <v>290</v>
      </c>
      <c r="B263">
        <v>2010</v>
      </c>
      <c r="C263" t="s">
        <v>273</v>
      </c>
      <c r="D263">
        <v>69.5</v>
      </c>
      <c r="E263">
        <v>186</v>
      </c>
      <c r="F263">
        <v>0</v>
      </c>
      <c r="G263">
        <v>6.76</v>
      </c>
      <c r="H263">
        <v>569.95271219999995</v>
      </c>
      <c r="I263">
        <v>96</v>
      </c>
      <c r="J263">
        <v>0</v>
      </c>
      <c r="K263">
        <v>47</v>
      </c>
      <c r="L263">
        <v>0</v>
      </c>
      <c r="M263">
        <v>96</v>
      </c>
      <c r="N263">
        <v>5.85</v>
      </c>
      <c r="O263">
        <v>96</v>
      </c>
      <c r="P263">
        <v>0.2</v>
      </c>
      <c r="Q263">
        <v>4344.1517700000004</v>
      </c>
      <c r="R263">
        <v>32168</v>
      </c>
      <c r="S263">
        <v>3.5</v>
      </c>
      <c r="T263">
        <v>3.4</v>
      </c>
      <c r="U263">
        <v>0.7</v>
      </c>
      <c r="V263">
        <v>12.4</v>
      </c>
      <c r="W263" t="b">
        <f>COUNT(LifeExpectancyData[[#This Row],[Life expectancy]:[Schooling]])=19</f>
        <v>1</v>
      </c>
    </row>
    <row r="264" spans="1:23" x14ac:dyDescent="0.25">
      <c r="A264" t="s">
        <v>290</v>
      </c>
      <c r="B264">
        <v>2009</v>
      </c>
      <c r="C264" t="s">
        <v>273</v>
      </c>
      <c r="D264">
        <v>69.5</v>
      </c>
      <c r="E264">
        <v>184</v>
      </c>
      <c r="F264">
        <v>0</v>
      </c>
      <c r="G264">
        <v>6.85</v>
      </c>
      <c r="H264">
        <v>549.80960970000001</v>
      </c>
      <c r="I264">
        <v>97</v>
      </c>
      <c r="J264">
        <v>0</v>
      </c>
      <c r="K264">
        <v>46.3</v>
      </c>
      <c r="L264">
        <v>0</v>
      </c>
      <c r="M264">
        <v>98</v>
      </c>
      <c r="N264">
        <v>5.81</v>
      </c>
      <c r="O264">
        <v>97</v>
      </c>
      <c r="P264">
        <v>0.3</v>
      </c>
      <c r="Q264">
        <v>4258.7886109999999</v>
      </c>
      <c r="R264">
        <v>313929</v>
      </c>
      <c r="S264">
        <v>3.5</v>
      </c>
      <c r="T264">
        <v>3.4</v>
      </c>
      <c r="U264">
        <v>0.7</v>
      </c>
      <c r="V264">
        <v>12.7</v>
      </c>
      <c r="W264" t="b">
        <f>COUNT(LifeExpectancyData[[#This Row],[Life expectancy]:[Schooling]])=19</f>
        <v>1</v>
      </c>
    </row>
    <row r="265" spans="1:23" x14ac:dyDescent="0.25">
      <c r="A265" t="s">
        <v>290</v>
      </c>
      <c r="B265">
        <v>2008</v>
      </c>
      <c r="C265" t="s">
        <v>273</v>
      </c>
      <c r="D265">
        <v>69.599999999999994</v>
      </c>
      <c r="E265">
        <v>181</v>
      </c>
      <c r="F265">
        <v>0</v>
      </c>
      <c r="G265">
        <v>7.22</v>
      </c>
      <c r="H265">
        <v>51.252324219999998</v>
      </c>
      <c r="I265">
        <v>94</v>
      </c>
      <c r="J265">
        <v>0</v>
      </c>
      <c r="K265">
        <v>45.7</v>
      </c>
      <c r="L265">
        <v>0</v>
      </c>
      <c r="M265">
        <v>94</v>
      </c>
      <c r="N265">
        <v>5.9</v>
      </c>
      <c r="O265">
        <v>94</v>
      </c>
      <c r="P265">
        <v>0.1</v>
      </c>
      <c r="Q265">
        <v>447.22796</v>
      </c>
      <c r="R265">
        <v>36165</v>
      </c>
      <c r="S265">
        <v>3.5</v>
      </c>
      <c r="T265">
        <v>3.4</v>
      </c>
      <c r="U265">
        <v>0.69899999999999995</v>
      </c>
      <c r="V265">
        <v>12.8</v>
      </c>
      <c r="W265" t="b">
        <f>COUNT(LifeExpectancyData[[#This Row],[Life expectancy]:[Schooling]])=19</f>
        <v>1</v>
      </c>
    </row>
    <row r="266" spans="1:23" x14ac:dyDescent="0.25">
      <c r="A266" t="s">
        <v>290</v>
      </c>
      <c r="B266">
        <v>2007</v>
      </c>
      <c r="C266" t="s">
        <v>273</v>
      </c>
      <c r="D266">
        <v>69.599999999999994</v>
      </c>
      <c r="E266">
        <v>181</v>
      </c>
      <c r="F266">
        <v>0</v>
      </c>
      <c r="G266">
        <v>7.24</v>
      </c>
      <c r="H266">
        <v>69.630510470000004</v>
      </c>
      <c r="I266">
        <v>96</v>
      </c>
      <c r="J266">
        <v>0</v>
      </c>
      <c r="K266">
        <v>45</v>
      </c>
      <c r="L266">
        <v>0</v>
      </c>
      <c r="M266">
        <v>97</v>
      </c>
      <c r="N266">
        <v>4.76</v>
      </c>
      <c r="O266">
        <v>96</v>
      </c>
      <c r="P266">
        <v>0.6</v>
      </c>
      <c r="Q266">
        <v>4324.8764270000001</v>
      </c>
      <c r="R266">
        <v>29847</v>
      </c>
      <c r="S266">
        <v>3.5</v>
      </c>
      <c r="T266">
        <v>3.5</v>
      </c>
      <c r="U266">
        <v>0.7</v>
      </c>
      <c r="V266">
        <v>12.8</v>
      </c>
      <c r="W266" t="b">
        <f>COUNT(LifeExpectancyData[[#This Row],[Life expectancy]:[Schooling]])=19</f>
        <v>1</v>
      </c>
    </row>
    <row r="267" spans="1:23" x14ac:dyDescent="0.25">
      <c r="A267" t="s">
        <v>290</v>
      </c>
      <c r="B267">
        <v>2006</v>
      </c>
      <c r="C267" t="s">
        <v>273</v>
      </c>
      <c r="D267">
        <v>69.400000000000006</v>
      </c>
      <c r="E267">
        <v>184</v>
      </c>
      <c r="F267">
        <v>0</v>
      </c>
      <c r="G267">
        <v>6.48</v>
      </c>
      <c r="H267">
        <v>387.33249280000001</v>
      </c>
      <c r="I267">
        <v>98</v>
      </c>
      <c r="J267">
        <v>0</v>
      </c>
      <c r="K267">
        <v>44.4</v>
      </c>
      <c r="L267">
        <v>0</v>
      </c>
      <c r="M267">
        <v>98</v>
      </c>
      <c r="N267">
        <v>4.4000000000000004</v>
      </c>
      <c r="O267">
        <v>98</v>
      </c>
      <c r="P267">
        <v>0.6</v>
      </c>
      <c r="Q267">
        <v>4187.3783000000003</v>
      </c>
      <c r="R267">
        <v>29747</v>
      </c>
      <c r="S267">
        <v>3.6</v>
      </c>
      <c r="T267">
        <v>3.5</v>
      </c>
      <c r="U267">
        <v>0.69199999999999995</v>
      </c>
      <c r="V267">
        <v>12.3</v>
      </c>
      <c r="W267" t="b">
        <f>COUNT(LifeExpectancyData[[#This Row],[Life expectancy]:[Schooling]])=19</f>
        <v>1</v>
      </c>
    </row>
    <row r="268" spans="1:23" x14ac:dyDescent="0.25">
      <c r="A268" t="s">
        <v>290</v>
      </c>
      <c r="B268">
        <v>2005</v>
      </c>
      <c r="C268" t="s">
        <v>273</v>
      </c>
      <c r="D268">
        <v>69</v>
      </c>
      <c r="E268">
        <v>191</v>
      </c>
      <c r="F268">
        <v>0</v>
      </c>
      <c r="G268">
        <v>6.25</v>
      </c>
      <c r="H268">
        <v>365.79989599999999</v>
      </c>
      <c r="I268">
        <v>96</v>
      </c>
      <c r="J268">
        <v>0</v>
      </c>
      <c r="K268">
        <v>43.8</v>
      </c>
      <c r="L268">
        <v>0</v>
      </c>
      <c r="M268">
        <v>96</v>
      </c>
      <c r="N268">
        <v>4.45</v>
      </c>
      <c r="O268">
        <v>96</v>
      </c>
      <c r="P268">
        <v>0.8</v>
      </c>
      <c r="Q268">
        <v>3933.3322149999999</v>
      </c>
      <c r="R268">
        <v>283277</v>
      </c>
      <c r="S268">
        <v>3.6</v>
      </c>
      <c r="T268">
        <v>3.5</v>
      </c>
      <c r="U268">
        <v>0.69499999999999995</v>
      </c>
      <c r="V268">
        <v>12.8</v>
      </c>
      <c r="W268" t="b">
        <f>COUNT(LifeExpectancyData[[#This Row],[Life expectancy]:[Schooling]])=19</f>
        <v>1</v>
      </c>
    </row>
    <row r="269" spans="1:23" x14ac:dyDescent="0.25">
      <c r="A269" t="s">
        <v>290</v>
      </c>
      <c r="B269">
        <v>2004</v>
      </c>
      <c r="C269" t="s">
        <v>273</v>
      </c>
      <c r="D269">
        <v>68.7</v>
      </c>
      <c r="E269">
        <v>197</v>
      </c>
      <c r="F269">
        <v>0</v>
      </c>
      <c r="G269">
        <v>6.2</v>
      </c>
      <c r="H269">
        <v>325.68074619999999</v>
      </c>
      <c r="I269">
        <v>97</v>
      </c>
      <c r="J269">
        <v>0</v>
      </c>
      <c r="K269">
        <v>43.2</v>
      </c>
      <c r="L269">
        <v>0</v>
      </c>
      <c r="M269">
        <v>97</v>
      </c>
      <c r="N269">
        <v>4.3899999999999997</v>
      </c>
      <c r="O269">
        <v>97</v>
      </c>
      <c r="P269">
        <v>0.8</v>
      </c>
      <c r="Q269">
        <v>3831.5381900000002</v>
      </c>
      <c r="R269">
        <v>27689</v>
      </c>
      <c r="S269">
        <v>3.6</v>
      </c>
      <c r="T269">
        <v>3.5</v>
      </c>
      <c r="U269">
        <v>0.69099999999999995</v>
      </c>
      <c r="V269">
        <v>12.5</v>
      </c>
      <c r="W269" t="b">
        <f>COUNT(LifeExpectancyData[[#This Row],[Life expectancy]:[Schooling]])=19</f>
        <v>1</v>
      </c>
    </row>
    <row r="270" spans="1:23" x14ac:dyDescent="0.25">
      <c r="A270" t="s">
        <v>290</v>
      </c>
      <c r="B270">
        <v>2003</v>
      </c>
      <c r="C270" t="s">
        <v>273</v>
      </c>
      <c r="D270">
        <v>68.400000000000006</v>
      </c>
      <c r="E270">
        <v>21</v>
      </c>
      <c r="F270">
        <v>0</v>
      </c>
      <c r="G270">
        <v>5.67</v>
      </c>
      <c r="H270">
        <v>312.79959459999998</v>
      </c>
      <c r="I270">
        <v>96</v>
      </c>
      <c r="J270">
        <v>0</v>
      </c>
      <c r="K270">
        <v>42.6</v>
      </c>
      <c r="L270">
        <v>0</v>
      </c>
      <c r="M270">
        <v>95</v>
      </c>
      <c r="N270">
        <v>4.53</v>
      </c>
      <c r="O270">
        <v>96</v>
      </c>
      <c r="P270">
        <v>1.5</v>
      </c>
      <c r="Q270">
        <v>3679.99523</v>
      </c>
      <c r="R270">
        <v>26913</v>
      </c>
      <c r="S270">
        <v>3.6</v>
      </c>
      <c r="T270">
        <v>3.6</v>
      </c>
      <c r="U270">
        <v>0.68400000000000005</v>
      </c>
      <c r="V270">
        <v>12.2</v>
      </c>
      <c r="W270" t="b">
        <f>COUNT(LifeExpectancyData[[#This Row],[Life expectancy]:[Schooling]])=19</f>
        <v>1</v>
      </c>
    </row>
    <row r="271" spans="1:23" x14ac:dyDescent="0.25">
      <c r="A271" t="s">
        <v>290</v>
      </c>
      <c r="B271">
        <v>2002</v>
      </c>
      <c r="C271" t="s">
        <v>273</v>
      </c>
      <c r="D271">
        <v>68.5</v>
      </c>
      <c r="E271">
        <v>199</v>
      </c>
      <c r="F271">
        <v>0</v>
      </c>
      <c r="G271">
        <v>4.99</v>
      </c>
      <c r="H271">
        <v>262.8299189</v>
      </c>
      <c r="I271">
        <v>97</v>
      </c>
      <c r="J271">
        <v>0</v>
      </c>
      <c r="K271">
        <v>42</v>
      </c>
      <c r="L271">
        <v>0</v>
      </c>
      <c r="M271">
        <v>93</v>
      </c>
      <c r="N271">
        <v>4.38</v>
      </c>
      <c r="O271">
        <v>89</v>
      </c>
      <c r="P271">
        <v>0.1</v>
      </c>
      <c r="Q271">
        <v>3556.5618250000002</v>
      </c>
      <c r="R271">
        <v>26226</v>
      </c>
      <c r="S271">
        <v>3.7</v>
      </c>
      <c r="T271">
        <v>3.6</v>
      </c>
      <c r="U271">
        <v>0.67800000000000005</v>
      </c>
      <c r="V271">
        <v>11.9</v>
      </c>
      <c r="W271" t="b">
        <f>COUNT(LifeExpectancyData[[#This Row],[Life expectancy]:[Schooling]])=19</f>
        <v>1</v>
      </c>
    </row>
    <row r="272" spans="1:23" x14ac:dyDescent="0.25">
      <c r="A272" t="s">
        <v>290</v>
      </c>
      <c r="B272">
        <v>2001</v>
      </c>
      <c r="C272" t="s">
        <v>273</v>
      </c>
      <c r="D272">
        <v>68.2</v>
      </c>
      <c r="E272">
        <v>21</v>
      </c>
      <c r="F272">
        <v>0</v>
      </c>
      <c r="G272">
        <v>4.9000000000000004</v>
      </c>
      <c r="H272">
        <v>251.65869290000001</v>
      </c>
      <c r="I272">
        <v>96</v>
      </c>
      <c r="J272">
        <v>0</v>
      </c>
      <c r="K272">
        <v>41.4</v>
      </c>
      <c r="L272">
        <v>0</v>
      </c>
      <c r="M272">
        <v>96</v>
      </c>
      <c r="N272">
        <v>4.5</v>
      </c>
      <c r="O272">
        <v>96</v>
      </c>
      <c r="P272">
        <v>0.4</v>
      </c>
      <c r="Q272">
        <v>3419.2757190000002</v>
      </c>
      <c r="R272">
        <v>254984</v>
      </c>
      <c r="S272">
        <v>3.7</v>
      </c>
      <c r="T272">
        <v>3.7</v>
      </c>
      <c r="U272">
        <v>0.67700000000000005</v>
      </c>
      <c r="V272">
        <v>11.8</v>
      </c>
      <c r="W272" t="b">
        <f>COUNT(LifeExpectancyData[[#This Row],[Life expectancy]:[Schooling]])=19</f>
        <v>1</v>
      </c>
    </row>
    <row r="273" spans="1:23" x14ac:dyDescent="0.25">
      <c r="A273" t="s">
        <v>290</v>
      </c>
      <c r="B273">
        <v>2000</v>
      </c>
      <c r="C273" t="s">
        <v>273</v>
      </c>
      <c r="D273">
        <v>68.3</v>
      </c>
      <c r="E273">
        <v>196</v>
      </c>
      <c r="F273">
        <v>0</v>
      </c>
      <c r="G273">
        <v>4.79</v>
      </c>
      <c r="H273">
        <v>219.02398360000001</v>
      </c>
      <c r="I273">
        <v>76</v>
      </c>
      <c r="J273">
        <v>0</v>
      </c>
      <c r="K273">
        <v>4.8</v>
      </c>
      <c r="L273">
        <v>0</v>
      </c>
      <c r="M273">
        <v>91</v>
      </c>
      <c r="N273">
        <v>3.98</v>
      </c>
      <c r="O273">
        <v>91</v>
      </c>
      <c r="P273">
        <v>0.3</v>
      </c>
      <c r="Q273">
        <v>3364.4237109999999</v>
      </c>
      <c r="R273">
        <v>247315</v>
      </c>
      <c r="S273">
        <v>3.8</v>
      </c>
      <c r="T273">
        <v>3.7</v>
      </c>
      <c r="U273">
        <v>0.66800000000000004</v>
      </c>
      <c r="V273">
        <v>11.7</v>
      </c>
      <c r="W273" t="b">
        <f>COUNT(LifeExpectancyData[[#This Row],[Life expectancy]:[Schooling]])=19</f>
        <v>1</v>
      </c>
    </row>
    <row r="274" spans="1:23" x14ac:dyDescent="0.25">
      <c r="A274" t="s">
        <v>291</v>
      </c>
      <c r="B274">
        <v>2015</v>
      </c>
      <c r="C274" t="s">
        <v>273</v>
      </c>
      <c r="D274">
        <v>60</v>
      </c>
      <c r="E274">
        <v>249</v>
      </c>
      <c r="F274">
        <v>25</v>
      </c>
      <c r="H274">
        <v>0</v>
      </c>
      <c r="I274">
        <v>82</v>
      </c>
      <c r="J274">
        <v>55</v>
      </c>
      <c r="K274">
        <v>25.7</v>
      </c>
      <c r="L274">
        <v>39</v>
      </c>
      <c r="M274">
        <v>78</v>
      </c>
      <c r="O274">
        <v>82</v>
      </c>
      <c r="P274">
        <v>1</v>
      </c>
      <c r="Q274">
        <v>783.94790999999998</v>
      </c>
      <c r="R274">
        <v>1575952</v>
      </c>
      <c r="S274">
        <v>6.9</v>
      </c>
      <c r="T274">
        <v>6.8</v>
      </c>
      <c r="U274">
        <v>0.48099999999999998</v>
      </c>
      <c r="V274">
        <v>10.7</v>
      </c>
      <c r="W274" t="b">
        <f>COUNT(LifeExpectancyData[[#This Row],[Life expectancy]:[Schooling]])=19</f>
        <v>0</v>
      </c>
    </row>
    <row r="275" spans="1:23" x14ac:dyDescent="0.25">
      <c r="A275" t="s">
        <v>291</v>
      </c>
      <c r="B275">
        <v>2014</v>
      </c>
      <c r="C275" t="s">
        <v>273</v>
      </c>
      <c r="D275">
        <v>59.7</v>
      </c>
      <c r="E275">
        <v>252</v>
      </c>
      <c r="F275">
        <v>25</v>
      </c>
      <c r="G275">
        <v>0.01</v>
      </c>
      <c r="H275">
        <v>90.122067909999998</v>
      </c>
      <c r="I275">
        <v>78</v>
      </c>
      <c r="J275">
        <v>786</v>
      </c>
      <c r="K275">
        <v>25.2</v>
      </c>
      <c r="L275">
        <v>39</v>
      </c>
      <c r="M275">
        <v>74</v>
      </c>
      <c r="N275">
        <v>4.59</v>
      </c>
      <c r="O275">
        <v>78</v>
      </c>
      <c r="P275">
        <v>1.1000000000000001</v>
      </c>
      <c r="Q275">
        <v>943.68657499999995</v>
      </c>
      <c r="R275">
        <v>1286712</v>
      </c>
      <c r="S275">
        <v>7.1</v>
      </c>
      <c r="T275">
        <v>6.9</v>
      </c>
      <c r="U275">
        <v>0.47499999999999998</v>
      </c>
      <c r="V275">
        <v>10.7</v>
      </c>
      <c r="W275" t="b">
        <f>COUNT(LifeExpectancyData[[#This Row],[Life expectancy]:[Schooling]])=19</f>
        <v>1</v>
      </c>
    </row>
    <row r="276" spans="1:23" x14ac:dyDescent="0.25">
      <c r="A276" t="s">
        <v>291</v>
      </c>
      <c r="B276">
        <v>2013</v>
      </c>
      <c r="C276" t="s">
        <v>273</v>
      </c>
      <c r="D276">
        <v>59.5</v>
      </c>
      <c r="E276">
        <v>251</v>
      </c>
      <c r="F276">
        <v>25</v>
      </c>
      <c r="G276">
        <v>0.01</v>
      </c>
      <c r="H276">
        <v>87.408042300000005</v>
      </c>
      <c r="I276">
        <v>77</v>
      </c>
      <c r="J276">
        <v>637</v>
      </c>
      <c r="K276">
        <v>24.6</v>
      </c>
      <c r="L276">
        <v>39</v>
      </c>
      <c r="M276">
        <v>73</v>
      </c>
      <c r="N276">
        <v>4.59</v>
      </c>
      <c r="O276">
        <v>77</v>
      </c>
      <c r="P276">
        <v>1.2</v>
      </c>
      <c r="Q276">
        <v>915.26745860000005</v>
      </c>
      <c r="R276">
        <v>14451</v>
      </c>
      <c r="S276">
        <v>7.2</v>
      </c>
      <c r="T276">
        <v>7.1</v>
      </c>
      <c r="U276">
        <v>0.46600000000000003</v>
      </c>
      <c r="V276">
        <v>10.3</v>
      </c>
      <c r="W276" t="b">
        <f>COUNT(LifeExpectancyData[[#This Row],[Life expectancy]:[Schooling]])=19</f>
        <v>1</v>
      </c>
    </row>
    <row r="277" spans="1:23" x14ac:dyDescent="0.25">
      <c r="A277" t="s">
        <v>291</v>
      </c>
      <c r="B277">
        <v>2012</v>
      </c>
      <c r="C277" t="s">
        <v>273</v>
      </c>
      <c r="D277">
        <v>59.3</v>
      </c>
      <c r="E277">
        <v>251</v>
      </c>
      <c r="F277">
        <v>25</v>
      </c>
      <c r="G277">
        <v>0.01</v>
      </c>
      <c r="H277">
        <v>9.8040746700000003</v>
      </c>
      <c r="I277">
        <v>8</v>
      </c>
      <c r="J277">
        <v>288</v>
      </c>
      <c r="K277">
        <v>24.1</v>
      </c>
      <c r="L277">
        <v>39</v>
      </c>
      <c r="M277">
        <v>8</v>
      </c>
      <c r="N277">
        <v>4.8600000000000003</v>
      </c>
      <c r="O277">
        <v>8</v>
      </c>
      <c r="P277">
        <v>1.3</v>
      </c>
      <c r="Q277">
        <v>837.95510000000002</v>
      </c>
      <c r="R277">
        <v>972916</v>
      </c>
      <c r="S277">
        <v>7.4</v>
      </c>
      <c r="T277">
        <v>7.3</v>
      </c>
      <c r="U277">
        <v>0.45800000000000002</v>
      </c>
      <c r="V277">
        <v>10</v>
      </c>
      <c r="W277" t="b">
        <f>COUNT(LifeExpectancyData[[#This Row],[Life expectancy]:[Schooling]])=19</f>
        <v>1</v>
      </c>
    </row>
    <row r="278" spans="1:23" x14ac:dyDescent="0.25">
      <c r="A278" t="s">
        <v>291</v>
      </c>
      <c r="B278">
        <v>2011</v>
      </c>
      <c r="C278" t="s">
        <v>273</v>
      </c>
      <c r="D278">
        <v>59.1</v>
      </c>
      <c r="E278">
        <v>251</v>
      </c>
      <c r="F278">
        <v>25</v>
      </c>
      <c r="G278">
        <v>1.4</v>
      </c>
      <c r="H278">
        <v>110.26336190000001</v>
      </c>
      <c r="I278">
        <v>75</v>
      </c>
      <c r="J278">
        <v>426</v>
      </c>
      <c r="K278">
        <v>23.5</v>
      </c>
      <c r="L278">
        <v>39</v>
      </c>
      <c r="M278">
        <v>77</v>
      </c>
      <c r="N278">
        <v>5.37</v>
      </c>
      <c r="O278">
        <v>75</v>
      </c>
      <c r="P278">
        <v>1.4</v>
      </c>
      <c r="Q278">
        <v>825.94278540000005</v>
      </c>
      <c r="R278">
        <v>94682</v>
      </c>
      <c r="S278">
        <v>7.6</v>
      </c>
      <c r="T278">
        <v>7.5</v>
      </c>
      <c r="U278">
        <v>0.45400000000000001</v>
      </c>
      <c r="V278">
        <v>9.8000000000000007</v>
      </c>
      <c r="W278" t="b">
        <f>COUNT(LifeExpectancyData[[#This Row],[Life expectancy]:[Schooling]])=19</f>
        <v>1</v>
      </c>
    </row>
    <row r="279" spans="1:23" x14ac:dyDescent="0.25">
      <c r="A279" t="s">
        <v>291</v>
      </c>
      <c r="B279">
        <v>2010</v>
      </c>
      <c r="C279" t="s">
        <v>273</v>
      </c>
      <c r="D279">
        <v>58.7</v>
      </c>
      <c r="E279">
        <v>254</v>
      </c>
      <c r="F279">
        <v>25</v>
      </c>
      <c r="G279">
        <v>1.33</v>
      </c>
      <c r="H279">
        <v>94.257379169999993</v>
      </c>
      <c r="I279">
        <v>76</v>
      </c>
      <c r="J279">
        <v>392</v>
      </c>
      <c r="K279">
        <v>23</v>
      </c>
      <c r="L279">
        <v>39</v>
      </c>
      <c r="M279">
        <v>77</v>
      </c>
      <c r="N279">
        <v>4.95</v>
      </c>
      <c r="O279">
        <v>76</v>
      </c>
      <c r="P279">
        <v>1.4</v>
      </c>
      <c r="Q279">
        <v>757.69597399999998</v>
      </c>
      <c r="R279">
        <v>9199259</v>
      </c>
      <c r="S279">
        <v>7.8</v>
      </c>
      <c r="T279">
        <v>7.6</v>
      </c>
      <c r="U279">
        <v>0.45100000000000001</v>
      </c>
      <c r="V279">
        <v>9.5</v>
      </c>
      <c r="W279" t="b">
        <f>COUNT(LifeExpectancyData[[#This Row],[Life expectancy]:[Schooling]])=19</f>
        <v>1</v>
      </c>
    </row>
    <row r="280" spans="1:23" x14ac:dyDescent="0.25">
      <c r="A280" t="s">
        <v>291</v>
      </c>
      <c r="B280">
        <v>2009</v>
      </c>
      <c r="C280" t="s">
        <v>273</v>
      </c>
      <c r="D280">
        <v>58.4</v>
      </c>
      <c r="E280">
        <v>259</v>
      </c>
      <c r="F280">
        <v>25</v>
      </c>
      <c r="G280">
        <v>1.1599999999999999</v>
      </c>
      <c r="H280">
        <v>71.013992490000007</v>
      </c>
      <c r="I280">
        <v>79</v>
      </c>
      <c r="J280">
        <v>1461</v>
      </c>
      <c r="K280">
        <v>22.5</v>
      </c>
      <c r="L280">
        <v>39</v>
      </c>
      <c r="M280">
        <v>8</v>
      </c>
      <c r="N280">
        <v>4.46</v>
      </c>
      <c r="O280">
        <v>79</v>
      </c>
      <c r="P280">
        <v>1.6</v>
      </c>
      <c r="Q280">
        <v>793.45243000000005</v>
      </c>
      <c r="R280">
        <v>894476</v>
      </c>
      <c r="S280">
        <v>7.9</v>
      </c>
      <c r="T280">
        <v>7.8</v>
      </c>
      <c r="U280">
        <v>0.44800000000000001</v>
      </c>
      <c r="V280">
        <v>9.3000000000000007</v>
      </c>
      <c r="W280" t="b">
        <f>COUNT(LifeExpectancyData[[#This Row],[Life expectancy]:[Schooling]])=19</f>
        <v>1</v>
      </c>
    </row>
    <row r="281" spans="1:23" x14ac:dyDescent="0.25">
      <c r="A281" t="s">
        <v>291</v>
      </c>
      <c r="B281">
        <v>2008</v>
      </c>
      <c r="C281" t="s">
        <v>273</v>
      </c>
      <c r="D281">
        <v>57.6</v>
      </c>
      <c r="E281">
        <v>278</v>
      </c>
      <c r="F281">
        <v>25</v>
      </c>
      <c r="G281">
        <v>1.28</v>
      </c>
      <c r="H281">
        <v>7.6154301259999997</v>
      </c>
      <c r="I281">
        <v>75</v>
      </c>
      <c r="J281">
        <v>928</v>
      </c>
      <c r="K281">
        <v>22</v>
      </c>
      <c r="L281">
        <v>39</v>
      </c>
      <c r="M281">
        <v>77</v>
      </c>
      <c r="N281">
        <v>4.2</v>
      </c>
      <c r="O281">
        <v>75</v>
      </c>
      <c r="P281">
        <v>1.8</v>
      </c>
      <c r="Q281">
        <v>82.151349800000006</v>
      </c>
      <c r="R281">
        <v>8696916</v>
      </c>
      <c r="S281">
        <v>8.1</v>
      </c>
      <c r="T281">
        <v>8</v>
      </c>
      <c r="U281">
        <v>0.44400000000000001</v>
      </c>
      <c r="V281">
        <v>9.1</v>
      </c>
      <c r="W281" t="b">
        <f>COUNT(LifeExpectancyData[[#This Row],[Life expectancy]:[Schooling]])=19</f>
        <v>1</v>
      </c>
    </row>
    <row r="282" spans="1:23" x14ac:dyDescent="0.25">
      <c r="A282" t="s">
        <v>291</v>
      </c>
      <c r="B282">
        <v>2007</v>
      </c>
      <c r="C282" t="s">
        <v>273</v>
      </c>
      <c r="D282">
        <v>57.1</v>
      </c>
      <c r="E282">
        <v>283</v>
      </c>
      <c r="F282">
        <v>25</v>
      </c>
      <c r="G282">
        <v>1.1200000000000001</v>
      </c>
      <c r="H282">
        <v>7.49281752</v>
      </c>
      <c r="I282">
        <v>82</v>
      </c>
      <c r="J282">
        <v>341</v>
      </c>
      <c r="K282">
        <v>21.5</v>
      </c>
      <c r="L282">
        <v>39</v>
      </c>
      <c r="M282">
        <v>82</v>
      </c>
      <c r="N282">
        <v>4.55</v>
      </c>
      <c r="O282">
        <v>82</v>
      </c>
      <c r="P282">
        <v>2</v>
      </c>
      <c r="Q282">
        <v>76.535419000000005</v>
      </c>
      <c r="R282">
        <v>8454791</v>
      </c>
      <c r="S282">
        <v>8.3000000000000007</v>
      </c>
      <c r="T282">
        <v>8.1999999999999993</v>
      </c>
      <c r="U282">
        <v>0.438</v>
      </c>
      <c r="V282">
        <v>8.9</v>
      </c>
      <c r="W282" t="b">
        <f>COUNT(LifeExpectancyData[[#This Row],[Life expectancy]:[Schooling]])=19</f>
        <v>1</v>
      </c>
    </row>
    <row r="283" spans="1:23" x14ac:dyDescent="0.25">
      <c r="A283" t="s">
        <v>291</v>
      </c>
      <c r="B283">
        <v>2006</v>
      </c>
      <c r="C283" t="s">
        <v>273</v>
      </c>
      <c r="D283">
        <v>56.8</v>
      </c>
      <c r="E283">
        <v>284</v>
      </c>
      <c r="F283">
        <v>25</v>
      </c>
      <c r="G283">
        <v>1.19</v>
      </c>
      <c r="H283">
        <v>75.914294960000007</v>
      </c>
      <c r="I283">
        <v>74</v>
      </c>
      <c r="J283">
        <v>176</v>
      </c>
      <c r="K283">
        <v>21</v>
      </c>
      <c r="L283">
        <v>39</v>
      </c>
      <c r="M283">
        <v>76</v>
      </c>
      <c r="N283">
        <v>4.75</v>
      </c>
      <c r="O283">
        <v>74</v>
      </c>
      <c r="P283">
        <v>2</v>
      </c>
      <c r="Q283">
        <v>625.83920000000001</v>
      </c>
      <c r="R283">
        <v>8216896</v>
      </c>
      <c r="S283">
        <v>8.5</v>
      </c>
      <c r="T283">
        <v>8.4</v>
      </c>
      <c r="U283">
        <v>0.434</v>
      </c>
      <c r="V283">
        <v>8.6999999999999993</v>
      </c>
      <c r="W283" t="b">
        <f>COUNT(LifeExpectancyData[[#This Row],[Life expectancy]:[Schooling]])=19</f>
        <v>1</v>
      </c>
    </row>
    <row r="284" spans="1:23" x14ac:dyDescent="0.25">
      <c r="A284" t="s">
        <v>291</v>
      </c>
      <c r="B284">
        <v>2005</v>
      </c>
      <c r="C284" t="s">
        <v>273</v>
      </c>
      <c r="D284">
        <v>56.5</v>
      </c>
      <c r="E284">
        <v>285</v>
      </c>
      <c r="F284">
        <v>25</v>
      </c>
      <c r="G284">
        <v>1.1299999999999999</v>
      </c>
      <c r="H284">
        <v>7.1069973549999998</v>
      </c>
      <c r="I284">
        <v>7</v>
      </c>
      <c r="J284">
        <v>210</v>
      </c>
      <c r="K284">
        <v>2.5</v>
      </c>
      <c r="L284">
        <v>39</v>
      </c>
      <c r="M284">
        <v>73</v>
      </c>
      <c r="N284">
        <v>4.7300000000000004</v>
      </c>
      <c r="O284">
        <v>7</v>
      </c>
      <c r="P284">
        <v>2.1</v>
      </c>
      <c r="Q284">
        <v>61.799976999999998</v>
      </c>
      <c r="R284">
        <v>7982225</v>
      </c>
      <c r="S284">
        <v>8.6999999999999993</v>
      </c>
      <c r="T284">
        <v>8.6</v>
      </c>
      <c r="U284">
        <v>0.43</v>
      </c>
      <c r="V284">
        <v>8.5</v>
      </c>
      <c r="W284" t="b">
        <f>COUNT(LifeExpectancyData[[#This Row],[Life expectancy]:[Schooling]])=19</f>
        <v>1</v>
      </c>
    </row>
    <row r="285" spans="1:23" x14ac:dyDescent="0.25">
      <c r="A285" t="s">
        <v>291</v>
      </c>
      <c r="B285">
        <v>2004</v>
      </c>
      <c r="C285" t="s">
        <v>273</v>
      </c>
      <c r="D285">
        <v>56.1</v>
      </c>
      <c r="E285">
        <v>285</v>
      </c>
      <c r="F285">
        <v>25</v>
      </c>
      <c r="G285">
        <v>1.1499999999999999</v>
      </c>
      <c r="H285">
        <v>10.73628066</v>
      </c>
      <c r="I285">
        <v>75</v>
      </c>
      <c r="J285">
        <v>262</v>
      </c>
      <c r="K285">
        <v>2.1</v>
      </c>
      <c r="L285">
        <v>39</v>
      </c>
      <c r="M285">
        <v>74</v>
      </c>
      <c r="N285">
        <v>4.5599999999999996</v>
      </c>
      <c r="O285">
        <v>72</v>
      </c>
      <c r="P285">
        <v>2.1</v>
      </c>
      <c r="Q285">
        <v>583.493514</v>
      </c>
      <c r="R285">
        <v>7754</v>
      </c>
      <c r="S285">
        <v>8.9</v>
      </c>
      <c r="T285">
        <v>8.8000000000000007</v>
      </c>
      <c r="U285">
        <v>0.42299999999999999</v>
      </c>
      <c r="V285">
        <v>8.1</v>
      </c>
      <c r="W285" t="b">
        <f>COUNT(LifeExpectancyData[[#This Row],[Life expectancy]:[Schooling]])=19</f>
        <v>1</v>
      </c>
    </row>
    <row r="286" spans="1:23" x14ac:dyDescent="0.25">
      <c r="A286" t="s">
        <v>291</v>
      </c>
      <c r="B286">
        <v>2003</v>
      </c>
      <c r="C286" t="s">
        <v>273</v>
      </c>
      <c r="D286">
        <v>55.8</v>
      </c>
      <c r="E286">
        <v>285</v>
      </c>
      <c r="F286">
        <v>25</v>
      </c>
      <c r="G286">
        <v>1.35</v>
      </c>
      <c r="H286">
        <v>8.9318272969999999</v>
      </c>
      <c r="I286">
        <v>73</v>
      </c>
      <c r="J286">
        <v>217</v>
      </c>
      <c r="K286">
        <v>19.7</v>
      </c>
      <c r="L286">
        <v>40</v>
      </c>
      <c r="M286">
        <v>75</v>
      </c>
      <c r="N286">
        <v>4.63</v>
      </c>
      <c r="O286">
        <v>73</v>
      </c>
      <c r="P286">
        <v>2.1</v>
      </c>
      <c r="Q286">
        <v>519.29228469999998</v>
      </c>
      <c r="R286">
        <v>752555</v>
      </c>
      <c r="S286">
        <v>9.1</v>
      </c>
      <c r="T286">
        <v>9</v>
      </c>
      <c r="U286">
        <v>0.41599999999999998</v>
      </c>
      <c r="V286">
        <v>7.7</v>
      </c>
      <c r="W286" t="b">
        <f>COUNT(LifeExpectancyData[[#This Row],[Life expectancy]:[Schooling]])=19</f>
        <v>1</v>
      </c>
    </row>
    <row r="287" spans="1:23" x14ac:dyDescent="0.25">
      <c r="A287" t="s">
        <v>291</v>
      </c>
      <c r="B287">
        <v>2002</v>
      </c>
      <c r="C287" t="s">
        <v>273</v>
      </c>
      <c r="D287">
        <v>55.6</v>
      </c>
      <c r="E287">
        <v>283</v>
      </c>
      <c r="F287">
        <v>25</v>
      </c>
      <c r="G287">
        <v>1.23</v>
      </c>
      <c r="H287">
        <v>40.488152329999998</v>
      </c>
      <c r="I287">
        <v>15</v>
      </c>
      <c r="J287">
        <v>1588</v>
      </c>
      <c r="K287">
        <v>19.2</v>
      </c>
      <c r="L287">
        <v>40</v>
      </c>
      <c r="M287">
        <v>76</v>
      </c>
      <c r="N287">
        <v>4.2699999999999996</v>
      </c>
      <c r="O287">
        <v>75</v>
      </c>
      <c r="P287">
        <v>2.1</v>
      </c>
      <c r="Q287">
        <v>418.69857630000001</v>
      </c>
      <c r="R287">
        <v>7295394</v>
      </c>
      <c r="S287">
        <v>9.3000000000000007</v>
      </c>
      <c r="T287">
        <v>9.1999999999999993</v>
      </c>
      <c r="U287">
        <v>0.40699999999999997</v>
      </c>
      <c r="V287">
        <v>7.3</v>
      </c>
      <c r="W287" t="b">
        <f>COUNT(LifeExpectancyData[[#This Row],[Life expectancy]:[Schooling]])=19</f>
        <v>1</v>
      </c>
    </row>
    <row r="288" spans="1:23" x14ac:dyDescent="0.25">
      <c r="A288" t="s">
        <v>291</v>
      </c>
      <c r="B288">
        <v>2001</v>
      </c>
      <c r="C288" t="s">
        <v>273</v>
      </c>
      <c r="D288">
        <v>55.5</v>
      </c>
      <c r="E288">
        <v>281</v>
      </c>
      <c r="F288">
        <v>25</v>
      </c>
      <c r="G288">
        <v>1.29</v>
      </c>
      <c r="H288">
        <v>45.334763840000001</v>
      </c>
      <c r="J288">
        <v>5859</v>
      </c>
      <c r="K288">
        <v>18.8</v>
      </c>
      <c r="L288">
        <v>40</v>
      </c>
      <c r="M288">
        <v>77</v>
      </c>
      <c r="N288">
        <v>4.6900000000000004</v>
      </c>
      <c r="O288">
        <v>76</v>
      </c>
      <c r="P288">
        <v>2.1</v>
      </c>
      <c r="Q288">
        <v>378.73653999999999</v>
      </c>
      <c r="R288">
        <v>776733</v>
      </c>
      <c r="S288">
        <v>9.5</v>
      </c>
      <c r="T288">
        <v>9.4</v>
      </c>
      <c r="U288">
        <v>0.39500000000000002</v>
      </c>
      <c r="V288">
        <v>6.6</v>
      </c>
      <c r="W288" t="b">
        <f>COUNT(LifeExpectancyData[[#This Row],[Life expectancy]:[Schooling]])=19</f>
        <v>0</v>
      </c>
    </row>
    <row r="289" spans="1:23" x14ac:dyDescent="0.25">
      <c r="A289" t="s">
        <v>291</v>
      </c>
      <c r="B289">
        <v>2000</v>
      </c>
      <c r="C289" t="s">
        <v>273</v>
      </c>
      <c r="D289">
        <v>55.4</v>
      </c>
      <c r="E289">
        <v>279</v>
      </c>
      <c r="F289">
        <v>25</v>
      </c>
      <c r="G289">
        <v>1.34</v>
      </c>
      <c r="H289">
        <v>37.381820179999998</v>
      </c>
      <c r="J289">
        <v>4244</v>
      </c>
      <c r="K289">
        <v>18.399999999999999</v>
      </c>
      <c r="L289">
        <v>40</v>
      </c>
      <c r="M289">
        <v>78</v>
      </c>
      <c r="N289">
        <v>4.34</v>
      </c>
      <c r="O289">
        <v>78</v>
      </c>
      <c r="P289">
        <v>2</v>
      </c>
      <c r="Q289">
        <v>374.19239420000002</v>
      </c>
      <c r="R289">
        <v>6865951</v>
      </c>
      <c r="S289">
        <v>9.6999999999999993</v>
      </c>
      <c r="T289">
        <v>9.6</v>
      </c>
      <c r="U289">
        <v>0.38900000000000001</v>
      </c>
      <c r="V289">
        <v>6.4</v>
      </c>
      <c r="W289" t="b">
        <f>COUNT(LifeExpectancyData[[#This Row],[Life expectancy]:[Schooling]])=19</f>
        <v>0</v>
      </c>
    </row>
    <row r="290" spans="1:23" x14ac:dyDescent="0.25">
      <c r="A290" t="s">
        <v>292</v>
      </c>
      <c r="B290">
        <v>2015</v>
      </c>
      <c r="C290" t="s">
        <v>273</v>
      </c>
      <c r="D290">
        <v>69.8</v>
      </c>
      <c r="E290">
        <v>211</v>
      </c>
      <c r="F290">
        <v>0</v>
      </c>
      <c r="H290">
        <v>0</v>
      </c>
      <c r="I290">
        <v>99</v>
      </c>
      <c r="J290">
        <v>11</v>
      </c>
      <c r="K290">
        <v>24.5</v>
      </c>
      <c r="L290">
        <v>0</v>
      </c>
      <c r="M290">
        <v>98</v>
      </c>
      <c r="O290">
        <v>99</v>
      </c>
      <c r="P290">
        <v>0.5</v>
      </c>
      <c r="Q290">
        <v>2613.6451769999999</v>
      </c>
      <c r="R290">
        <v>787386</v>
      </c>
      <c r="S290">
        <v>15.4</v>
      </c>
      <c r="T290">
        <v>16</v>
      </c>
      <c r="U290">
        <v>0.60399999999999998</v>
      </c>
      <c r="V290">
        <v>12.5</v>
      </c>
      <c r="W290" t="b">
        <f>COUNT(LifeExpectancyData[[#This Row],[Life expectancy]:[Schooling]])=19</f>
        <v>0</v>
      </c>
    </row>
    <row r="291" spans="1:23" x14ac:dyDescent="0.25">
      <c r="A291" t="s">
        <v>292</v>
      </c>
      <c r="B291">
        <v>2014</v>
      </c>
      <c r="C291" t="s">
        <v>273</v>
      </c>
      <c r="D291">
        <v>69.400000000000006</v>
      </c>
      <c r="E291">
        <v>216</v>
      </c>
      <c r="F291">
        <v>0</v>
      </c>
      <c r="G291">
        <v>0.01</v>
      </c>
      <c r="H291">
        <v>209.3921344</v>
      </c>
      <c r="I291">
        <v>99</v>
      </c>
      <c r="J291">
        <v>0</v>
      </c>
      <c r="K291">
        <v>23.6</v>
      </c>
      <c r="L291">
        <v>1</v>
      </c>
      <c r="M291">
        <v>98</v>
      </c>
      <c r="N291">
        <v>3.57</v>
      </c>
      <c r="O291">
        <v>99</v>
      </c>
      <c r="P291">
        <v>0.5</v>
      </c>
      <c r="Q291">
        <v>2522.7968000000001</v>
      </c>
      <c r="R291">
        <v>776448</v>
      </c>
      <c r="S291">
        <v>15.7</v>
      </c>
      <c r="T291">
        <v>16.2</v>
      </c>
      <c r="U291">
        <v>0.59599999999999997</v>
      </c>
      <c r="V291">
        <v>12.5</v>
      </c>
      <c r="W291" t="b">
        <f>COUNT(LifeExpectancyData[[#This Row],[Life expectancy]:[Schooling]])=19</f>
        <v>1</v>
      </c>
    </row>
    <row r="292" spans="1:23" x14ac:dyDescent="0.25">
      <c r="A292" t="s">
        <v>292</v>
      </c>
      <c r="B292">
        <v>2013</v>
      </c>
      <c r="C292" t="s">
        <v>273</v>
      </c>
      <c r="D292">
        <v>69.099999999999994</v>
      </c>
      <c r="E292">
        <v>219</v>
      </c>
      <c r="F292">
        <v>0</v>
      </c>
      <c r="G292">
        <v>0.01</v>
      </c>
      <c r="H292">
        <v>19.79057439</v>
      </c>
      <c r="I292">
        <v>97</v>
      </c>
      <c r="J292">
        <v>0</v>
      </c>
      <c r="K292">
        <v>22.7</v>
      </c>
      <c r="L292">
        <v>1</v>
      </c>
      <c r="M292">
        <v>97</v>
      </c>
      <c r="N292">
        <v>3.83</v>
      </c>
      <c r="O292">
        <v>97</v>
      </c>
      <c r="P292">
        <v>0.6</v>
      </c>
      <c r="Q292">
        <v>235.88288900000001</v>
      </c>
      <c r="R292">
        <v>764961</v>
      </c>
      <c r="S292">
        <v>15.9</v>
      </c>
      <c r="T292">
        <v>16.5</v>
      </c>
      <c r="U292">
        <v>0.58899999999999997</v>
      </c>
      <c r="V292">
        <v>12.6</v>
      </c>
      <c r="W292" t="b">
        <f>COUNT(LifeExpectancyData[[#This Row],[Life expectancy]:[Schooling]])=19</f>
        <v>1</v>
      </c>
    </row>
    <row r="293" spans="1:23" x14ac:dyDescent="0.25">
      <c r="A293" t="s">
        <v>292</v>
      </c>
      <c r="B293">
        <v>2012</v>
      </c>
      <c r="C293" t="s">
        <v>273</v>
      </c>
      <c r="D293">
        <v>68.7</v>
      </c>
      <c r="E293">
        <v>223</v>
      </c>
      <c r="F293">
        <v>0</v>
      </c>
      <c r="G293">
        <v>0.01</v>
      </c>
      <c r="H293">
        <v>188.73736640000001</v>
      </c>
      <c r="I293">
        <v>97</v>
      </c>
      <c r="J293">
        <v>1</v>
      </c>
      <c r="K293">
        <v>21.9</v>
      </c>
      <c r="L293">
        <v>1</v>
      </c>
      <c r="M293">
        <v>97</v>
      </c>
      <c r="N293">
        <v>3.7</v>
      </c>
      <c r="O293">
        <v>97</v>
      </c>
      <c r="P293">
        <v>0.6</v>
      </c>
      <c r="Q293">
        <v>2422.8159999999998</v>
      </c>
      <c r="R293">
        <v>752967</v>
      </c>
      <c r="S293">
        <v>16.100000000000001</v>
      </c>
      <c r="T293">
        <v>16.7</v>
      </c>
      <c r="U293">
        <v>0.58099999999999996</v>
      </c>
      <c r="V293">
        <v>12.3</v>
      </c>
      <c r="W293" t="b">
        <f>COUNT(LifeExpectancyData[[#This Row],[Life expectancy]:[Schooling]])=19</f>
        <v>1</v>
      </c>
    </row>
    <row r="294" spans="1:23" x14ac:dyDescent="0.25">
      <c r="A294" t="s">
        <v>292</v>
      </c>
      <c r="B294">
        <v>2011</v>
      </c>
      <c r="C294" t="s">
        <v>273</v>
      </c>
      <c r="D294">
        <v>68.3</v>
      </c>
      <c r="E294">
        <v>225</v>
      </c>
      <c r="F294">
        <v>0</v>
      </c>
      <c r="G294">
        <v>0.23</v>
      </c>
      <c r="H294">
        <v>289.85240570000002</v>
      </c>
      <c r="I294">
        <v>95</v>
      </c>
      <c r="J294">
        <v>10</v>
      </c>
      <c r="K294">
        <v>21.1</v>
      </c>
      <c r="L294">
        <v>1</v>
      </c>
      <c r="M294">
        <v>95</v>
      </c>
      <c r="N294">
        <v>4.7300000000000004</v>
      </c>
      <c r="O294">
        <v>95</v>
      </c>
      <c r="P294">
        <v>0.5</v>
      </c>
      <c r="Q294">
        <v>2458.4597600000002</v>
      </c>
      <c r="R294">
        <v>7451</v>
      </c>
      <c r="S294">
        <v>16.3</v>
      </c>
      <c r="T294">
        <v>17</v>
      </c>
      <c r="U294">
        <v>0.57199999999999995</v>
      </c>
      <c r="V294">
        <v>11.9</v>
      </c>
      <c r="W294" t="b">
        <f>COUNT(LifeExpectancyData[[#This Row],[Life expectancy]:[Schooling]])=19</f>
        <v>1</v>
      </c>
    </row>
    <row r="295" spans="1:23" x14ac:dyDescent="0.25">
      <c r="A295" t="s">
        <v>292</v>
      </c>
      <c r="B295">
        <v>2010</v>
      </c>
      <c r="C295" t="s">
        <v>273</v>
      </c>
      <c r="D295">
        <v>67.900000000000006</v>
      </c>
      <c r="E295">
        <v>228</v>
      </c>
      <c r="F295">
        <v>1</v>
      </c>
      <c r="G295">
        <v>0.28000000000000003</v>
      </c>
      <c r="H295">
        <v>244.03919490000001</v>
      </c>
      <c r="I295">
        <v>91</v>
      </c>
      <c r="J295">
        <v>21</v>
      </c>
      <c r="K295">
        <v>2.2999999999999998</v>
      </c>
      <c r="L295">
        <v>1</v>
      </c>
      <c r="M295">
        <v>92</v>
      </c>
      <c r="N295">
        <v>5.17</v>
      </c>
      <c r="O295">
        <v>91</v>
      </c>
      <c r="P295">
        <v>0.5</v>
      </c>
      <c r="Q295">
        <v>2178.9213829999999</v>
      </c>
      <c r="R295">
        <v>727641</v>
      </c>
      <c r="S295">
        <v>16.600000000000001</v>
      </c>
      <c r="T295">
        <v>17.3</v>
      </c>
      <c r="U295">
        <v>0</v>
      </c>
      <c r="V295">
        <v>11.4</v>
      </c>
      <c r="W295" t="b">
        <f>COUNT(LifeExpectancyData[[#This Row],[Life expectancy]:[Schooling]])=19</f>
        <v>1</v>
      </c>
    </row>
    <row r="296" spans="1:23" x14ac:dyDescent="0.25">
      <c r="A296" t="s">
        <v>292</v>
      </c>
      <c r="B296">
        <v>2009</v>
      </c>
      <c r="C296" t="s">
        <v>273</v>
      </c>
      <c r="D296">
        <v>67.400000000000006</v>
      </c>
      <c r="E296">
        <v>232</v>
      </c>
      <c r="F296">
        <v>1</v>
      </c>
      <c r="G296">
        <v>0.17</v>
      </c>
      <c r="H296">
        <v>27.489070479999999</v>
      </c>
      <c r="I296">
        <v>93</v>
      </c>
      <c r="J296">
        <v>6</v>
      </c>
      <c r="K296">
        <v>19.5</v>
      </c>
      <c r="L296">
        <v>1</v>
      </c>
      <c r="M296">
        <v>93</v>
      </c>
      <c r="N296">
        <v>6.3</v>
      </c>
      <c r="O296">
        <v>93</v>
      </c>
      <c r="P296">
        <v>0.4</v>
      </c>
      <c r="Q296">
        <v>177.234497</v>
      </c>
      <c r="R296">
        <v>714458</v>
      </c>
      <c r="S296">
        <v>16.8</v>
      </c>
      <c r="T296">
        <v>17.5</v>
      </c>
      <c r="U296">
        <v>0</v>
      </c>
      <c r="V296">
        <v>10.9</v>
      </c>
      <c r="W296" t="b">
        <f>COUNT(LifeExpectancyData[[#This Row],[Life expectancy]:[Schooling]])=19</f>
        <v>1</v>
      </c>
    </row>
    <row r="297" spans="1:23" x14ac:dyDescent="0.25">
      <c r="A297" t="s">
        <v>292</v>
      </c>
      <c r="B297">
        <v>2008</v>
      </c>
      <c r="C297" t="s">
        <v>273</v>
      </c>
      <c r="D297">
        <v>67</v>
      </c>
      <c r="E297">
        <v>234</v>
      </c>
      <c r="F297">
        <v>1</v>
      </c>
      <c r="G297">
        <v>0.21</v>
      </c>
      <c r="H297">
        <v>302.66757899999999</v>
      </c>
      <c r="I297">
        <v>96</v>
      </c>
      <c r="J297">
        <v>7</v>
      </c>
      <c r="K297">
        <v>18.8</v>
      </c>
      <c r="L297">
        <v>1</v>
      </c>
      <c r="M297">
        <v>96</v>
      </c>
      <c r="N297">
        <v>6.58</v>
      </c>
      <c r="O297">
        <v>96</v>
      </c>
      <c r="P297">
        <v>0.4</v>
      </c>
      <c r="Q297">
        <v>1795.18137</v>
      </c>
      <c r="R297">
        <v>795</v>
      </c>
      <c r="S297">
        <v>17.100000000000001</v>
      </c>
      <c r="T297">
        <v>17.8</v>
      </c>
      <c r="U297">
        <v>0</v>
      </c>
      <c r="V297">
        <v>10.5</v>
      </c>
      <c r="W297" t="b">
        <f>COUNT(LifeExpectancyData[[#This Row],[Life expectancy]:[Schooling]])=19</f>
        <v>1</v>
      </c>
    </row>
    <row r="298" spans="1:23" x14ac:dyDescent="0.25">
      <c r="A298" t="s">
        <v>292</v>
      </c>
      <c r="B298">
        <v>2007</v>
      </c>
      <c r="C298" t="s">
        <v>273</v>
      </c>
      <c r="D298">
        <v>66.5</v>
      </c>
      <c r="E298">
        <v>238</v>
      </c>
      <c r="F298">
        <v>1</v>
      </c>
      <c r="G298">
        <v>0.16</v>
      </c>
      <c r="H298">
        <v>283.80623600000001</v>
      </c>
      <c r="I298">
        <v>95</v>
      </c>
      <c r="J298">
        <v>11</v>
      </c>
      <c r="K298">
        <v>18</v>
      </c>
      <c r="L298">
        <v>1</v>
      </c>
      <c r="M298">
        <v>93</v>
      </c>
      <c r="N298">
        <v>5.88</v>
      </c>
      <c r="O298">
        <v>95</v>
      </c>
      <c r="P298">
        <v>0.3</v>
      </c>
      <c r="Q298">
        <v>1741.142552</v>
      </c>
      <c r="R298">
        <v>686958</v>
      </c>
      <c r="S298">
        <v>17.3</v>
      </c>
      <c r="T298">
        <v>18.100000000000001</v>
      </c>
      <c r="U298">
        <v>0</v>
      </c>
      <c r="V298">
        <v>10.1</v>
      </c>
      <c r="W298" t="b">
        <f>COUNT(LifeExpectancyData[[#This Row],[Life expectancy]:[Schooling]])=19</f>
        <v>1</v>
      </c>
    </row>
    <row r="299" spans="1:23" x14ac:dyDescent="0.25">
      <c r="A299" t="s">
        <v>292</v>
      </c>
      <c r="B299">
        <v>2006</v>
      </c>
      <c r="C299" t="s">
        <v>273</v>
      </c>
      <c r="D299">
        <v>65.8</v>
      </c>
      <c r="E299">
        <v>245</v>
      </c>
      <c r="F299">
        <v>1</v>
      </c>
      <c r="G299">
        <v>0.28999999999999998</v>
      </c>
      <c r="H299">
        <v>169.2023968</v>
      </c>
      <c r="I299">
        <v>95</v>
      </c>
      <c r="J299">
        <v>2</v>
      </c>
      <c r="K299">
        <v>17.399999999999999</v>
      </c>
      <c r="L299">
        <v>1</v>
      </c>
      <c r="M299">
        <v>96</v>
      </c>
      <c r="N299">
        <v>5.27</v>
      </c>
      <c r="O299">
        <v>95</v>
      </c>
      <c r="P299">
        <v>0.3</v>
      </c>
      <c r="Q299">
        <v>1335.45696</v>
      </c>
      <c r="R299">
        <v>672228</v>
      </c>
      <c r="S299">
        <v>17.5</v>
      </c>
      <c r="T299">
        <v>18.3</v>
      </c>
      <c r="U299">
        <v>0</v>
      </c>
      <c r="V299">
        <v>9.6</v>
      </c>
      <c r="W299" t="b">
        <f>COUNT(LifeExpectancyData[[#This Row],[Life expectancy]:[Schooling]])=19</f>
        <v>1</v>
      </c>
    </row>
    <row r="300" spans="1:23" x14ac:dyDescent="0.25">
      <c r="A300" t="s">
        <v>292</v>
      </c>
      <c r="B300">
        <v>2005</v>
      </c>
      <c r="C300" t="s">
        <v>273</v>
      </c>
      <c r="D300">
        <v>65</v>
      </c>
      <c r="E300">
        <v>254</v>
      </c>
      <c r="F300">
        <v>1</v>
      </c>
      <c r="G300">
        <v>0.73</v>
      </c>
      <c r="H300">
        <v>145.59654449999999</v>
      </c>
      <c r="I300">
        <v>95</v>
      </c>
      <c r="J300">
        <v>11</v>
      </c>
      <c r="K300">
        <v>16.7</v>
      </c>
      <c r="L300">
        <v>1</v>
      </c>
      <c r="M300">
        <v>95</v>
      </c>
      <c r="N300">
        <v>5.28</v>
      </c>
      <c r="O300">
        <v>95</v>
      </c>
      <c r="P300">
        <v>0.3</v>
      </c>
      <c r="Q300">
        <v>1247.61392</v>
      </c>
      <c r="R300">
        <v>656639</v>
      </c>
      <c r="S300">
        <v>17.8</v>
      </c>
      <c r="T300">
        <v>18.600000000000001</v>
      </c>
      <c r="U300">
        <v>0</v>
      </c>
      <c r="V300">
        <v>9.1999999999999993</v>
      </c>
      <c r="W300" t="b">
        <f>COUNT(LifeExpectancyData[[#This Row],[Life expectancy]:[Schooling]])=19</f>
        <v>1</v>
      </c>
    </row>
    <row r="301" spans="1:23" x14ac:dyDescent="0.25">
      <c r="A301" t="s">
        <v>292</v>
      </c>
      <c r="B301">
        <v>2004</v>
      </c>
      <c r="C301" t="s">
        <v>273</v>
      </c>
      <c r="D301">
        <v>64.2</v>
      </c>
      <c r="E301">
        <v>263</v>
      </c>
      <c r="F301">
        <v>1</v>
      </c>
      <c r="G301">
        <v>0.96</v>
      </c>
      <c r="H301">
        <v>2.5866982279999999</v>
      </c>
      <c r="I301">
        <v>89</v>
      </c>
      <c r="J301">
        <v>3</v>
      </c>
      <c r="K301">
        <v>16.100000000000001</v>
      </c>
      <c r="L301">
        <v>1</v>
      </c>
      <c r="M301">
        <v>9</v>
      </c>
      <c r="N301">
        <v>4.41</v>
      </c>
      <c r="O301">
        <v>89</v>
      </c>
      <c r="P301">
        <v>0.3</v>
      </c>
      <c r="Q301">
        <v>197.45787999999999</v>
      </c>
      <c r="R301">
        <v>64282</v>
      </c>
      <c r="S301">
        <v>18</v>
      </c>
      <c r="T301">
        <v>18.8</v>
      </c>
      <c r="U301">
        <v>0</v>
      </c>
      <c r="V301">
        <v>8.8000000000000007</v>
      </c>
      <c r="W301" t="b">
        <f>COUNT(LifeExpectancyData[[#This Row],[Life expectancy]:[Schooling]])=19</f>
        <v>1</v>
      </c>
    </row>
    <row r="302" spans="1:23" x14ac:dyDescent="0.25">
      <c r="A302" t="s">
        <v>292</v>
      </c>
      <c r="B302">
        <v>2003</v>
      </c>
      <c r="C302" t="s">
        <v>273</v>
      </c>
      <c r="D302">
        <v>63.3</v>
      </c>
      <c r="E302">
        <v>273</v>
      </c>
      <c r="F302">
        <v>1</v>
      </c>
      <c r="G302">
        <v>0.52</v>
      </c>
      <c r="H302">
        <v>19.15664091</v>
      </c>
      <c r="I302">
        <v>95</v>
      </c>
      <c r="J302">
        <v>0</v>
      </c>
      <c r="K302">
        <v>15.5</v>
      </c>
      <c r="L302">
        <v>1</v>
      </c>
      <c r="M302">
        <v>96</v>
      </c>
      <c r="N302">
        <v>4.9000000000000004</v>
      </c>
      <c r="O302">
        <v>95</v>
      </c>
      <c r="P302">
        <v>0.2</v>
      </c>
      <c r="Q302">
        <v>997.74171409999997</v>
      </c>
      <c r="R302">
        <v>623434</v>
      </c>
      <c r="S302">
        <v>18.3</v>
      </c>
      <c r="T302">
        <v>19.100000000000001</v>
      </c>
      <c r="U302">
        <v>0</v>
      </c>
      <c r="V302">
        <v>8.4</v>
      </c>
      <c r="W302" t="b">
        <f>COUNT(LifeExpectancyData[[#This Row],[Life expectancy]:[Schooling]])=19</f>
        <v>1</v>
      </c>
    </row>
    <row r="303" spans="1:23" x14ac:dyDescent="0.25">
      <c r="A303" t="s">
        <v>292</v>
      </c>
      <c r="B303">
        <v>2002</v>
      </c>
      <c r="C303" t="s">
        <v>273</v>
      </c>
      <c r="D303">
        <v>62.5</v>
      </c>
      <c r="E303">
        <v>282</v>
      </c>
      <c r="F303">
        <v>1</v>
      </c>
      <c r="G303">
        <v>0.28999999999999998</v>
      </c>
      <c r="H303">
        <v>151.9755193</v>
      </c>
      <c r="I303">
        <v>83</v>
      </c>
      <c r="J303">
        <v>27</v>
      </c>
      <c r="K303">
        <v>14.9</v>
      </c>
      <c r="L303">
        <v>1</v>
      </c>
      <c r="M303">
        <v>89</v>
      </c>
      <c r="N303">
        <v>7.75</v>
      </c>
      <c r="O303">
        <v>86</v>
      </c>
      <c r="P303">
        <v>0.1</v>
      </c>
      <c r="Q303">
        <v>885.63822449999998</v>
      </c>
      <c r="R303">
        <v>66399</v>
      </c>
      <c r="S303">
        <v>18.600000000000001</v>
      </c>
      <c r="T303">
        <v>19.399999999999999</v>
      </c>
      <c r="U303">
        <v>0</v>
      </c>
      <c r="V303">
        <v>8</v>
      </c>
      <c r="W303" t="b">
        <f>COUNT(LifeExpectancyData[[#This Row],[Life expectancy]:[Schooling]])=19</f>
        <v>1</v>
      </c>
    </row>
    <row r="304" spans="1:23" x14ac:dyDescent="0.25">
      <c r="A304" t="s">
        <v>292</v>
      </c>
      <c r="B304">
        <v>2001</v>
      </c>
      <c r="C304" t="s">
        <v>273</v>
      </c>
      <c r="D304">
        <v>61.7</v>
      </c>
      <c r="E304">
        <v>29</v>
      </c>
      <c r="F304">
        <v>1</v>
      </c>
      <c r="G304">
        <v>0.14000000000000001</v>
      </c>
      <c r="H304">
        <v>8.5740298119999991</v>
      </c>
      <c r="I304">
        <v>89</v>
      </c>
      <c r="J304">
        <v>756</v>
      </c>
      <c r="K304">
        <v>14.4</v>
      </c>
      <c r="L304">
        <v>1</v>
      </c>
      <c r="M304">
        <v>88</v>
      </c>
      <c r="N304">
        <v>5.91</v>
      </c>
      <c r="O304">
        <v>88</v>
      </c>
      <c r="P304">
        <v>0.1</v>
      </c>
      <c r="Q304">
        <v>87.938767299999995</v>
      </c>
      <c r="R304">
        <v>5896</v>
      </c>
      <c r="S304">
        <v>18.899999999999999</v>
      </c>
      <c r="T304">
        <v>19.600000000000001</v>
      </c>
      <c r="U304">
        <v>0</v>
      </c>
      <c r="V304">
        <v>7.6</v>
      </c>
      <c r="W304" t="b">
        <f>COUNT(LifeExpectancyData[[#This Row],[Life expectancy]:[Schooling]])=19</f>
        <v>1</v>
      </c>
    </row>
    <row r="305" spans="1:23" x14ac:dyDescent="0.25">
      <c r="A305" t="s">
        <v>292</v>
      </c>
      <c r="B305">
        <v>2000</v>
      </c>
      <c r="C305" t="s">
        <v>273</v>
      </c>
      <c r="D305">
        <v>62</v>
      </c>
      <c r="E305">
        <v>312</v>
      </c>
      <c r="F305">
        <v>1</v>
      </c>
      <c r="G305">
        <v>0.17</v>
      </c>
      <c r="H305">
        <v>93.358728439999993</v>
      </c>
      <c r="I305">
        <v>98</v>
      </c>
      <c r="J305">
        <v>418</v>
      </c>
      <c r="K305">
        <v>13.9</v>
      </c>
      <c r="L305">
        <v>1</v>
      </c>
      <c r="M305">
        <v>98</v>
      </c>
      <c r="N305">
        <v>6.91</v>
      </c>
      <c r="O305">
        <v>92</v>
      </c>
      <c r="P305">
        <v>0.1</v>
      </c>
      <c r="Q305">
        <v>765.86323579999998</v>
      </c>
      <c r="R305">
        <v>573416</v>
      </c>
      <c r="S305">
        <v>19.2</v>
      </c>
      <c r="T305">
        <v>19.899999999999999</v>
      </c>
      <c r="U305">
        <v>0</v>
      </c>
      <c r="V305">
        <v>7.3</v>
      </c>
      <c r="W305" t="b">
        <f>COUNT(LifeExpectancyData[[#This Row],[Life expectancy]:[Schooling]])=19</f>
        <v>1</v>
      </c>
    </row>
    <row r="306" spans="1:23" x14ac:dyDescent="0.25">
      <c r="A306" t="s">
        <v>293</v>
      </c>
      <c r="B306">
        <v>2015</v>
      </c>
      <c r="C306" t="s">
        <v>273</v>
      </c>
      <c r="D306">
        <v>77</v>
      </c>
      <c r="E306">
        <v>186</v>
      </c>
      <c r="F306">
        <v>8</v>
      </c>
      <c r="H306">
        <v>0</v>
      </c>
      <c r="I306">
        <v>99</v>
      </c>
      <c r="J306">
        <v>0</v>
      </c>
      <c r="K306">
        <v>52.6</v>
      </c>
      <c r="L306">
        <v>10</v>
      </c>
      <c r="M306">
        <v>99</v>
      </c>
      <c r="O306">
        <v>99</v>
      </c>
      <c r="P306">
        <v>0.1</v>
      </c>
      <c r="S306">
        <v>1.2</v>
      </c>
      <c r="T306">
        <v>1.1000000000000001</v>
      </c>
      <c r="U306">
        <v>0.67100000000000004</v>
      </c>
      <c r="V306">
        <v>13.8</v>
      </c>
      <c r="W306" t="b">
        <f>COUNT(LifeExpectancyData[[#This Row],[Life expectancy]:[Schooling]])=19</f>
        <v>0</v>
      </c>
    </row>
    <row r="307" spans="1:23" x14ac:dyDescent="0.25">
      <c r="A307" t="s">
        <v>293</v>
      </c>
      <c r="B307">
        <v>2014</v>
      </c>
      <c r="C307" t="s">
        <v>273</v>
      </c>
      <c r="D307">
        <v>74</v>
      </c>
      <c r="E307">
        <v>189</v>
      </c>
      <c r="F307">
        <v>8</v>
      </c>
      <c r="G307">
        <v>3.62</v>
      </c>
      <c r="H307">
        <v>0</v>
      </c>
      <c r="I307">
        <v>98</v>
      </c>
      <c r="J307">
        <v>0</v>
      </c>
      <c r="K307">
        <v>51.9</v>
      </c>
      <c r="L307">
        <v>10</v>
      </c>
      <c r="M307">
        <v>99</v>
      </c>
      <c r="N307">
        <v>6.33</v>
      </c>
      <c r="O307">
        <v>98</v>
      </c>
      <c r="P307">
        <v>0.1</v>
      </c>
      <c r="S307">
        <v>1.2</v>
      </c>
      <c r="T307">
        <v>1.1000000000000001</v>
      </c>
      <c r="U307">
        <v>0.66600000000000004</v>
      </c>
      <c r="V307">
        <v>13.8</v>
      </c>
      <c r="W307" t="b">
        <f>COUNT(LifeExpectancyData[[#This Row],[Life expectancy]:[Schooling]])=19</f>
        <v>0</v>
      </c>
    </row>
    <row r="308" spans="1:23" x14ac:dyDescent="0.25">
      <c r="A308" t="s">
        <v>293</v>
      </c>
      <c r="B308">
        <v>2013</v>
      </c>
      <c r="C308" t="s">
        <v>273</v>
      </c>
      <c r="D308">
        <v>71</v>
      </c>
      <c r="E308">
        <v>192</v>
      </c>
      <c r="F308">
        <v>8</v>
      </c>
      <c r="G308">
        <v>3.78</v>
      </c>
      <c r="H308">
        <v>0</v>
      </c>
      <c r="I308">
        <v>94</v>
      </c>
      <c r="J308">
        <v>0</v>
      </c>
      <c r="K308">
        <v>51.2</v>
      </c>
      <c r="L308">
        <v>10</v>
      </c>
      <c r="M308">
        <v>95</v>
      </c>
      <c r="N308">
        <v>5.96</v>
      </c>
      <c r="O308">
        <v>94</v>
      </c>
      <c r="P308">
        <v>0.1</v>
      </c>
      <c r="S308">
        <v>1.2</v>
      </c>
      <c r="T308">
        <v>1.1000000000000001</v>
      </c>
      <c r="U308">
        <v>0.66100000000000003</v>
      </c>
      <c r="V308">
        <v>13.8</v>
      </c>
      <c r="W308" t="b">
        <f>COUNT(LifeExpectancyData[[#This Row],[Life expectancy]:[Schooling]])=19</f>
        <v>0</v>
      </c>
    </row>
    <row r="309" spans="1:23" x14ac:dyDescent="0.25">
      <c r="A309" t="s">
        <v>293</v>
      </c>
      <c r="B309">
        <v>2012</v>
      </c>
      <c r="C309" t="s">
        <v>273</v>
      </c>
      <c r="D309">
        <v>69.8</v>
      </c>
      <c r="E309">
        <v>194</v>
      </c>
      <c r="F309">
        <v>8</v>
      </c>
      <c r="G309">
        <v>3.89</v>
      </c>
      <c r="H309">
        <v>0</v>
      </c>
      <c r="I309">
        <v>93</v>
      </c>
      <c r="J309">
        <v>0</v>
      </c>
      <c r="K309">
        <v>5.6</v>
      </c>
      <c r="L309">
        <v>11</v>
      </c>
      <c r="M309">
        <v>93</v>
      </c>
      <c r="N309">
        <v>5.56</v>
      </c>
      <c r="O309">
        <v>93</v>
      </c>
      <c r="P309">
        <v>0.1</v>
      </c>
      <c r="S309">
        <v>1.2</v>
      </c>
      <c r="T309">
        <v>1.1000000000000001</v>
      </c>
      <c r="U309">
        <v>0.65500000000000003</v>
      </c>
      <c r="V309">
        <v>13.8</v>
      </c>
      <c r="W309" t="b">
        <f>COUNT(LifeExpectancyData[[#This Row],[Life expectancy]:[Schooling]])=19</f>
        <v>0</v>
      </c>
    </row>
    <row r="310" spans="1:23" x14ac:dyDescent="0.25">
      <c r="A310" t="s">
        <v>293</v>
      </c>
      <c r="B310">
        <v>2011</v>
      </c>
      <c r="C310" t="s">
        <v>273</v>
      </c>
      <c r="D310">
        <v>69.3</v>
      </c>
      <c r="E310">
        <v>198</v>
      </c>
      <c r="F310">
        <v>9</v>
      </c>
      <c r="G310">
        <v>3.93</v>
      </c>
      <c r="H310">
        <v>0</v>
      </c>
      <c r="I310">
        <v>95</v>
      </c>
      <c r="J310">
        <v>0</v>
      </c>
      <c r="K310">
        <v>49.9</v>
      </c>
      <c r="L310">
        <v>11</v>
      </c>
      <c r="M310">
        <v>95</v>
      </c>
      <c r="N310">
        <v>5.49</v>
      </c>
      <c r="O310">
        <v>95</v>
      </c>
      <c r="P310">
        <v>0.2</v>
      </c>
      <c r="S310">
        <v>1.2</v>
      </c>
      <c r="T310">
        <v>1.1000000000000001</v>
      </c>
      <c r="U310">
        <v>0.64900000000000002</v>
      </c>
      <c r="V310">
        <v>13.8</v>
      </c>
      <c r="W310" t="b">
        <f>COUNT(LifeExpectancyData[[#This Row],[Life expectancy]:[Schooling]])=19</f>
        <v>0</v>
      </c>
    </row>
    <row r="311" spans="1:23" x14ac:dyDescent="0.25">
      <c r="A311" t="s">
        <v>293</v>
      </c>
      <c r="B311">
        <v>2010</v>
      </c>
      <c r="C311" t="s">
        <v>273</v>
      </c>
      <c r="D311">
        <v>68.7</v>
      </c>
      <c r="E311">
        <v>22</v>
      </c>
      <c r="F311">
        <v>9</v>
      </c>
      <c r="G311">
        <v>3.95</v>
      </c>
      <c r="H311">
        <v>0</v>
      </c>
      <c r="I311">
        <v>91</v>
      </c>
      <c r="J311">
        <v>0</v>
      </c>
      <c r="K311">
        <v>49.3</v>
      </c>
      <c r="L311">
        <v>12</v>
      </c>
      <c r="M311">
        <v>9</v>
      </c>
      <c r="N311">
        <v>5.44</v>
      </c>
      <c r="O311">
        <v>91</v>
      </c>
      <c r="P311">
        <v>0.2</v>
      </c>
      <c r="S311">
        <v>1.2</v>
      </c>
      <c r="T311">
        <v>1.1000000000000001</v>
      </c>
      <c r="U311">
        <v>0.64300000000000002</v>
      </c>
      <c r="V311">
        <v>13.8</v>
      </c>
      <c r="W311" t="b">
        <f>COUNT(LifeExpectancyData[[#This Row],[Life expectancy]:[Schooling]])=19</f>
        <v>0</v>
      </c>
    </row>
    <row r="312" spans="1:23" x14ac:dyDescent="0.25">
      <c r="A312" t="s">
        <v>293</v>
      </c>
      <c r="B312">
        <v>2009</v>
      </c>
      <c r="C312" t="s">
        <v>273</v>
      </c>
      <c r="D312">
        <v>68</v>
      </c>
      <c r="E312">
        <v>27</v>
      </c>
      <c r="F312">
        <v>10</v>
      </c>
      <c r="G312">
        <v>3.87</v>
      </c>
      <c r="H312">
        <v>0</v>
      </c>
      <c r="I312">
        <v>93</v>
      </c>
      <c r="J312">
        <v>0</v>
      </c>
      <c r="K312">
        <v>48.6</v>
      </c>
      <c r="L312">
        <v>12</v>
      </c>
      <c r="M312">
        <v>92</v>
      </c>
      <c r="N312">
        <v>5.76</v>
      </c>
      <c r="O312">
        <v>93</v>
      </c>
      <c r="P312">
        <v>0.2</v>
      </c>
      <c r="S312">
        <v>1.2</v>
      </c>
      <c r="T312">
        <v>1.1000000000000001</v>
      </c>
      <c r="U312">
        <v>0.63600000000000001</v>
      </c>
      <c r="V312">
        <v>13.8</v>
      </c>
      <c r="W312" t="b">
        <f>COUNT(LifeExpectancyData[[#This Row],[Life expectancy]:[Schooling]])=19</f>
        <v>0</v>
      </c>
    </row>
    <row r="313" spans="1:23" x14ac:dyDescent="0.25">
      <c r="A313" t="s">
        <v>293</v>
      </c>
      <c r="B313">
        <v>2008</v>
      </c>
      <c r="C313" t="s">
        <v>273</v>
      </c>
      <c r="D313">
        <v>67.400000000000006</v>
      </c>
      <c r="E313">
        <v>211</v>
      </c>
      <c r="F313">
        <v>10</v>
      </c>
      <c r="G313">
        <v>3.77</v>
      </c>
      <c r="H313">
        <v>0</v>
      </c>
      <c r="I313">
        <v>88</v>
      </c>
      <c r="J313">
        <v>0</v>
      </c>
      <c r="K313">
        <v>48</v>
      </c>
      <c r="L313">
        <v>13</v>
      </c>
      <c r="M313">
        <v>87</v>
      </c>
      <c r="N313">
        <v>5</v>
      </c>
      <c r="O313">
        <v>88</v>
      </c>
      <c r="P313">
        <v>0.2</v>
      </c>
      <c r="S313">
        <v>1.3</v>
      </c>
      <c r="T313">
        <v>1.1000000000000001</v>
      </c>
      <c r="U313">
        <v>0.63200000000000001</v>
      </c>
      <c r="V313">
        <v>14</v>
      </c>
      <c r="W313" t="b">
        <f>COUNT(LifeExpectancyData[[#This Row],[Life expectancy]:[Schooling]])=19</f>
        <v>0</v>
      </c>
    </row>
    <row r="314" spans="1:23" x14ac:dyDescent="0.25">
      <c r="A314" t="s">
        <v>293</v>
      </c>
      <c r="B314">
        <v>2007</v>
      </c>
      <c r="C314" t="s">
        <v>273</v>
      </c>
      <c r="D314">
        <v>66.8</v>
      </c>
      <c r="E314">
        <v>216</v>
      </c>
      <c r="F314">
        <v>11</v>
      </c>
      <c r="G314">
        <v>3.47</v>
      </c>
      <c r="H314">
        <v>0</v>
      </c>
      <c r="I314">
        <v>84</v>
      </c>
      <c r="J314">
        <v>0</v>
      </c>
      <c r="K314">
        <v>47.3</v>
      </c>
      <c r="L314">
        <v>14</v>
      </c>
      <c r="M314">
        <v>85</v>
      </c>
      <c r="N314">
        <v>4.96</v>
      </c>
      <c r="O314">
        <v>84</v>
      </c>
      <c r="P314">
        <v>0.2</v>
      </c>
      <c r="S314">
        <v>1.3</v>
      </c>
      <c r="T314">
        <v>1.2</v>
      </c>
      <c r="U314">
        <v>0.626</v>
      </c>
      <c r="V314">
        <v>14.1</v>
      </c>
      <c r="W314" t="b">
        <f>COUNT(LifeExpectancyData[[#This Row],[Life expectancy]:[Schooling]])=19</f>
        <v>0</v>
      </c>
    </row>
    <row r="315" spans="1:23" x14ac:dyDescent="0.25">
      <c r="A315" t="s">
        <v>293</v>
      </c>
      <c r="B315">
        <v>2006</v>
      </c>
      <c r="C315" t="s">
        <v>273</v>
      </c>
      <c r="D315">
        <v>66.2</v>
      </c>
      <c r="E315">
        <v>219</v>
      </c>
      <c r="F315">
        <v>11</v>
      </c>
      <c r="G315">
        <v>3.23</v>
      </c>
      <c r="H315">
        <v>0</v>
      </c>
      <c r="I315">
        <v>83</v>
      </c>
      <c r="J315">
        <v>0</v>
      </c>
      <c r="K315">
        <v>46.7</v>
      </c>
      <c r="L315">
        <v>15</v>
      </c>
      <c r="M315">
        <v>82</v>
      </c>
      <c r="N315">
        <v>5.19</v>
      </c>
      <c r="O315">
        <v>83</v>
      </c>
      <c r="P315">
        <v>0.2</v>
      </c>
      <c r="S315">
        <v>1.3</v>
      </c>
      <c r="T315">
        <v>1.2</v>
      </c>
      <c r="U315">
        <v>0.625</v>
      </c>
      <c r="V315">
        <v>14.3</v>
      </c>
      <c r="W315" t="b">
        <f>COUNT(LifeExpectancyData[[#This Row],[Life expectancy]:[Schooling]])=19</f>
        <v>0</v>
      </c>
    </row>
    <row r="316" spans="1:23" x14ac:dyDescent="0.25">
      <c r="A316" t="s">
        <v>293</v>
      </c>
      <c r="B316">
        <v>2005</v>
      </c>
      <c r="C316" t="s">
        <v>273</v>
      </c>
      <c r="D316">
        <v>65.7</v>
      </c>
      <c r="E316">
        <v>222</v>
      </c>
      <c r="F316">
        <v>12</v>
      </c>
      <c r="G316">
        <v>2.86</v>
      </c>
      <c r="H316">
        <v>0</v>
      </c>
      <c r="I316">
        <v>85</v>
      </c>
      <c r="J316">
        <v>0</v>
      </c>
      <c r="K316">
        <v>46</v>
      </c>
      <c r="L316">
        <v>16</v>
      </c>
      <c r="M316">
        <v>84</v>
      </c>
      <c r="N316">
        <v>5.67</v>
      </c>
      <c r="O316">
        <v>85</v>
      </c>
      <c r="P316">
        <v>0.2</v>
      </c>
      <c r="S316">
        <v>1.3</v>
      </c>
      <c r="T316">
        <v>1.2</v>
      </c>
      <c r="U316">
        <v>0.622</v>
      </c>
      <c r="V316">
        <v>14.4</v>
      </c>
      <c r="W316" t="b">
        <f>COUNT(LifeExpectancyData[[#This Row],[Life expectancy]:[Schooling]])=19</f>
        <v>0</v>
      </c>
    </row>
    <row r="317" spans="1:23" x14ac:dyDescent="0.25">
      <c r="A317" t="s">
        <v>293</v>
      </c>
      <c r="B317">
        <v>2004</v>
      </c>
      <c r="C317" t="s">
        <v>273</v>
      </c>
      <c r="D317">
        <v>65.099999999999994</v>
      </c>
      <c r="E317">
        <v>226</v>
      </c>
      <c r="F317">
        <v>12</v>
      </c>
      <c r="G317">
        <v>2.66</v>
      </c>
      <c r="H317">
        <v>0</v>
      </c>
      <c r="I317">
        <v>84</v>
      </c>
      <c r="J317">
        <v>0</v>
      </c>
      <c r="K317">
        <v>45.4</v>
      </c>
      <c r="L317">
        <v>16</v>
      </c>
      <c r="M317">
        <v>84</v>
      </c>
      <c r="N317">
        <v>5.22</v>
      </c>
      <c r="O317">
        <v>84</v>
      </c>
      <c r="P317">
        <v>0.2</v>
      </c>
      <c r="S317">
        <v>1.4</v>
      </c>
      <c r="T317">
        <v>1.2</v>
      </c>
      <c r="U317">
        <v>0.62</v>
      </c>
      <c r="V317">
        <v>14.6</v>
      </c>
      <c r="W317" t="b">
        <f>COUNT(LifeExpectancyData[[#This Row],[Life expectancy]:[Schooling]])=19</f>
        <v>0</v>
      </c>
    </row>
    <row r="318" spans="1:23" x14ac:dyDescent="0.25">
      <c r="A318" t="s">
        <v>293</v>
      </c>
      <c r="B318">
        <v>2003</v>
      </c>
      <c r="C318" t="s">
        <v>273</v>
      </c>
      <c r="D318">
        <v>64.5</v>
      </c>
      <c r="E318">
        <v>23</v>
      </c>
      <c r="F318">
        <v>13</v>
      </c>
      <c r="G318">
        <v>2.37</v>
      </c>
      <c r="H318">
        <v>0</v>
      </c>
      <c r="I318">
        <v>8</v>
      </c>
      <c r="J318">
        <v>0</v>
      </c>
      <c r="K318">
        <v>44.7</v>
      </c>
      <c r="L318">
        <v>17</v>
      </c>
      <c r="M318">
        <v>82</v>
      </c>
      <c r="N318">
        <v>5.3</v>
      </c>
      <c r="O318">
        <v>88</v>
      </c>
      <c r="P318">
        <v>0.2</v>
      </c>
      <c r="S318">
        <v>1.4</v>
      </c>
      <c r="T318">
        <v>1.3</v>
      </c>
      <c r="U318">
        <v>0.61699999999999999</v>
      </c>
      <c r="V318">
        <v>14.4</v>
      </c>
      <c r="W318" t="b">
        <f>COUNT(LifeExpectancyData[[#This Row],[Life expectancy]:[Schooling]])=19</f>
        <v>0</v>
      </c>
    </row>
    <row r="319" spans="1:23" x14ac:dyDescent="0.25">
      <c r="A319" t="s">
        <v>293</v>
      </c>
      <c r="B319">
        <v>2002</v>
      </c>
      <c r="C319" t="s">
        <v>273</v>
      </c>
      <c r="D319">
        <v>63.9</v>
      </c>
      <c r="E319">
        <v>234</v>
      </c>
      <c r="F319">
        <v>14</v>
      </c>
      <c r="G319">
        <v>2.2599999999999998</v>
      </c>
      <c r="H319">
        <v>0</v>
      </c>
      <c r="I319">
        <v>77</v>
      </c>
      <c r="J319">
        <v>0</v>
      </c>
      <c r="K319">
        <v>44</v>
      </c>
      <c r="L319">
        <v>18</v>
      </c>
      <c r="M319">
        <v>76</v>
      </c>
      <c r="N319">
        <v>6.53</v>
      </c>
      <c r="O319">
        <v>77</v>
      </c>
      <c r="P319">
        <v>0.1</v>
      </c>
      <c r="S319">
        <v>1.4</v>
      </c>
      <c r="T319">
        <v>1.3</v>
      </c>
      <c r="U319">
        <v>0.61</v>
      </c>
      <c r="V319">
        <v>14</v>
      </c>
      <c r="W319" t="b">
        <f>COUNT(LifeExpectancyData[[#This Row],[Life expectancy]:[Schooling]])=19</f>
        <v>0</v>
      </c>
    </row>
    <row r="320" spans="1:23" x14ac:dyDescent="0.25">
      <c r="A320" t="s">
        <v>293</v>
      </c>
      <c r="B320">
        <v>2001</v>
      </c>
      <c r="C320" t="s">
        <v>273</v>
      </c>
      <c r="D320">
        <v>63.3</v>
      </c>
      <c r="E320">
        <v>238</v>
      </c>
      <c r="F320">
        <v>14</v>
      </c>
      <c r="G320">
        <v>2.2000000000000002</v>
      </c>
      <c r="H320">
        <v>0</v>
      </c>
      <c r="I320">
        <v>77</v>
      </c>
      <c r="J320">
        <v>0</v>
      </c>
      <c r="K320">
        <v>43.3</v>
      </c>
      <c r="L320">
        <v>19</v>
      </c>
      <c r="M320">
        <v>71</v>
      </c>
      <c r="N320">
        <v>6.31</v>
      </c>
      <c r="O320">
        <v>71</v>
      </c>
      <c r="P320">
        <v>0.1</v>
      </c>
      <c r="S320">
        <v>1.5</v>
      </c>
      <c r="T320">
        <v>1.4</v>
      </c>
      <c r="U320">
        <v>0.60699999999999998</v>
      </c>
      <c r="V320">
        <v>13.7</v>
      </c>
      <c r="W320" t="b">
        <f>COUNT(LifeExpectancyData[[#This Row],[Life expectancy]:[Schooling]])=19</f>
        <v>0</v>
      </c>
    </row>
    <row r="321" spans="1:23" x14ac:dyDescent="0.25">
      <c r="A321" t="s">
        <v>293</v>
      </c>
      <c r="B321">
        <v>2000</v>
      </c>
      <c r="C321" t="s">
        <v>273</v>
      </c>
      <c r="D321">
        <v>62.6</v>
      </c>
      <c r="E321">
        <v>243</v>
      </c>
      <c r="F321">
        <v>15</v>
      </c>
      <c r="G321">
        <v>2.3199999999999998</v>
      </c>
      <c r="H321">
        <v>0</v>
      </c>
      <c r="I321">
        <v>77</v>
      </c>
      <c r="J321">
        <v>122</v>
      </c>
      <c r="K321">
        <v>42.6</v>
      </c>
      <c r="L321">
        <v>20</v>
      </c>
      <c r="M321">
        <v>74</v>
      </c>
      <c r="N321">
        <v>5.67</v>
      </c>
      <c r="O321">
        <v>75</v>
      </c>
      <c r="P321">
        <v>0.1</v>
      </c>
      <c r="S321">
        <v>1.5</v>
      </c>
      <c r="T321">
        <v>1.4</v>
      </c>
      <c r="U321">
        <v>0.6</v>
      </c>
      <c r="V321">
        <v>13.3</v>
      </c>
      <c r="W321" t="b">
        <f>COUNT(LifeExpectancyData[[#This Row],[Life expectancy]:[Schooling]])=19</f>
        <v>0</v>
      </c>
    </row>
    <row r="322" spans="1:23" x14ac:dyDescent="0.25">
      <c r="A322" t="s">
        <v>294</v>
      </c>
      <c r="B322">
        <v>2015</v>
      </c>
      <c r="C322" t="s">
        <v>273</v>
      </c>
      <c r="D322">
        <v>77.400000000000006</v>
      </c>
      <c r="E322">
        <v>88</v>
      </c>
      <c r="F322">
        <v>0</v>
      </c>
      <c r="H322">
        <v>0</v>
      </c>
      <c r="I322">
        <v>82</v>
      </c>
      <c r="J322">
        <v>1677</v>
      </c>
      <c r="K322">
        <v>55.8</v>
      </c>
      <c r="L322">
        <v>0</v>
      </c>
      <c r="M322">
        <v>74</v>
      </c>
      <c r="O322">
        <v>82</v>
      </c>
      <c r="P322">
        <v>0.1</v>
      </c>
      <c r="Q322">
        <v>4574.9786999999997</v>
      </c>
      <c r="R322">
        <v>3535961</v>
      </c>
      <c r="S322">
        <v>2.2999999999999998</v>
      </c>
      <c r="T322">
        <v>2.2999999999999998</v>
      </c>
      <c r="U322">
        <v>0.747</v>
      </c>
      <c r="V322">
        <v>14.2</v>
      </c>
      <c r="W322" t="b">
        <f>COUNT(LifeExpectancyData[[#This Row],[Life expectancy]:[Schooling]])=19</f>
        <v>0</v>
      </c>
    </row>
    <row r="323" spans="1:23" x14ac:dyDescent="0.25">
      <c r="A323" t="s">
        <v>294</v>
      </c>
      <c r="B323">
        <v>2014</v>
      </c>
      <c r="C323" t="s">
        <v>273</v>
      </c>
      <c r="D323">
        <v>77.2</v>
      </c>
      <c r="E323">
        <v>89</v>
      </c>
      <c r="F323">
        <v>0</v>
      </c>
      <c r="G323">
        <v>4.03</v>
      </c>
      <c r="H323">
        <v>732.8662491</v>
      </c>
      <c r="I323">
        <v>89</v>
      </c>
      <c r="J323">
        <v>3000</v>
      </c>
      <c r="K323">
        <v>55.3</v>
      </c>
      <c r="L323">
        <v>0</v>
      </c>
      <c r="M323">
        <v>86</v>
      </c>
      <c r="N323">
        <v>9.57</v>
      </c>
      <c r="O323">
        <v>86</v>
      </c>
      <c r="P323">
        <v>0.1</v>
      </c>
      <c r="Q323">
        <v>5193.9493199999997</v>
      </c>
      <c r="R323">
        <v>35662</v>
      </c>
      <c r="S323">
        <v>2.4</v>
      </c>
      <c r="T323">
        <v>2.4</v>
      </c>
      <c r="U323">
        <v>0.74199999999999999</v>
      </c>
      <c r="V323">
        <v>14.2</v>
      </c>
      <c r="W323" t="b">
        <f>COUNT(LifeExpectancyData[[#This Row],[Life expectancy]:[Schooling]])=19</f>
        <v>1</v>
      </c>
    </row>
    <row r="324" spans="1:23" x14ac:dyDescent="0.25">
      <c r="A324" t="s">
        <v>294</v>
      </c>
      <c r="B324">
        <v>2013</v>
      </c>
      <c r="C324" t="s">
        <v>273</v>
      </c>
      <c r="D324">
        <v>77</v>
      </c>
      <c r="E324">
        <v>9</v>
      </c>
      <c r="F324">
        <v>0</v>
      </c>
      <c r="G324">
        <v>4.12</v>
      </c>
      <c r="H324">
        <v>75.610629110000005</v>
      </c>
      <c r="I324">
        <v>91</v>
      </c>
      <c r="J324">
        <v>0</v>
      </c>
      <c r="K324">
        <v>54.7</v>
      </c>
      <c r="L324">
        <v>0</v>
      </c>
      <c r="M324">
        <v>87</v>
      </c>
      <c r="N324">
        <v>9.4600000000000009</v>
      </c>
      <c r="O324">
        <v>89</v>
      </c>
      <c r="P324">
        <v>0.1</v>
      </c>
      <c r="Q324">
        <v>535.86554999999998</v>
      </c>
      <c r="R324">
        <v>364999</v>
      </c>
      <c r="S324">
        <v>2.4</v>
      </c>
      <c r="T324">
        <v>2.4</v>
      </c>
      <c r="U324">
        <v>0.73499999999999999</v>
      </c>
      <c r="V324">
        <v>14.2</v>
      </c>
      <c r="W324" t="b">
        <f>COUNT(LifeExpectancyData[[#This Row],[Life expectancy]:[Schooling]])=19</f>
        <v>1</v>
      </c>
    </row>
    <row r="325" spans="1:23" x14ac:dyDescent="0.25">
      <c r="A325" t="s">
        <v>294</v>
      </c>
      <c r="B325">
        <v>2012</v>
      </c>
      <c r="C325" t="s">
        <v>273</v>
      </c>
      <c r="D325">
        <v>76.8</v>
      </c>
      <c r="E325">
        <v>92</v>
      </c>
      <c r="F325">
        <v>0</v>
      </c>
      <c r="G325">
        <v>4.6100000000000003</v>
      </c>
      <c r="H325">
        <v>693.82264610000004</v>
      </c>
      <c r="I325">
        <v>92</v>
      </c>
      <c r="J325">
        <v>22</v>
      </c>
      <c r="K325">
        <v>54.2</v>
      </c>
      <c r="L325">
        <v>0</v>
      </c>
      <c r="M325">
        <v>87</v>
      </c>
      <c r="N325">
        <v>9.94</v>
      </c>
      <c r="O325">
        <v>92</v>
      </c>
      <c r="P325">
        <v>0.1</v>
      </c>
      <c r="Q325">
        <v>4716.6733249999997</v>
      </c>
      <c r="R325">
        <v>36482</v>
      </c>
      <c r="S325">
        <v>2.5</v>
      </c>
      <c r="T325">
        <v>2.5</v>
      </c>
      <c r="U325">
        <v>0.72799999999999998</v>
      </c>
      <c r="V325">
        <v>13.9</v>
      </c>
      <c r="W325" t="b">
        <f>COUNT(LifeExpectancyData[[#This Row],[Life expectancy]:[Schooling]])=19</f>
        <v>1</v>
      </c>
    </row>
    <row r="326" spans="1:23" x14ac:dyDescent="0.25">
      <c r="A326" t="s">
        <v>294</v>
      </c>
      <c r="B326">
        <v>2011</v>
      </c>
      <c r="C326" t="s">
        <v>273</v>
      </c>
      <c r="D326">
        <v>76.900000000000006</v>
      </c>
      <c r="E326">
        <v>92</v>
      </c>
      <c r="F326">
        <v>0</v>
      </c>
      <c r="G326">
        <v>4.6399999999999997</v>
      </c>
      <c r="H326">
        <v>7.9591311459999998</v>
      </c>
      <c r="I326">
        <v>88</v>
      </c>
      <c r="J326">
        <v>10</v>
      </c>
      <c r="K326">
        <v>53.7</v>
      </c>
      <c r="L326">
        <v>0</v>
      </c>
      <c r="M326">
        <v>89</v>
      </c>
      <c r="N326">
        <v>9.7100000000000009</v>
      </c>
      <c r="O326">
        <v>88</v>
      </c>
      <c r="P326">
        <v>0.1</v>
      </c>
      <c r="Q326">
        <v>55.156834000000003</v>
      </c>
      <c r="R326">
        <v>3688865</v>
      </c>
      <c r="S326">
        <v>2.6</v>
      </c>
      <c r="T326">
        <v>2.5</v>
      </c>
      <c r="U326">
        <v>0.71099999999999997</v>
      </c>
      <c r="V326">
        <v>13.4</v>
      </c>
      <c r="W326" t="b">
        <f>COUNT(LifeExpectancyData[[#This Row],[Life expectancy]:[Schooling]])=19</f>
        <v>1</v>
      </c>
    </row>
    <row r="327" spans="1:23" x14ac:dyDescent="0.25">
      <c r="A327" t="s">
        <v>294</v>
      </c>
      <c r="B327">
        <v>2010</v>
      </c>
      <c r="C327" t="s">
        <v>273</v>
      </c>
      <c r="D327">
        <v>76.400000000000006</v>
      </c>
      <c r="E327">
        <v>94</v>
      </c>
      <c r="F327">
        <v>0</v>
      </c>
      <c r="G327">
        <v>4.54</v>
      </c>
      <c r="H327">
        <v>630.38835640000002</v>
      </c>
      <c r="I327">
        <v>89</v>
      </c>
      <c r="J327">
        <v>45</v>
      </c>
      <c r="K327">
        <v>53.1</v>
      </c>
      <c r="L327">
        <v>0</v>
      </c>
      <c r="M327">
        <v>9</v>
      </c>
      <c r="N327">
        <v>9.58</v>
      </c>
      <c r="O327">
        <v>89</v>
      </c>
      <c r="P327">
        <v>0.1</v>
      </c>
      <c r="Q327">
        <v>4611.4729799999996</v>
      </c>
      <c r="R327">
        <v>372284</v>
      </c>
      <c r="S327">
        <v>2.6</v>
      </c>
      <c r="T327">
        <v>2.6</v>
      </c>
      <c r="U327">
        <v>0.71699999999999997</v>
      </c>
      <c r="V327">
        <v>13.3</v>
      </c>
      <c r="W327" t="b">
        <f>COUNT(LifeExpectancyData[[#This Row],[Life expectancy]:[Schooling]])=19</f>
        <v>1</v>
      </c>
    </row>
    <row r="328" spans="1:23" x14ac:dyDescent="0.25">
      <c r="A328" t="s">
        <v>294</v>
      </c>
      <c r="B328">
        <v>2009</v>
      </c>
      <c r="C328" t="s">
        <v>273</v>
      </c>
      <c r="D328">
        <v>76.099999999999994</v>
      </c>
      <c r="E328">
        <v>97</v>
      </c>
      <c r="F328">
        <v>0</v>
      </c>
      <c r="G328">
        <v>4.75</v>
      </c>
      <c r="H328">
        <v>645.02130199999999</v>
      </c>
      <c r="I328">
        <v>9</v>
      </c>
      <c r="J328">
        <v>22</v>
      </c>
      <c r="K328">
        <v>52.6</v>
      </c>
      <c r="L328">
        <v>0</v>
      </c>
      <c r="M328">
        <v>9</v>
      </c>
      <c r="N328">
        <v>9.64</v>
      </c>
      <c r="O328">
        <v>9</v>
      </c>
      <c r="P328">
        <v>0.1</v>
      </c>
      <c r="Q328">
        <v>4697.89732</v>
      </c>
      <c r="R328">
        <v>3746561</v>
      </c>
      <c r="S328">
        <v>2.7</v>
      </c>
      <c r="T328">
        <v>2.7</v>
      </c>
      <c r="U328">
        <v>0.71599999999999997</v>
      </c>
      <c r="V328">
        <v>13.3</v>
      </c>
      <c r="W328" t="b">
        <f>COUNT(LifeExpectancyData[[#This Row],[Life expectancy]:[Schooling]])=19</f>
        <v>1</v>
      </c>
    </row>
    <row r="329" spans="1:23" x14ac:dyDescent="0.25">
      <c r="A329" t="s">
        <v>294</v>
      </c>
      <c r="B329">
        <v>2008</v>
      </c>
      <c r="C329" t="s">
        <v>273</v>
      </c>
      <c r="D329">
        <v>76</v>
      </c>
      <c r="E329">
        <v>98</v>
      </c>
      <c r="F329">
        <v>0</v>
      </c>
      <c r="G329">
        <v>5.13</v>
      </c>
      <c r="H329">
        <v>66.046350270000005</v>
      </c>
      <c r="I329">
        <v>88</v>
      </c>
      <c r="J329">
        <v>8</v>
      </c>
      <c r="K329">
        <v>52.1</v>
      </c>
      <c r="L329">
        <v>0</v>
      </c>
      <c r="M329">
        <v>92</v>
      </c>
      <c r="N329">
        <v>8.58</v>
      </c>
      <c r="O329">
        <v>91</v>
      </c>
      <c r="P329">
        <v>0.1</v>
      </c>
      <c r="Q329">
        <v>575.31664000000001</v>
      </c>
      <c r="R329">
        <v>3763599</v>
      </c>
      <c r="S329">
        <v>2.8</v>
      </c>
      <c r="T329">
        <v>2.7</v>
      </c>
      <c r="U329">
        <v>0.71</v>
      </c>
      <c r="V329">
        <v>13.1</v>
      </c>
      <c r="W329" t="b">
        <f>COUNT(LifeExpectancyData[[#This Row],[Life expectancy]:[Schooling]])=19</f>
        <v>1</v>
      </c>
    </row>
    <row r="330" spans="1:23" x14ac:dyDescent="0.25">
      <c r="A330" t="s">
        <v>294</v>
      </c>
      <c r="B330">
        <v>2007</v>
      </c>
      <c r="C330" t="s">
        <v>273</v>
      </c>
      <c r="D330">
        <v>75.400000000000006</v>
      </c>
      <c r="E330">
        <v>16</v>
      </c>
      <c r="F330">
        <v>0</v>
      </c>
      <c r="G330">
        <v>5.16</v>
      </c>
      <c r="H330">
        <v>8.2403558669999999</v>
      </c>
      <c r="I330">
        <v>94</v>
      </c>
      <c r="J330">
        <v>166</v>
      </c>
      <c r="K330">
        <v>51.5</v>
      </c>
      <c r="L330">
        <v>0</v>
      </c>
      <c r="M330">
        <v>95</v>
      </c>
      <c r="N330">
        <v>8.3699999999999992</v>
      </c>
      <c r="O330">
        <v>95</v>
      </c>
      <c r="P330">
        <v>0.1</v>
      </c>
      <c r="Q330">
        <v>418.29217599999998</v>
      </c>
      <c r="R330">
        <v>3774</v>
      </c>
      <c r="S330">
        <v>2.8</v>
      </c>
      <c r="T330">
        <v>2.8</v>
      </c>
      <c r="U330">
        <v>0.70299999999999996</v>
      </c>
      <c r="V330">
        <v>12.9</v>
      </c>
      <c r="W330" t="b">
        <f>COUNT(LifeExpectancyData[[#This Row],[Life expectancy]:[Schooling]])=19</f>
        <v>1</v>
      </c>
    </row>
    <row r="331" spans="1:23" x14ac:dyDescent="0.25">
      <c r="A331" t="s">
        <v>294</v>
      </c>
      <c r="B331">
        <v>2006</v>
      </c>
      <c r="C331" t="s">
        <v>273</v>
      </c>
      <c r="D331">
        <v>75.7</v>
      </c>
      <c r="E331">
        <v>1</v>
      </c>
      <c r="F331">
        <v>0</v>
      </c>
      <c r="G331">
        <v>4.82</v>
      </c>
      <c r="H331">
        <v>38.254140649999997</v>
      </c>
      <c r="I331">
        <v>9</v>
      </c>
      <c r="J331">
        <v>17</v>
      </c>
      <c r="K331">
        <v>51</v>
      </c>
      <c r="L331">
        <v>0</v>
      </c>
      <c r="M331">
        <v>91</v>
      </c>
      <c r="N331">
        <v>8.2799999999999994</v>
      </c>
      <c r="O331">
        <v>87</v>
      </c>
      <c r="P331">
        <v>0.1</v>
      </c>
      <c r="Q331">
        <v>344.32169800000003</v>
      </c>
      <c r="R331">
        <v>3779468</v>
      </c>
      <c r="S331">
        <v>2.9</v>
      </c>
      <c r="T331">
        <v>2.8</v>
      </c>
      <c r="U331">
        <v>0.69699999999999995</v>
      </c>
      <c r="V331">
        <v>12.7</v>
      </c>
      <c r="W331" t="b">
        <f>COUNT(LifeExpectancyData[[#This Row],[Life expectancy]:[Schooling]])=19</f>
        <v>1</v>
      </c>
    </row>
    <row r="332" spans="1:23" x14ac:dyDescent="0.25">
      <c r="A332" t="s">
        <v>294</v>
      </c>
      <c r="B332">
        <v>2005</v>
      </c>
      <c r="C332" t="s">
        <v>273</v>
      </c>
      <c r="D332">
        <v>75</v>
      </c>
      <c r="E332">
        <v>12</v>
      </c>
      <c r="F332">
        <v>0</v>
      </c>
      <c r="G332">
        <v>4.5599999999999996</v>
      </c>
      <c r="H332">
        <v>45.71354264</v>
      </c>
      <c r="I332">
        <v>93</v>
      </c>
      <c r="J332">
        <v>23</v>
      </c>
      <c r="K332">
        <v>5.5</v>
      </c>
      <c r="L332">
        <v>0</v>
      </c>
      <c r="M332">
        <v>95</v>
      </c>
      <c r="N332">
        <v>8.5</v>
      </c>
      <c r="O332">
        <v>93</v>
      </c>
      <c r="P332">
        <v>0.1</v>
      </c>
      <c r="Q332">
        <v>2968.4118600000002</v>
      </c>
      <c r="R332">
        <v>378153</v>
      </c>
      <c r="S332">
        <v>2.9</v>
      </c>
      <c r="T332">
        <v>2.9</v>
      </c>
      <c r="U332">
        <v>0</v>
      </c>
      <c r="V332">
        <v>12.5</v>
      </c>
      <c r="W332" t="b">
        <f>COUNT(LifeExpectancyData[[#This Row],[Life expectancy]:[Schooling]])=19</f>
        <v>1</v>
      </c>
    </row>
    <row r="333" spans="1:23" x14ac:dyDescent="0.25">
      <c r="A333" t="s">
        <v>294</v>
      </c>
      <c r="B333">
        <v>2004</v>
      </c>
      <c r="C333" t="s">
        <v>273</v>
      </c>
      <c r="D333">
        <v>75.5</v>
      </c>
      <c r="E333">
        <v>99</v>
      </c>
      <c r="F333">
        <v>0</v>
      </c>
      <c r="G333">
        <v>4.25</v>
      </c>
      <c r="H333">
        <v>3.4799188590000001</v>
      </c>
      <c r="I333">
        <v>36</v>
      </c>
      <c r="J333">
        <v>28</v>
      </c>
      <c r="K333">
        <v>49.9</v>
      </c>
      <c r="L333">
        <v>0</v>
      </c>
      <c r="M333">
        <v>87</v>
      </c>
      <c r="N333">
        <v>9.4</v>
      </c>
      <c r="O333">
        <v>84</v>
      </c>
      <c r="P333">
        <v>0.1</v>
      </c>
      <c r="Q333">
        <v>265.64266099999998</v>
      </c>
      <c r="R333">
        <v>3781287</v>
      </c>
      <c r="S333">
        <v>3</v>
      </c>
      <c r="T333">
        <v>3</v>
      </c>
      <c r="U333">
        <v>0</v>
      </c>
      <c r="V333">
        <v>12.3</v>
      </c>
      <c r="W333" t="b">
        <f>COUNT(LifeExpectancyData[[#This Row],[Life expectancy]:[Schooling]])=19</f>
        <v>1</v>
      </c>
    </row>
    <row r="334" spans="1:23" x14ac:dyDescent="0.25">
      <c r="A334" t="s">
        <v>294</v>
      </c>
      <c r="B334">
        <v>2003</v>
      </c>
      <c r="C334" t="s">
        <v>273</v>
      </c>
      <c r="D334">
        <v>75.2</v>
      </c>
      <c r="E334">
        <v>12</v>
      </c>
      <c r="F334">
        <v>0</v>
      </c>
      <c r="G334">
        <v>4.1399999999999997</v>
      </c>
      <c r="H334">
        <v>39.865180430000002</v>
      </c>
      <c r="J334">
        <v>18</v>
      </c>
      <c r="K334">
        <v>49.4</v>
      </c>
      <c r="L334">
        <v>0</v>
      </c>
      <c r="M334">
        <v>87</v>
      </c>
      <c r="N334">
        <v>7.94</v>
      </c>
      <c r="O334">
        <v>87</v>
      </c>
      <c r="P334">
        <v>0.1</v>
      </c>
      <c r="Q334">
        <v>2214.732246</v>
      </c>
      <c r="R334">
        <v>3779247</v>
      </c>
      <c r="S334">
        <v>3</v>
      </c>
      <c r="T334">
        <v>3</v>
      </c>
      <c r="U334">
        <v>0</v>
      </c>
      <c r="V334">
        <v>12.1</v>
      </c>
      <c r="W334" t="b">
        <f>COUNT(LifeExpectancyData[[#This Row],[Life expectancy]:[Schooling]])=19</f>
        <v>0</v>
      </c>
    </row>
    <row r="335" spans="1:23" x14ac:dyDescent="0.25">
      <c r="A335" t="s">
        <v>294</v>
      </c>
      <c r="B335">
        <v>2002</v>
      </c>
      <c r="C335" t="s">
        <v>273</v>
      </c>
      <c r="D335">
        <v>75.400000000000006</v>
      </c>
      <c r="E335">
        <v>11</v>
      </c>
      <c r="F335">
        <v>0</v>
      </c>
      <c r="G335">
        <v>3.84</v>
      </c>
      <c r="H335">
        <v>151.13993009999999</v>
      </c>
      <c r="J335">
        <v>28</v>
      </c>
      <c r="K335">
        <v>48.8</v>
      </c>
      <c r="L335">
        <v>0</v>
      </c>
      <c r="M335">
        <v>86</v>
      </c>
      <c r="N335">
        <v>7.1</v>
      </c>
      <c r="O335">
        <v>8</v>
      </c>
      <c r="P335">
        <v>0.1</v>
      </c>
      <c r="Q335">
        <v>1761.5376470000001</v>
      </c>
      <c r="R335">
        <v>377587</v>
      </c>
      <c r="S335">
        <v>3.1</v>
      </c>
      <c r="T335">
        <v>3.1</v>
      </c>
      <c r="U335">
        <v>0</v>
      </c>
      <c r="V335">
        <v>11.9</v>
      </c>
      <c r="W335" t="b">
        <f>COUNT(LifeExpectancyData[[#This Row],[Life expectancy]:[Schooling]])=19</f>
        <v>0</v>
      </c>
    </row>
    <row r="336" spans="1:23" x14ac:dyDescent="0.25">
      <c r="A336" t="s">
        <v>294</v>
      </c>
      <c r="B336">
        <v>2001</v>
      </c>
      <c r="C336" t="s">
        <v>273</v>
      </c>
      <c r="D336">
        <v>74.900000000000006</v>
      </c>
      <c r="E336">
        <v>113</v>
      </c>
      <c r="F336">
        <v>0</v>
      </c>
      <c r="G336">
        <v>3.85</v>
      </c>
      <c r="H336">
        <v>143.29474870000001</v>
      </c>
      <c r="J336">
        <v>0</v>
      </c>
      <c r="K336">
        <v>48.2</v>
      </c>
      <c r="L336">
        <v>0</v>
      </c>
      <c r="M336">
        <v>92</v>
      </c>
      <c r="N336">
        <v>7.16</v>
      </c>
      <c r="O336">
        <v>91</v>
      </c>
      <c r="P336">
        <v>0.1</v>
      </c>
      <c r="Q336">
        <v>1524.4122199999999</v>
      </c>
      <c r="R336">
        <v>3771284</v>
      </c>
      <c r="S336">
        <v>3.2</v>
      </c>
      <c r="T336">
        <v>3.2</v>
      </c>
      <c r="U336">
        <v>0</v>
      </c>
      <c r="V336">
        <v>11.6</v>
      </c>
      <c r="W336" t="b">
        <f>COUNT(LifeExpectancyData[[#This Row],[Life expectancy]:[Schooling]])=19</f>
        <v>0</v>
      </c>
    </row>
    <row r="337" spans="1:23" x14ac:dyDescent="0.25">
      <c r="A337" t="s">
        <v>294</v>
      </c>
      <c r="B337">
        <v>2000</v>
      </c>
      <c r="C337" t="s">
        <v>273</v>
      </c>
      <c r="D337">
        <v>74.599999999999994</v>
      </c>
      <c r="E337">
        <v>116</v>
      </c>
      <c r="F337">
        <v>0</v>
      </c>
      <c r="G337">
        <v>3.64</v>
      </c>
      <c r="H337">
        <v>165.61686420000001</v>
      </c>
      <c r="J337">
        <v>43</v>
      </c>
      <c r="K337">
        <v>47.6</v>
      </c>
      <c r="L337">
        <v>0</v>
      </c>
      <c r="M337">
        <v>87</v>
      </c>
      <c r="N337">
        <v>7.9</v>
      </c>
      <c r="O337">
        <v>85</v>
      </c>
      <c r="P337">
        <v>0.1</v>
      </c>
      <c r="Q337">
        <v>1461.7552000000001</v>
      </c>
      <c r="R337">
        <v>376676</v>
      </c>
      <c r="S337">
        <v>3.3</v>
      </c>
      <c r="T337">
        <v>3.2</v>
      </c>
      <c r="U337">
        <v>0</v>
      </c>
      <c r="V337">
        <v>0</v>
      </c>
      <c r="W337" t="b">
        <f>COUNT(LifeExpectancyData[[#This Row],[Life expectancy]:[Schooling]])=19</f>
        <v>0</v>
      </c>
    </row>
    <row r="338" spans="1:23" x14ac:dyDescent="0.25">
      <c r="A338" t="s">
        <v>295</v>
      </c>
      <c r="B338">
        <v>2015</v>
      </c>
      <c r="C338" t="s">
        <v>273</v>
      </c>
      <c r="D338">
        <v>65.7</v>
      </c>
      <c r="E338">
        <v>256</v>
      </c>
      <c r="F338">
        <v>2</v>
      </c>
      <c r="H338">
        <v>0</v>
      </c>
      <c r="I338">
        <v>95</v>
      </c>
      <c r="J338">
        <v>0</v>
      </c>
      <c r="K338">
        <v>37.9</v>
      </c>
      <c r="L338">
        <v>2</v>
      </c>
      <c r="M338">
        <v>96</v>
      </c>
      <c r="O338">
        <v>95</v>
      </c>
      <c r="P338">
        <v>2.2000000000000002</v>
      </c>
      <c r="Q338">
        <v>6532.6509999999998</v>
      </c>
      <c r="R338">
        <v>229197</v>
      </c>
      <c r="S338">
        <v>6.4</v>
      </c>
      <c r="T338">
        <v>6.1</v>
      </c>
      <c r="U338">
        <v>0.69799999999999995</v>
      </c>
      <c r="V338">
        <v>12.6</v>
      </c>
      <c r="W338" t="b">
        <f>COUNT(LifeExpectancyData[[#This Row],[Life expectancy]:[Schooling]])=19</f>
        <v>0</v>
      </c>
    </row>
    <row r="339" spans="1:23" x14ac:dyDescent="0.25">
      <c r="A339" t="s">
        <v>295</v>
      </c>
      <c r="B339">
        <v>2014</v>
      </c>
      <c r="C339" t="s">
        <v>273</v>
      </c>
      <c r="D339">
        <v>65.099999999999994</v>
      </c>
      <c r="E339">
        <v>268</v>
      </c>
      <c r="F339">
        <v>2</v>
      </c>
      <c r="G339">
        <v>0.01</v>
      </c>
      <c r="H339">
        <v>662.80219399999999</v>
      </c>
      <c r="I339">
        <v>95</v>
      </c>
      <c r="J339">
        <v>1</v>
      </c>
      <c r="K339">
        <v>37.299999999999997</v>
      </c>
      <c r="L339">
        <v>2</v>
      </c>
      <c r="M339">
        <v>96</v>
      </c>
      <c r="N339">
        <v>5.41</v>
      </c>
      <c r="O339">
        <v>95</v>
      </c>
      <c r="P339">
        <v>2.2999999999999998</v>
      </c>
      <c r="Q339">
        <v>7497.7623759999997</v>
      </c>
      <c r="R339">
        <v>2168573</v>
      </c>
      <c r="S339">
        <v>6.7</v>
      </c>
      <c r="T339">
        <v>6.4</v>
      </c>
      <c r="U339">
        <v>0.69699999999999995</v>
      </c>
      <c r="V339">
        <v>12.6</v>
      </c>
      <c r="W339" t="b">
        <f>COUNT(LifeExpectancyData[[#This Row],[Life expectancy]:[Schooling]])=19</f>
        <v>1</v>
      </c>
    </row>
    <row r="340" spans="1:23" x14ac:dyDescent="0.25">
      <c r="A340" t="s">
        <v>295</v>
      </c>
      <c r="B340">
        <v>2013</v>
      </c>
      <c r="C340" t="s">
        <v>273</v>
      </c>
      <c r="D340">
        <v>64.2</v>
      </c>
      <c r="E340">
        <v>286</v>
      </c>
      <c r="F340">
        <v>2</v>
      </c>
      <c r="G340">
        <v>0.01</v>
      </c>
      <c r="H340">
        <v>1.117811275</v>
      </c>
      <c r="I340">
        <v>95</v>
      </c>
      <c r="J340">
        <v>1</v>
      </c>
      <c r="K340">
        <v>36.799999999999997</v>
      </c>
      <c r="L340">
        <v>2</v>
      </c>
      <c r="M340">
        <v>96</v>
      </c>
      <c r="N340">
        <v>5.84</v>
      </c>
      <c r="O340">
        <v>95</v>
      </c>
      <c r="P340">
        <v>2.8</v>
      </c>
      <c r="Q340">
        <v>77.625782999999998</v>
      </c>
      <c r="R340">
        <v>212857</v>
      </c>
      <c r="S340">
        <v>7</v>
      </c>
      <c r="T340">
        <v>6.7</v>
      </c>
      <c r="U340">
        <v>0.69299999999999995</v>
      </c>
      <c r="V340">
        <v>12.6</v>
      </c>
      <c r="W340" t="b">
        <f>COUNT(LifeExpectancyData[[#This Row],[Life expectancy]:[Schooling]])=19</f>
        <v>1</v>
      </c>
    </row>
    <row r="341" spans="1:23" x14ac:dyDescent="0.25">
      <c r="A341" t="s">
        <v>295</v>
      </c>
      <c r="B341">
        <v>2012</v>
      </c>
      <c r="C341" t="s">
        <v>273</v>
      </c>
      <c r="D341">
        <v>63.4</v>
      </c>
      <c r="E341">
        <v>3</v>
      </c>
      <c r="F341">
        <v>2</v>
      </c>
      <c r="G341">
        <v>0.01</v>
      </c>
      <c r="H341">
        <v>12.83447357</v>
      </c>
      <c r="I341">
        <v>95</v>
      </c>
      <c r="J341">
        <v>7</v>
      </c>
      <c r="K341">
        <v>36.200000000000003</v>
      </c>
      <c r="L341">
        <v>3</v>
      </c>
      <c r="M341">
        <v>96</v>
      </c>
      <c r="N341">
        <v>6.27</v>
      </c>
      <c r="O341">
        <v>95</v>
      </c>
      <c r="P341">
        <v>4.4000000000000004</v>
      </c>
      <c r="Q341">
        <v>729.23145299999999</v>
      </c>
      <c r="R341">
        <v>289315</v>
      </c>
      <c r="S341">
        <v>7.3</v>
      </c>
      <c r="T341">
        <v>7</v>
      </c>
      <c r="U341">
        <v>0.68700000000000006</v>
      </c>
      <c r="V341">
        <v>12.5</v>
      </c>
      <c r="W341" t="b">
        <f>COUNT(LifeExpectancyData[[#This Row],[Life expectancy]:[Schooling]])=19</f>
        <v>1</v>
      </c>
    </row>
    <row r="342" spans="1:23" x14ac:dyDescent="0.25">
      <c r="A342" t="s">
        <v>295</v>
      </c>
      <c r="B342">
        <v>2011</v>
      </c>
      <c r="C342" t="s">
        <v>273</v>
      </c>
      <c r="D342">
        <v>62.2</v>
      </c>
      <c r="E342">
        <v>325</v>
      </c>
      <c r="F342">
        <v>2</v>
      </c>
      <c r="G342">
        <v>5.76</v>
      </c>
      <c r="H342">
        <v>668.95628539999996</v>
      </c>
      <c r="I342">
        <v>95</v>
      </c>
      <c r="J342">
        <v>8</v>
      </c>
      <c r="K342">
        <v>35.700000000000003</v>
      </c>
      <c r="L342">
        <v>3</v>
      </c>
      <c r="M342">
        <v>96</v>
      </c>
      <c r="N342">
        <v>5.25</v>
      </c>
      <c r="O342">
        <v>95</v>
      </c>
      <c r="P342">
        <v>5.5</v>
      </c>
      <c r="Q342">
        <v>7645.2146899999998</v>
      </c>
      <c r="R342">
        <v>251339</v>
      </c>
      <c r="S342">
        <v>7.7</v>
      </c>
      <c r="T342">
        <v>7.4</v>
      </c>
      <c r="U342">
        <v>0.67800000000000005</v>
      </c>
      <c r="V342">
        <v>12.4</v>
      </c>
      <c r="W342" t="b">
        <f>COUNT(LifeExpectancyData[[#This Row],[Life expectancy]:[Schooling]])=19</f>
        <v>1</v>
      </c>
    </row>
    <row r="343" spans="1:23" x14ac:dyDescent="0.25">
      <c r="A343" t="s">
        <v>295</v>
      </c>
      <c r="B343">
        <v>2010</v>
      </c>
      <c r="C343" t="s">
        <v>273</v>
      </c>
      <c r="D343">
        <v>61.1</v>
      </c>
      <c r="E343">
        <v>349</v>
      </c>
      <c r="F343">
        <v>2</v>
      </c>
      <c r="G343">
        <v>5.99</v>
      </c>
      <c r="H343">
        <v>547.03866789999995</v>
      </c>
      <c r="I343">
        <v>95</v>
      </c>
      <c r="J343">
        <v>853</v>
      </c>
      <c r="K343">
        <v>35.200000000000003</v>
      </c>
      <c r="L343">
        <v>3</v>
      </c>
      <c r="M343">
        <v>96</v>
      </c>
      <c r="N343">
        <v>5.64</v>
      </c>
      <c r="O343">
        <v>95</v>
      </c>
      <c r="P343">
        <v>6.2</v>
      </c>
      <c r="Q343">
        <v>6346.1562400000003</v>
      </c>
      <c r="R343">
        <v>214866</v>
      </c>
      <c r="S343">
        <v>8</v>
      </c>
      <c r="T343">
        <v>7.8</v>
      </c>
      <c r="U343">
        <v>0.66900000000000004</v>
      </c>
      <c r="V343">
        <v>12.3</v>
      </c>
      <c r="W343" t="b">
        <f>COUNT(LifeExpectancyData[[#This Row],[Life expectancy]:[Schooling]])=19</f>
        <v>1</v>
      </c>
    </row>
    <row r="344" spans="1:23" x14ac:dyDescent="0.25">
      <c r="A344" t="s">
        <v>295</v>
      </c>
      <c r="B344">
        <v>2009</v>
      </c>
      <c r="C344" t="s">
        <v>273</v>
      </c>
      <c r="D344">
        <v>59.2</v>
      </c>
      <c r="E344">
        <v>393</v>
      </c>
      <c r="F344">
        <v>2</v>
      </c>
      <c r="G344">
        <v>5.01</v>
      </c>
      <c r="H344">
        <v>426.78556620000001</v>
      </c>
      <c r="I344">
        <v>94</v>
      </c>
      <c r="J344">
        <v>184</v>
      </c>
      <c r="K344">
        <v>34.700000000000003</v>
      </c>
      <c r="L344">
        <v>3</v>
      </c>
      <c r="M344">
        <v>96</v>
      </c>
      <c r="N344">
        <v>6.39</v>
      </c>
      <c r="O344">
        <v>96</v>
      </c>
      <c r="P344">
        <v>9</v>
      </c>
      <c r="Q344">
        <v>5185.7298449999998</v>
      </c>
      <c r="R344">
        <v>1979882</v>
      </c>
      <c r="S344">
        <v>8.4</v>
      </c>
      <c r="T344">
        <v>8.1999999999999993</v>
      </c>
      <c r="U344">
        <v>0.66100000000000003</v>
      </c>
      <c r="V344">
        <v>12.2</v>
      </c>
      <c r="W344" t="b">
        <f>COUNT(LifeExpectancyData[[#This Row],[Life expectancy]:[Schooling]])=19</f>
        <v>1</v>
      </c>
    </row>
    <row r="345" spans="1:23" x14ac:dyDescent="0.25">
      <c r="A345" t="s">
        <v>295</v>
      </c>
      <c r="B345">
        <v>2008</v>
      </c>
      <c r="C345" t="s">
        <v>273</v>
      </c>
      <c r="D345">
        <v>57.5</v>
      </c>
      <c r="E345">
        <v>427</v>
      </c>
      <c r="F345">
        <v>2</v>
      </c>
      <c r="G345">
        <v>6.56</v>
      </c>
      <c r="H345">
        <v>476.86258720000001</v>
      </c>
      <c r="I345">
        <v>94</v>
      </c>
      <c r="J345">
        <v>0</v>
      </c>
      <c r="K345">
        <v>34.200000000000003</v>
      </c>
      <c r="L345">
        <v>3</v>
      </c>
      <c r="M345">
        <v>96</v>
      </c>
      <c r="N345">
        <v>5.55</v>
      </c>
      <c r="O345">
        <v>96</v>
      </c>
      <c r="P345">
        <v>12.7</v>
      </c>
      <c r="Q345">
        <v>5623.3795659999996</v>
      </c>
      <c r="R345">
        <v>1946351</v>
      </c>
      <c r="S345">
        <v>8.8000000000000007</v>
      </c>
      <c r="T345">
        <v>8.6</v>
      </c>
      <c r="U345">
        <v>0.64600000000000002</v>
      </c>
      <c r="V345">
        <v>12.1</v>
      </c>
      <c r="W345" t="b">
        <f>COUNT(LifeExpectancyData[[#This Row],[Life expectancy]:[Schooling]])=19</f>
        <v>1</v>
      </c>
    </row>
    <row r="346" spans="1:23" x14ac:dyDescent="0.25">
      <c r="A346" t="s">
        <v>295</v>
      </c>
      <c r="B346">
        <v>2007</v>
      </c>
      <c r="C346" t="s">
        <v>273</v>
      </c>
      <c r="D346">
        <v>56.9</v>
      </c>
      <c r="E346">
        <v>436</v>
      </c>
      <c r="F346">
        <v>2</v>
      </c>
      <c r="G346">
        <v>6.21</v>
      </c>
      <c r="H346">
        <v>512.58879950000005</v>
      </c>
      <c r="I346">
        <v>93</v>
      </c>
      <c r="J346">
        <v>1</v>
      </c>
      <c r="K346">
        <v>33.700000000000003</v>
      </c>
      <c r="L346">
        <v>3</v>
      </c>
      <c r="M346">
        <v>96</v>
      </c>
      <c r="N346">
        <v>4.71</v>
      </c>
      <c r="O346">
        <v>96</v>
      </c>
      <c r="P346">
        <v>13.4</v>
      </c>
      <c r="Q346">
        <v>5714.47937</v>
      </c>
      <c r="R346">
        <v>1914414</v>
      </c>
      <c r="S346">
        <v>9.1999999999999993</v>
      </c>
      <c r="T346">
        <v>9</v>
      </c>
      <c r="U346">
        <v>0.63</v>
      </c>
      <c r="V346">
        <v>12.1</v>
      </c>
      <c r="W346" t="b">
        <f>COUNT(LifeExpectancyData[[#This Row],[Life expectancy]:[Schooling]])=19</f>
        <v>1</v>
      </c>
    </row>
    <row r="347" spans="1:23" x14ac:dyDescent="0.25">
      <c r="A347" t="s">
        <v>295</v>
      </c>
      <c r="B347">
        <v>2006</v>
      </c>
      <c r="C347" t="s">
        <v>273</v>
      </c>
      <c r="D347">
        <v>54.8</v>
      </c>
      <c r="E347">
        <v>491</v>
      </c>
      <c r="F347">
        <v>2</v>
      </c>
      <c r="G347">
        <v>6.45</v>
      </c>
      <c r="H347">
        <v>76.318679110000005</v>
      </c>
      <c r="I347">
        <v>93</v>
      </c>
      <c r="J347">
        <v>6</v>
      </c>
      <c r="K347">
        <v>33.200000000000003</v>
      </c>
      <c r="L347">
        <v>3</v>
      </c>
      <c r="M347">
        <v>96</v>
      </c>
      <c r="N347">
        <v>4.93</v>
      </c>
      <c r="O347">
        <v>96</v>
      </c>
      <c r="P347">
        <v>14.4</v>
      </c>
      <c r="Q347">
        <v>5374.5548669999998</v>
      </c>
      <c r="R347">
        <v>1884238</v>
      </c>
      <c r="S347">
        <v>9.6</v>
      </c>
      <c r="T347">
        <v>9.4</v>
      </c>
      <c r="U347">
        <v>0.61</v>
      </c>
      <c r="V347">
        <v>11.9</v>
      </c>
      <c r="W347" t="b">
        <f>COUNT(LifeExpectancyData[[#This Row],[Life expectancy]:[Schooling]])=19</f>
        <v>1</v>
      </c>
    </row>
    <row r="348" spans="1:23" x14ac:dyDescent="0.25">
      <c r="A348" t="s">
        <v>295</v>
      </c>
      <c r="B348">
        <v>2005</v>
      </c>
      <c r="C348" t="s">
        <v>273</v>
      </c>
      <c r="D348">
        <v>51.7</v>
      </c>
      <c r="E348">
        <v>566</v>
      </c>
      <c r="F348">
        <v>2</v>
      </c>
      <c r="G348">
        <v>6.37</v>
      </c>
      <c r="H348">
        <v>629.84256430000005</v>
      </c>
      <c r="I348">
        <v>92</v>
      </c>
      <c r="J348">
        <v>5</v>
      </c>
      <c r="K348">
        <v>32.700000000000003</v>
      </c>
      <c r="L348">
        <v>3</v>
      </c>
      <c r="M348">
        <v>96</v>
      </c>
      <c r="N348">
        <v>5.62</v>
      </c>
      <c r="O348">
        <v>96</v>
      </c>
      <c r="P348">
        <v>20.6</v>
      </c>
      <c r="Q348">
        <v>5351.2537320000001</v>
      </c>
      <c r="R348">
        <v>1855852</v>
      </c>
      <c r="S348">
        <v>1</v>
      </c>
      <c r="T348">
        <v>9.9</v>
      </c>
      <c r="U348">
        <v>0.59299999999999997</v>
      </c>
      <c r="V348">
        <v>11.9</v>
      </c>
      <c r="W348" t="b">
        <f>COUNT(LifeExpectancyData[[#This Row],[Life expectancy]:[Schooling]])=19</f>
        <v>1</v>
      </c>
    </row>
    <row r="349" spans="1:23" x14ac:dyDescent="0.25">
      <c r="A349" t="s">
        <v>295</v>
      </c>
      <c r="B349">
        <v>2004</v>
      </c>
      <c r="C349" t="s">
        <v>273</v>
      </c>
      <c r="D349">
        <v>48.1</v>
      </c>
      <c r="E349">
        <v>652</v>
      </c>
      <c r="F349">
        <v>2</v>
      </c>
      <c r="G349">
        <v>4.9000000000000004</v>
      </c>
      <c r="H349">
        <v>469.58238979999999</v>
      </c>
      <c r="I349">
        <v>91</v>
      </c>
      <c r="J349">
        <v>1</v>
      </c>
      <c r="K349">
        <v>32.200000000000003</v>
      </c>
      <c r="L349">
        <v>4</v>
      </c>
      <c r="M349">
        <v>96</v>
      </c>
      <c r="N349">
        <v>5.56</v>
      </c>
      <c r="O349">
        <v>96</v>
      </c>
      <c r="P349">
        <v>28.4</v>
      </c>
      <c r="Q349">
        <v>4896.5838350000004</v>
      </c>
      <c r="R349">
        <v>182933</v>
      </c>
      <c r="S349">
        <v>1.5</v>
      </c>
      <c r="T349">
        <v>1.4</v>
      </c>
      <c r="U349">
        <v>0.57999999999999996</v>
      </c>
      <c r="V349">
        <v>11.8</v>
      </c>
      <c r="W349" t="b">
        <f>COUNT(LifeExpectancyData[[#This Row],[Life expectancy]:[Schooling]])=19</f>
        <v>1</v>
      </c>
    </row>
    <row r="350" spans="1:23" x14ac:dyDescent="0.25">
      <c r="A350" t="s">
        <v>295</v>
      </c>
      <c r="B350">
        <v>2003</v>
      </c>
      <c r="C350" t="s">
        <v>273</v>
      </c>
      <c r="D350">
        <v>46.4</v>
      </c>
      <c r="E350">
        <v>693</v>
      </c>
      <c r="F350">
        <v>2</v>
      </c>
      <c r="G350">
        <v>5.51</v>
      </c>
      <c r="H350">
        <v>299.36712519999998</v>
      </c>
      <c r="I350">
        <v>9</v>
      </c>
      <c r="J350">
        <v>59</v>
      </c>
      <c r="K350">
        <v>31.6</v>
      </c>
      <c r="L350">
        <v>4</v>
      </c>
      <c r="M350">
        <v>96</v>
      </c>
      <c r="N350">
        <v>4.6500000000000004</v>
      </c>
      <c r="O350">
        <v>96</v>
      </c>
      <c r="P350">
        <v>31.9</v>
      </c>
      <c r="Q350">
        <v>4163.6596</v>
      </c>
      <c r="R350">
        <v>184339</v>
      </c>
      <c r="S350">
        <v>1.9</v>
      </c>
      <c r="T350">
        <v>1.8</v>
      </c>
      <c r="U350">
        <v>0.56699999999999995</v>
      </c>
      <c r="V350">
        <v>11.8</v>
      </c>
      <c r="W350" t="b">
        <f>COUNT(LifeExpectancyData[[#This Row],[Life expectancy]:[Schooling]])=19</f>
        <v>1</v>
      </c>
    </row>
    <row r="351" spans="1:23" x14ac:dyDescent="0.25">
      <c r="A351" t="s">
        <v>295</v>
      </c>
      <c r="B351">
        <v>2002</v>
      </c>
      <c r="C351" t="s">
        <v>273</v>
      </c>
      <c r="D351">
        <v>46</v>
      </c>
      <c r="E351">
        <v>699</v>
      </c>
      <c r="F351">
        <v>2</v>
      </c>
      <c r="G351">
        <v>6.41</v>
      </c>
      <c r="H351">
        <v>6.3300071999999998</v>
      </c>
      <c r="I351">
        <v>88</v>
      </c>
      <c r="J351">
        <v>7</v>
      </c>
      <c r="K351">
        <v>31.1</v>
      </c>
      <c r="L351">
        <v>4</v>
      </c>
      <c r="M351">
        <v>97</v>
      </c>
      <c r="N351">
        <v>6.47</v>
      </c>
      <c r="O351">
        <v>97</v>
      </c>
      <c r="P351">
        <v>34.6</v>
      </c>
      <c r="Q351">
        <v>355.618382</v>
      </c>
      <c r="R351">
        <v>1779953</v>
      </c>
      <c r="S351">
        <v>11.4</v>
      </c>
      <c r="T351">
        <v>11.3</v>
      </c>
      <c r="U351">
        <v>0.55800000000000005</v>
      </c>
      <c r="V351">
        <v>11.9</v>
      </c>
      <c r="W351" t="b">
        <f>COUNT(LifeExpectancyData[[#This Row],[Life expectancy]:[Schooling]])=19</f>
        <v>1</v>
      </c>
    </row>
    <row r="352" spans="1:23" x14ac:dyDescent="0.25">
      <c r="A352" t="s">
        <v>295</v>
      </c>
      <c r="B352">
        <v>2001</v>
      </c>
      <c r="C352" t="s">
        <v>273</v>
      </c>
      <c r="D352">
        <v>46.7</v>
      </c>
      <c r="E352">
        <v>679</v>
      </c>
      <c r="F352">
        <v>2</v>
      </c>
      <c r="G352">
        <v>5.48</v>
      </c>
      <c r="H352">
        <v>306.9527349</v>
      </c>
      <c r="I352">
        <v>87</v>
      </c>
      <c r="J352">
        <v>1</v>
      </c>
      <c r="K352">
        <v>3.5</v>
      </c>
      <c r="L352">
        <v>4</v>
      </c>
      <c r="M352">
        <v>97</v>
      </c>
      <c r="N352">
        <v>5.73</v>
      </c>
      <c r="O352">
        <v>97</v>
      </c>
      <c r="P352">
        <v>37.200000000000003</v>
      </c>
      <c r="Q352">
        <v>3128.97793</v>
      </c>
      <c r="R352">
        <v>1754935</v>
      </c>
      <c r="S352">
        <v>11.8</v>
      </c>
      <c r="T352">
        <v>11.8</v>
      </c>
      <c r="U352">
        <v>0.56000000000000005</v>
      </c>
      <c r="V352">
        <v>11.8</v>
      </c>
      <c r="W352" t="b">
        <f>COUNT(LifeExpectancyData[[#This Row],[Life expectancy]:[Schooling]])=19</f>
        <v>1</v>
      </c>
    </row>
    <row r="353" spans="1:23" x14ac:dyDescent="0.25">
      <c r="A353" t="s">
        <v>295</v>
      </c>
      <c r="B353">
        <v>2000</v>
      </c>
      <c r="C353" t="s">
        <v>273</v>
      </c>
      <c r="D353">
        <v>47.8</v>
      </c>
      <c r="E353">
        <v>647</v>
      </c>
      <c r="F353">
        <v>2</v>
      </c>
      <c r="G353">
        <v>5.37</v>
      </c>
      <c r="H353">
        <v>250.89164840000001</v>
      </c>
      <c r="I353">
        <v>86</v>
      </c>
      <c r="J353">
        <v>2672</v>
      </c>
      <c r="K353">
        <v>29.9</v>
      </c>
      <c r="L353">
        <v>4</v>
      </c>
      <c r="M353">
        <v>97</v>
      </c>
      <c r="N353">
        <v>4.6399999999999997</v>
      </c>
      <c r="O353">
        <v>97</v>
      </c>
      <c r="P353">
        <v>38.799999999999997</v>
      </c>
      <c r="Q353">
        <v>3349.6882300000002</v>
      </c>
      <c r="R353">
        <v>172834</v>
      </c>
      <c r="S353">
        <v>12.3</v>
      </c>
      <c r="T353">
        <v>12.2</v>
      </c>
      <c r="U353">
        <v>0.55900000000000005</v>
      </c>
      <c r="V353">
        <v>11.7</v>
      </c>
      <c r="W353" t="b">
        <f>COUNT(LifeExpectancyData[[#This Row],[Life expectancy]:[Schooling]])=19</f>
        <v>1</v>
      </c>
    </row>
    <row r="354" spans="1:23" x14ac:dyDescent="0.25">
      <c r="A354" t="s">
        <v>296</v>
      </c>
      <c r="B354">
        <v>2015</v>
      </c>
      <c r="C354" t="s">
        <v>273</v>
      </c>
      <c r="D354">
        <v>75</v>
      </c>
      <c r="E354">
        <v>142</v>
      </c>
      <c r="F354">
        <v>42</v>
      </c>
      <c r="H354">
        <v>0</v>
      </c>
      <c r="I354">
        <v>96</v>
      </c>
      <c r="J354">
        <v>214</v>
      </c>
      <c r="K354">
        <v>56.1</v>
      </c>
      <c r="L354">
        <v>47</v>
      </c>
      <c r="M354">
        <v>98</v>
      </c>
      <c r="O354">
        <v>96</v>
      </c>
      <c r="P354">
        <v>0.1</v>
      </c>
      <c r="Q354">
        <v>8757.2621999999992</v>
      </c>
      <c r="R354">
        <v>2596218</v>
      </c>
      <c r="S354">
        <v>2.7</v>
      </c>
      <c r="T354">
        <v>2.6</v>
      </c>
      <c r="U354">
        <v>0.754</v>
      </c>
      <c r="V354">
        <v>15.2</v>
      </c>
      <c r="W354" t="b">
        <f>COUNT(LifeExpectancyData[[#This Row],[Life expectancy]:[Schooling]])=19</f>
        <v>0</v>
      </c>
    </row>
    <row r="355" spans="1:23" x14ac:dyDescent="0.25">
      <c r="A355" t="s">
        <v>296</v>
      </c>
      <c r="B355">
        <v>2014</v>
      </c>
      <c r="C355" t="s">
        <v>273</v>
      </c>
      <c r="D355">
        <v>74.8</v>
      </c>
      <c r="E355">
        <v>144</v>
      </c>
      <c r="F355">
        <v>44</v>
      </c>
      <c r="G355">
        <v>7.32</v>
      </c>
      <c r="H355">
        <v>83.164653619999996</v>
      </c>
      <c r="I355">
        <v>96</v>
      </c>
      <c r="J355">
        <v>876</v>
      </c>
      <c r="K355">
        <v>55.3</v>
      </c>
      <c r="L355">
        <v>49</v>
      </c>
      <c r="M355">
        <v>96</v>
      </c>
      <c r="N355">
        <v>8.32</v>
      </c>
      <c r="O355">
        <v>93</v>
      </c>
      <c r="P355">
        <v>0.1</v>
      </c>
      <c r="Q355">
        <v>1226.6173100000001</v>
      </c>
      <c r="R355">
        <v>24213133</v>
      </c>
      <c r="S355">
        <v>2.7</v>
      </c>
      <c r="T355">
        <v>2.7</v>
      </c>
      <c r="U355">
        <v>0.747</v>
      </c>
      <c r="V355">
        <v>15.2</v>
      </c>
      <c r="W355" t="b">
        <f>COUNT(LifeExpectancyData[[#This Row],[Life expectancy]:[Schooling]])=19</f>
        <v>1</v>
      </c>
    </row>
    <row r="356" spans="1:23" x14ac:dyDescent="0.25">
      <c r="A356" t="s">
        <v>296</v>
      </c>
      <c r="B356">
        <v>2013</v>
      </c>
      <c r="C356" t="s">
        <v>273</v>
      </c>
      <c r="D356">
        <v>74.7</v>
      </c>
      <c r="E356">
        <v>146</v>
      </c>
      <c r="F356">
        <v>46</v>
      </c>
      <c r="G356">
        <v>7.24</v>
      </c>
      <c r="H356">
        <v>916.27084500000001</v>
      </c>
      <c r="I356">
        <v>96</v>
      </c>
      <c r="J356">
        <v>220</v>
      </c>
      <c r="K356">
        <v>54.5</v>
      </c>
      <c r="L356">
        <v>52</v>
      </c>
      <c r="M356">
        <v>96</v>
      </c>
      <c r="N356">
        <v>8.48</v>
      </c>
      <c r="O356">
        <v>97</v>
      </c>
      <c r="P356">
        <v>0.1</v>
      </c>
      <c r="Q356">
        <v>12216.944600000001</v>
      </c>
      <c r="R356">
        <v>2248632</v>
      </c>
      <c r="S356">
        <v>2.8</v>
      </c>
      <c r="T356">
        <v>2.7</v>
      </c>
      <c r="U356">
        <v>0.73399999999999999</v>
      </c>
      <c r="V356">
        <v>14.2</v>
      </c>
      <c r="W356" t="b">
        <f>COUNT(LifeExpectancyData[[#This Row],[Life expectancy]:[Schooling]])=19</f>
        <v>1</v>
      </c>
    </row>
    <row r="357" spans="1:23" x14ac:dyDescent="0.25">
      <c r="A357" t="s">
        <v>296</v>
      </c>
      <c r="B357">
        <v>2012</v>
      </c>
      <c r="C357" t="s">
        <v>273</v>
      </c>
      <c r="D357">
        <v>74.5</v>
      </c>
      <c r="E357">
        <v>148</v>
      </c>
      <c r="F357">
        <v>49</v>
      </c>
      <c r="G357">
        <v>7.55</v>
      </c>
      <c r="H357">
        <v>843.19462590000001</v>
      </c>
      <c r="I357">
        <v>96</v>
      </c>
      <c r="J357">
        <v>2</v>
      </c>
      <c r="K357">
        <v>53.6</v>
      </c>
      <c r="L357">
        <v>54</v>
      </c>
      <c r="M357">
        <v>96</v>
      </c>
      <c r="N357">
        <v>8.26</v>
      </c>
      <c r="O357">
        <v>95</v>
      </c>
      <c r="P357">
        <v>0.1</v>
      </c>
      <c r="Q357">
        <v>12291.466850000001</v>
      </c>
      <c r="R357">
        <v>256983</v>
      </c>
      <c r="S357">
        <v>2.8</v>
      </c>
      <c r="T357">
        <v>2.8</v>
      </c>
      <c r="U357">
        <v>0.73</v>
      </c>
      <c r="V357">
        <v>14.2</v>
      </c>
      <c r="W357" t="b">
        <f>COUNT(LifeExpectancyData[[#This Row],[Life expectancy]:[Schooling]])=19</f>
        <v>1</v>
      </c>
    </row>
    <row r="358" spans="1:23" x14ac:dyDescent="0.25">
      <c r="A358" t="s">
        <v>296</v>
      </c>
      <c r="B358">
        <v>2011</v>
      </c>
      <c r="C358" t="s">
        <v>273</v>
      </c>
      <c r="D358">
        <v>74.099999999999994</v>
      </c>
      <c r="E358">
        <v>152</v>
      </c>
      <c r="F358">
        <v>51</v>
      </c>
      <c r="G358">
        <v>7.58</v>
      </c>
      <c r="H358">
        <v>1084.9997659999999</v>
      </c>
      <c r="I358">
        <v>98</v>
      </c>
      <c r="J358">
        <v>43</v>
      </c>
      <c r="K358">
        <v>52.8</v>
      </c>
      <c r="L358">
        <v>57</v>
      </c>
      <c r="M358">
        <v>98</v>
      </c>
      <c r="N358">
        <v>8.9</v>
      </c>
      <c r="O358">
        <v>99</v>
      </c>
      <c r="P358">
        <v>0.1</v>
      </c>
      <c r="Q358">
        <v>13167.472889999999</v>
      </c>
      <c r="R358">
        <v>198686688</v>
      </c>
      <c r="S358">
        <v>2.9</v>
      </c>
      <c r="T358">
        <v>2.8</v>
      </c>
      <c r="U358">
        <v>0.72399999999999998</v>
      </c>
      <c r="V358">
        <v>14</v>
      </c>
      <c r="W358" t="b">
        <f>COUNT(LifeExpectancyData[[#This Row],[Life expectancy]:[Schooling]])=19</f>
        <v>1</v>
      </c>
    </row>
    <row r="359" spans="1:23" x14ac:dyDescent="0.25">
      <c r="A359" t="s">
        <v>296</v>
      </c>
      <c r="B359">
        <v>2010</v>
      </c>
      <c r="C359" t="s">
        <v>273</v>
      </c>
      <c r="D359">
        <v>73.8</v>
      </c>
      <c r="E359">
        <v>154</v>
      </c>
      <c r="F359">
        <v>54</v>
      </c>
      <c r="G359">
        <v>7.52</v>
      </c>
      <c r="H359">
        <v>1111.191325</v>
      </c>
      <c r="I359">
        <v>96</v>
      </c>
      <c r="J359">
        <v>68</v>
      </c>
      <c r="K359">
        <v>52</v>
      </c>
      <c r="L359">
        <v>61</v>
      </c>
      <c r="M359">
        <v>99</v>
      </c>
      <c r="N359">
        <v>8.27</v>
      </c>
      <c r="O359">
        <v>99</v>
      </c>
      <c r="P359">
        <v>0.1</v>
      </c>
      <c r="Q359">
        <v>11224.1548</v>
      </c>
      <c r="R359">
        <v>196796269</v>
      </c>
      <c r="S359">
        <v>2.9</v>
      </c>
      <c r="T359">
        <v>2.9</v>
      </c>
      <c r="U359">
        <v>0.71599999999999997</v>
      </c>
      <c r="V359">
        <v>13.8</v>
      </c>
      <c r="W359" t="b">
        <f>COUNT(LifeExpectancyData[[#This Row],[Life expectancy]:[Schooling]])=19</f>
        <v>1</v>
      </c>
    </row>
    <row r="360" spans="1:23" x14ac:dyDescent="0.25">
      <c r="A360" t="s">
        <v>296</v>
      </c>
      <c r="B360">
        <v>2009</v>
      </c>
      <c r="C360" t="s">
        <v>273</v>
      </c>
      <c r="D360">
        <v>73.599999999999994</v>
      </c>
      <c r="E360">
        <v>157</v>
      </c>
      <c r="F360">
        <v>57</v>
      </c>
      <c r="G360">
        <v>7.33</v>
      </c>
      <c r="H360">
        <v>564.52339019999999</v>
      </c>
      <c r="I360">
        <v>99</v>
      </c>
      <c r="J360">
        <v>0</v>
      </c>
      <c r="K360">
        <v>51.1</v>
      </c>
      <c r="L360">
        <v>64</v>
      </c>
      <c r="M360">
        <v>99</v>
      </c>
      <c r="N360">
        <v>8.65</v>
      </c>
      <c r="O360">
        <v>99</v>
      </c>
      <c r="P360">
        <v>0.1</v>
      </c>
      <c r="Q360">
        <v>8553.3847000000005</v>
      </c>
      <c r="R360">
        <v>194895996</v>
      </c>
      <c r="S360">
        <v>3</v>
      </c>
      <c r="T360">
        <v>2.9</v>
      </c>
      <c r="U360">
        <v>0.71399999999999997</v>
      </c>
      <c r="V360">
        <v>13.8</v>
      </c>
      <c r="W360" t="b">
        <f>COUNT(LifeExpectancyData[[#This Row],[Life expectancy]:[Schooling]])=19</f>
        <v>1</v>
      </c>
    </row>
    <row r="361" spans="1:23" x14ac:dyDescent="0.25">
      <c r="A361" t="s">
        <v>296</v>
      </c>
      <c r="B361">
        <v>2008</v>
      </c>
      <c r="C361" t="s">
        <v>273</v>
      </c>
      <c r="D361">
        <v>73.400000000000006</v>
      </c>
      <c r="E361">
        <v>158</v>
      </c>
      <c r="F361">
        <v>61</v>
      </c>
      <c r="G361">
        <v>7.21</v>
      </c>
      <c r="H361">
        <v>526.37806360000002</v>
      </c>
      <c r="I361">
        <v>96</v>
      </c>
      <c r="J361">
        <v>0</v>
      </c>
      <c r="K361">
        <v>5.3</v>
      </c>
      <c r="L361">
        <v>68</v>
      </c>
      <c r="M361">
        <v>99</v>
      </c>
      <c r="N361">
        <v>8.24</v>
      </c>
      <c r="O361">
        <v>99</v>
      </c>
      <c r="P361">
        <v>0.1</v>
      </c>
      <c r="Q361">
        <v>8787.6137500000004</v>
      </c>
      <c r="R361">
        <v>19297929</v>
      </c>
      <c r="S361">
        <v>3</v>
      </c>
      <c r="T361">
        <v>3</v>
      </c>
      <c r="U361">
        <v>0.70399999999999996</v>
      </c>
      <c r="V361">
        <v>13.3</v>
      </c>
      <c r="W361" t="b">
        <f>COUNT(LifeExpectancyData[[#This Row],[Life expectancy]:[Schooling]])=19</f>
        <v>1</v>
      </c>
    </row>
    <row r="362" spans="1:23" x14ac:dyDescent="0.25">
      <c r="A362" t="s">
        <v>296</v>
      </c>
      <c r="B362">
        <v>2007</v>
      </c>
      <c r="C362" t="s">
        <v>273</v>
      </c>
      <c r="D362">
        <v>73.3</v>
      </c>
      <c r="E362">
        <v>159</v>
      </c>
      <c r="F362">
        <v>65</v>
      </c>
      <c r="G362">
        <v>7.19</v>
      </c>
      <c r="H362">
        <v>394.93212990000001</v>
      </c>
      <c r="I362">
        <v>99</v>
      </c>
      <c r="J362">
        <v>0</v>
      </c>
      <c r="K362">
        <v>49.4</v>
      </c>
      <c r="L362">
        <v>73</v>
      </c>
      <c r="M362">
        <v>99</v>
      </c>
      <c r="N362">
        <v>8.2799999999999994</v>
      </c>
      <c r="O362">
        <v>99</v>
      </c>
      <c r="P362">
        <v>0.1</v>
      </c>
      <c r="Q362">
        <v>7313.5579619999999</v>
      </c>
      <c r="R362">
        <v>19126637</v>
      </c>
      <c r="S362">
        <v>3.1</v>
      </c>
      <c r="T362">
        <v>3</v>
      </c>
      <c r="U362">
        <v>0.7</v>
      </c>
      <c r="V362">
        <v>13.5</v>
      </c>
      <c r="W362" t="b">
        <f>COUNT(LifeExpectancyData[[#This Row],[Life expectancy]:[Schooling]])=19</f>
        <v>1</v>
      </c>
    </row>
    <row r="363" spans="1:23" x14ac:dyDescent="0.25">
      <c r="A363" t="s">
        <v>296</v>
      </c>
      <c r="B363">
        <v>2006</v>
      </c>
      <c r="C363" t="s">
        <v>273</v>
      </c>
      <c r="D363">
        <v>73</v>
      </c>
      <c r="E363">
        <v>161</v>
      </c>
      <c r="F363">
        <v>70</v>
      </c>
      <c r="G363">
        <v>7.1</v>
      </c>
      <c r="H363">
        <v>30.303746910000001</v>
      </c>
      <c r="I363">
        <v>99</v>
      </c>
      <c r="J363">
        <v>57</v>
      </c>
      <c r="K363">
        <v>48.6</v>
      </c>
      <c r="L363">
        <v>79</v>
      </c>
      <c r="M363">
        <v>99</v>
      </c>
      <c r="N363">
        <v>8.36</v>
      </c>
      <c r="O363">
        <v>99</v>
      </c>
      <c r="P363">
        <v>0.1</v>
      </c>
      <c r="Q363">
        <v>586.14597500000002</v>
      </c>
      <c r="R363">
        <v>18912412</v>
      </c>
      <c r="S363">
        <v>3.1</v>
      </c>
      <c r="T363">
        <v>3.1</v>
      </c>
      <c r="U363">
        <v>0.69799999999999995</v>
      </c>
      <c r="V363">
        <v>13.8</v>
      </c>
      <c r="W363" t="b">
        <f>COUNT(LifeExpectancyData[[#This Row],[Life expectancy]:[Schooling]])=19</f>
        <v>1</v>
      </c>
    </row>
    <row r="364" spans="1:23" x14ac:dyDescent="0.25">
      <c r="A364" t="s">
        <v>296</v>
      </c>
      <c r="B364">
        <v>2005</v>
      </c>
      <c r="C364" t="s">
        <v>273</v>
      </c>
      <c r="D364">
        <v>72.7</v>
      </c>
      <c r="E364">
        <v>163</v>
      </c>
      <c r="F364">
        <v>75</v>
      </c>
      <c r="G364">
        <v>6.97</v>
      </c>
      <c r="H364">
        <v>23.763700750000002</v>
      </c>
      <c r="I364">
        <v>98</v>
      </c>
      <c r="J364">
        <v>6</v>
      </c>
      <c r="K364">
        <v>47.8</v>
      </c>
      <c r="L364">
        <v>85</v>
      </c>
      <c r="M364">
        <v>99</v>
      </c>
      <c r="N364">
        <v>8.27</v>
      </c>
      <c r="O364">
        <v>99</v>
      </c>
      <c r="P364">
        <v>0.1</v>
      </c>
      <c r="Q364">
        <v>477.18274600000001</v>
      </c>
      <c r="R364">
        <v>186917361</v>
      </c>
      <c r="S364">
        <v>3.2</v>
      </c>
      <c r="T364">
        <v>3.1</v>
      </c>
      <c r="U364">
        <v>0.69399999999999995</v>
      </c>
      <c r="V364">
        <v>13.8</v>
      </c>
      <c r="W364" t="b">
        <f>COUNT(LifeExpectancyData[[#This Row],[Life expectancy]:[Schooling]])=19</f>
        <v>1</v>
      </c>
    </row>
    <row r="365" spans="1:23" x14ac:dyDescent="0.25">
      <c r="A365" t="s">
        <v>296</v>
      </c>
      <c r="B365">
        <v>2004</v>
      </c>
      <c r="C365" t="s">
        <v>273</v>
      </c>
      <c r="D365">
        <v>72</v>
      </c>
      <c r="E365">
        <v>17</v>
      </c>
      <c r="F365">
        <v>81</v>
      </c>
      <c r="G365">
        <v>6.85</v>
      </c>
      <c r="H365">
        <v>186.6090485</v>
      </c>
      <c r="I365">
        <v>96</v>
      </c>
      <c r="J365">
        <v>0</v>
      </c>
      <c r="K365">
        <v>46.9</v>
      </c>
      <c r="L365">
        <v>93</v>
      </c>
      <c r="M365">
        <v>99</v>
      </c>
      <c r="N365">
        <v>7.7</v>
      </c>
      <c r="O365">
        <v>99</v>
      </c>
      <c r="P365">
        <v>0.1</v>
      </c>
      <c r="Q365">
        <v>3623.47667</v>
      </c>
      <c r="R365">
        <v>184738458</v>
      </c>
      <c r="S365">
        <v>3.2</v>
      </c>
      <c r="T365">
        <v>3.2</v>
      </c>
      <c r="U365">
        <v>0.69499999999999995</v>
      </c>
      <c r="V365">
        <v>14</v>
      </c>
      <c r="W365" t="b">
        <f>COUNT(LifeExpectancyData[[#This Row],[Life expectancy]:[Schooling]])=19</f>
        <v>1</v>
      </c>
    </row>
    <row r="366" spans="1:23" x14ac:dyDescent="0.25">
      <c r="A366" t="s">
        <v>296</v>
      </c>
      <c r="B366">
        <v>2003</v>
      </c>
      <c r="C366" t="s">
        <v>273</v>
      </c>
      <c r="D366">
        <v>71.8</v>
      </c>
      <c r="E366">
        <v>172</v>
      </c>
      <c r="F366">
        <v>88</v>
      </c>
      <c r="G366">
        <v>6.95</v>
      </c>
      <c r="H366">
        <v>15.85781237</v>
      </c>
      <c r="I366">
        <v>97</v>
      </c>
      <c r="J366">
        <v>2</v>
      </c>
      <c r="K366">
        <v>46.1</v>
      </c>
      <c r="L366">
        <v>100</v>
      </c>
      <c r="M366">
        <v>99</v>
      </c>
      <c r="N366">
        <v>6.94</v>
      </c>
      <c r="O366">
        <v>99</v>
      </c>
      <c r="P366">
        <v>0.1</v>
      </c>
      <c r="Q366">
        <v>359.587582</v>
      </c>
      <c r="R366">
        <v>182482149</v>
      </c>
      <c r="S366">
        <v>3.3</v>
      </c>
      <c r="T366">
        <v>3.3</v>
      </c>
      <c r="U366">
        <v>0.69899999999999995</v>
      </c>
      <c r="V366">
        <v>14.8</v>
      </c>
      <c r="W366" t="b">
        <f>COUNT(LifeExpectancyData[[#This Row],[Life expectancy]:[Schooling]])=19</f>
        <v>1</v>
      </c>
    </row>
    <row r="367" spans="1:23" x14ac:dyDescent="0.25">
      <c r="A367" t="s">
        <v>296</v>
      </c>
      <c r="B367">
        <v>2002</v>
      </c>
      <c r="C367" t="s">
        <v>273</v>
      </c>
      <c r="D367">
        <v>71.400000000000006</v>
      </c>
      <c r="E367">
        <v>176</v>
      </c>
      <c r="F367">
        <v>95</v>
      </c>
      <c r="G367">
        <v>7</v>
      </c>
      <c r="H367">
        <v>140.98247660000001</v>
      </c>
      <c r="I367">
        <v>92</v>
      </c>
      <c r="J367">
        <v>1</v>
      </c>
      <c r="K367">
        <v>45.3</v>
      </c>
      <c r="L367">
        <v>109</v>
      </c>
      <c r="M367">
        <v>99</v>
      </c>
      <c r="N367">
        <v>7.13</v>
      </c>
      <c r="O367">
        <v>99</v>
      </c>
      <c r="P367">
        <v>0.1</v>
      </c>
      <c r="Q367">
        <v>2819.649531</v>
      </c>
      <c r="R367">
        <v>1815121</v>
      </c>
      <c r="S367">
        <v>3.3</v>
      </c>
      <c r="T367">
        <v>3.3</v>
      </c>
      <c r="U367">
        <v>0.69199999999999995</v>
      </c>
      <c r="V367">
        <v>14.6</v>
      </c>
      <c r="W367" t="b">
        <f>COUNT(LifeExpectancyData[[#This Row],[Life expectancy]:[Schooling]])=19</f>
        <v>1</v>
      </c>
    </row>
    <row r="368" spans="1:23" x14ac:dyDescent="0.25">
      <c r="A368" t="s">
        <v>296</v>
      </c>
      <c r="B368">
        <v>2001</v>
      </c>
      <c r="C368" t="s">
        <v>273</v>
      </c>
      <c r="D368">
        <v>71</v>
      </c>
      <c r="E368">
        <v>179</v>
      </c>
      <c r="F368">
        <v>103</v>
      </c>
      <c r="G368">
        <v>7.13</v>
      </c>
      <c r="H368">
        <v>149.4802091</v>
      </c>
      <c r="I368">
        <v>91</v>
      </c>
      <c r="J368">
        <v>1</v>
      </c>
      <c r="K368">
        <v>44.5</v>
      </c>
      <c r="L368">
        <v>118</v>
      </c>
      <c r="M368">
        <v>99</v>
      </c>
      <c r="N368">
        <v>7.19</v>
      </c>
      <c r="O368">
        <v>98</v>
      </c>
      <c r="P368">
        <v>0.1</v>
      </c>
      <c r="Q368">
        <v>3146.9517700000001</v>
      </c>
      <c r="R368">
        <v>1777567</v>
      </c>
      <c r="S368">
        <v>3.4</v>
      </c>
      <c r="T368">
        <v>3.4</v>
      </c>
      <c r="U368">
        <v>0.68500000000000005</v>
      </c>
      <c r="V368">
        <v>14.3</v>
      </c>
      <c r="W368" t="b">
        <f>COUNT(LifeExpectancyData[[#This Row],[Life expectancy]:[Schooling]])=19</f>
        <v>1</v>
      </c>
    </row>
    <row r="369" spans="1:23" x14ac:dyDescent="0.25">
      <c r="A369" t="s">
        <v>296</v>
      </c>
      <c r="B369">
        <v>2000</v>
      </c>
      <c r="C369" t="s">
        <v>273</v>
      </c>
      <c r="D369">
        <v>75</v>
      </c>
      <c r="E369">
        <v>183</v>
      </c>
      <c r="F369">
        <v>111</v>
      </c>
      <c r="G369">
        <v>7.26</v>
      </c>
      <c r="H369">
        <v>179.47772929999999</v>
      </c>
      <c r="I369">
        <v>94</v>
      </c>
      <c r="J369">
        <v>36</v>
      </c>
      <c r="K369">
        <v>43.7</v>
      </c>
      <c r="L369">
        <v>127</v>
      </c>
      <c r="M369">
        <v>99</v>
      </c>
      <c r="N369">
        <v>7.3</v>
      </c>
      <c r="O369">
        <v>98</v>
      </c>
      <c r="P369">
        <v>0.1</v>
      </c>
      <c r="Q369">
        <v>3739.1193600000001</v>
      </c>
      <c r="R369">
        <v>175287587</v>
      </c>
      <c r="S369">
        <v>3.4</v>
      </c>
      <c r="T369">
        <v>3.4</v>
      </c>
      <c r="U369">
        <v>0.67700000000000005</v>
      </c>
      <c r="V369">
        <v>14.1</v>
      </c>
      <c r="W369" t="b">
        <f>COUNT(LifeExpectancyData[[#This Row],[Life expectancy]:[Schooling]])=19</f>
        <v>1</v>
      </c>
    </row>
    <row r="370" spans="1:23" x14ac:dyDescent="0.25">
      <c r="A370" t="s">
        <v>297</v>
      </c>
      <c r="B370">
        <v>2015</v>
      </c>
      <c r="C370" t="s">
        <v>273</v>
      </c>
      <c r="D370">
        <v>77.7</v>
      </c>
      <c r="E370">
        <v>78</v>
      </c>
      <c r="F370">
        <v>0</v>
      </c>
      <c r="H370">
        <v>0</v>
      </c>
      <c r="I370">
        <v>99</v>
      </c>
      <c r="J370">
        <v>4</v>
      </c>
      <c r="K370">
        <v>41.2</v>
      </c>
      <c r="L370">
        <v>0</v>
      </c>
      <c r="M370">
        <v>99</v>
      </c>
      <c r="O370">
        <v>99</v>
      </c>
      <c r="P370">
        <v>0.1</v>
      </c>
      <c r="Q370">
        <v>3967.8951000000002</v>
      </c>
      <c r="S370">
        <v>5.7</v>
      </c>
      <c r="T370">
        <v>5.0999999999999996</v>
      </c>
      <c r="U370">
        <v>0.86399999999999999</v>
      </c>
      <c r="V370">
        <v>14.9</v>
      </c>
      <c r="W370" t="b">
        <f>COUNT(LifeExpectancyData[[#This Row],[Life expectancy]:[Schooling]])=19</f>
        <v>0</v>
      </c>
    </row>
    <row r="371" spans="1:23" x14ac:dyDescent="0.25">
      <c r="A371" t="s">
        <v>297</v>
      </c>
      <c r="B371">
        <v>2014</v>
      </c>
      <c r="C371" t="s">
        <v>273</v>
      </c>
      <c r="D371">
        <v>77.599999999999994</v>
      </c>
      <c r="E371">
        <v>8</v>
      </c>
      <c r="F371">
        <v>0</v>
      </c>
      <c r="G371">
        <v>0.01</v>
      </c>
      <c r="H371">
        <v>269.14327839999999</v>
      </c>
      <c r="I371">
        <v>99</v>
      </c>
      <c r="J371">
        <v>1</v>
      </c>
      <c r="K371">
        <v>4.2</v>
      </c>
      <c r="L371">
        <v>0</v>
      </c>
      <c r="M371">
        <v>99</v>
      </c>
      <c r="N371">
        <v>2.65</v>
      </c>
      <c r="O371">
        <v>99</v>
      </c>
      <c r="P371">
        <v>0.1</v>
      </c>
      <c r="Q371">
        <v>4159.8652000000002</v>
      </c>
      <c r="S371">
        <v>5.7</v>
      </c>
      <c r="T371">
        <v>5.2</v>
      </c>
      <c r="U371">
        <v>0.86299999999999999</v>
      </c>
      <c r="V371">
        <v>15</v>
      </c>
      <c r="W371" t="b">
        <f>COUNT(LifeExpectancyData[[#This Row],[Life expectancy]:[Schooling]])=19</f>
        <v>0</v>
      </c>
    </row>
    <row r="372" spans="1:23" x14ac:dyDescent="0.25">
      <c r="A372" t="s">
        <v>297</v>
      </c>
      <c r="B372">
        <v>2013</v>
      </c>
      <c r="C372" t="s">
        <v>273</v>
      </c>
      <c r="D372">
        <v>77.099999999999994</v>
      </c>
      <c r="E372">
        <v>84</v>
      </c>
      <c r="F372">
        <v>0</v>
      </c>
      <c r="G372">
        <v>0.01</v>
      </c>
      <c r="H372">
        <v>2845.3064439999998</v>
      </c>
      <c r="I372">
        <v>98</v>
      </c>
      <c r="J372">
        <v>0</v>
      </c>
      <c r="K372">
        <v>39.200000000000003</v>
      </c>
      <c r="L372">
        <v>0</v>
      </c>
      <c r="M372">
        <v>99</v>
      </c>
      <c r="N372">
        <v>2.61</v>
      </c>
      <c r="O372">
        <v>99</v>
      </c>
      <c r="P372">
        <v>0.1</v>
      </c>
      <c r="Q372">
        <v>44597.27968</v>
      </c>
      <c r="S372">
        <v>5.8</v>
      </c>
      <c r="T372">
        <v>5.2</v>
      </c>
      <c r="U372">
        <v>0.86</v>
      </c>
      <c r="V372">
        <v>14.9</v>
      </c>
      <c r="W372" t="b">
        <f>COUNT(LifeExpectancyData[[#This Row],[Life expectancy]:[Schooling]])=19</f>
        <v>0</v>
      </c>
    </row>
    <row r="373" spans="1:23" x14ac:dyDescent="0.25">
      <c r="A373" t="s">
        <v>297</v>
      </c>
      <c r="B373">
        <v>2012</v>
      </c>
      <c r="C373" t="s">
        <v>273</v>
      </c>
      <c r="D373">
        <v>78.3</v>
      </c>
      <c r="E373">
        <v>79</v>
      </c>
      <c r="F373">
        <v>0</v>
      </c>
      <c r="G373">
        <v>0.01</v>
      </c>
      <c r="H373">
        <v>3192.6344130000002</v>
      </c>
      <c r="I373">
        <v>99</v>
      </c>
      <c r="J373">
        <v>1</v>
      </c>
      <c r="K373">
        <v>38.200000000000003</v>
      </c>
      <c r="L373">
        <v>0</v>
      </c>
      <c r="M373">
        <v>99</v>
      </c>
      <c r="N373">
        <v>2.2999999999999998</v>
      </c>
      <c r="O373">
        <v>99</v>
      </c>
      <c r="P373">
        <v>0.1</v>
      </c>
      <c r="Q373">
        <v>47651.259899999997</v>
      </c>
      <c r="S373">
        <v>5.8</v>
      </c>
      <c r="T373">
        <v>5.3</v>
      </c>
      <c r="U373">
        <v>0.85199999999999998</v>
      </c>
      <c r="V373">
        <v>14.4</v>
      </c>
      <c r="W373" t="b">
        <f>COUNT(LifeExpectancyData[[#This Row],[Life expectancy]:[Schooling]])=19</f>
        <v>0</v>
      </c>
    </row>
    <row r="374" spans="1:23" x14ac:dyDescent="0.25">
      <c r="A374" t="s">
        <v>297</v>
      </c>
      <c r="B374">
        <v>2011</v>
      </c>
      <c r="C374" t="s">
        <v>273</v>
      </c>
      <c r="D374">
        <v>77.400000000000006</v>
      </c>
      <c r="E374">
        <v>79</v>
      </c>
      <c r="F374">
        <v>0</v>
      </c>
      <c r="G374">
        <v>0.97</v>
      </c>
      <c r="H374">
        <v>295.7730171</v>
      </c>
      <c r="I374">
        <v>93</v>
      </c>
      <c r="J374">
        <v>4</v>
      </c>
      <c r="K374">
        <v>37.200000000000003</v>
      </c>
      <c r="L374">
        <v>0</v>
      </c>
      <c r="M374">
        <v>99</v>
      </c>
      <c r="N374">
        <v>2.25</v>
      </c>
      <c r="O374">
        <v>97</v>
      </c>
      <c r="P374">
        <v>0.1</v>
      </c>
      <c r="Q374">
        <v>4717.2730000000001</v>
      </c>
      <c r="S374">
        <v>5.9</v>
      </c>
      <c r="T374">
        <v>5.4</v>
      </c>
      <c r="U374">
        <v>0.84599999999999997</v>
      </c>
      <c r="V374">
        <v>14.1</v>
      </c>
      <c r="W374" t="b">
        <f>COUNT(LifeExpectancyData[[#This Row],[Life expectancy]:[Schooling]])=19</f>
        <v>0</v>
      </c>
    </row>
    <row r="375" spans="1:23" x14ac:dyDescent="0.25">
      <c r="A375" t="s">
        <v>297</v>
      </c>
      <c r="B375">
        <v>2010</v>
      </c>
      <c r="C375" t="s">
        <v>273</v>
      </c>
      <c r="D375">
        <v>76.900000000000006</v>
      </c>
      <c r="E375">
        <v>79</v>
      </c>
      <c r="F375">
        <v>0</v>
      </c>
      <c r="G375">
        <v>0.88</v>
      </c>
      <c r="H375">
        <v>2218.3642260000001</v>
      </c>
      <c r="I375">
        <v>96</v>
      </c>
      <c r="J375">
        <v>0</v>
      </c>
      <c r="K375">
        <v>36.200000000000003</v>
      </c>
      <c r="L375">
        <v>0</v>
      </c>
      <c r="M375">
        <v>99</v>
      </c>
      <c r="N375">
        <v>2.73</v>
      </c>
      <c r="O375">
        <v>95</v>
      </c>
      <c r="P375">
        <v>0.1</v>
      </c>
      <c r="Q375">
        <v>35268.111700000001</v>
      </c>
      <c r="S375">
        <v>5.9</v>
      </c>
      <c r="T375">
        <v>5.4</v>
      </c>
      <c r="U375">
        <v>0.84499999999999997</v>
      </c>
      <c r="V375">
        <v>14.2</v>
      </c>
      <c r="W375" t="b">
        <f>COUNT(LifeExpectancyData[[#This Row],[Life expectancy]:[Schooling]])=19</f>
        <v>0</v>
      </c>
    </row>
    <row r="376" spans="1:23" x14ac:dyDescent="0.25">
      <c r="A376" t="s">
        <v>297</v>
      </c>
      <c r="B376">
        <v>2009</v>
      </c>
      <c r="C376" t="s">
        <v>273</v>
      </c>
      <c r="D376">
        <v>76.8</v>
      </c>
      <c r="E376">
        <v>88</v>
      </c>
      <c r="F376">
        <v>0</v>
      </c>
      <c r="G376">
        <v>0.25</v>
      </c>
      <c r="H376">
        <v>1873.686852</v>
      </c>
      <c r="I376">
        <v>96</v>
      </c>
      <c r="J376">
        <v>2</v>
      </c>
      <c r="K376">
        <v>35.200000000000003</v>
      </c>
      <c r="L376">
        <v>0</v>
      </c>
      <c r="M376">
        <v>99</v>
      </c>
      <c r="N376">
        <v>2.85</v>
      </c>
      <c r="O376">
        <v>99</v>
      </c>
      <c r="P376">
        <v>0.1</v>
      </c>
      <c r="Q376">
        <v>27965.475399999999</v>
      </c>
      <c r="S376">
        <v>6</v>
      </c>
      <c r="T376">
        <v>5.5</v>
      </c>
      <c r="U376">
        <v>0.84099999999999997</v>
      </c>
      <c r="V376">
        <v>14.1</v>
      </c>
      <c r="W376" t="b">
        <f>COUNT(LifeExpectancyData[[#This Row],[Life expectancy]:[Schooling]])=19</f>
        <v>0</v>
      </c>
    </row>
    <row r="377" spans="1:23" x14ac:dyDescent="0.25">
      <c r="A377" t="s">
        <v>297</v>
      </c>
      <c r="B377">
        <v>2008</v>
      </c>
      <c r="C377" t="s">
        <v>273</v>
      </c>
      <c r="D377">
        <v>77.2</v>
      </c>
      <c r="E377">
        <v>84</v>
      </c>
      <c r="F377">
        <v>0</v>
      </c>
      <c r="G377">
        <v>0.67</v>
      </c>
      <c r="H377">
        <v>2538.9410330000001</v>
      </c>
      <c r="I377">
        <v>96</v>
      </c>
      <c r="J377">
        <v>3</v>
      </c>
      <c r="K377">
        <v>34.200000000000003</v>
      </c>
      <c r="L377">
        <v>0</v>
      </c>
      <c r="M377">
        <v>97</v>
      </c>
      <c r="N377">
        <v>2.23</v>
      </c>
      <c r="O377">
        <v>98</v>
      </c>
      <c r="P377">
        <v>0.1</v>
      </c>
      <c r="Q377">
        <v>37951.286</v>
      </c>
      <c r="S377">
        <v>6.1</v>
      </c>
      <c r="T377">
        <v>5.6</v>
      </c>
      <c r="U377">
        <v>0.84</v>
      </c>
      <c r="V377">
        <v>14.2</v>
      </c>
      <c r="W377" t="b">
        <f>COUNT(LifeExpectancyData[[#This Row],[Life expectancy]:[Schooling]])=19</f>
        <v>0</v>
      </c>
    </row>
    <row r="378" spans="1:23" x14ac:dyDescent="0.25">
      <c r="A378" t="s">
        <v>297</v>
      </c>
      <c r="B378">
        <v>2007</v>
      </c>
      <c r="C378" t="s">
        <v>273</v>
      </c>
      <c r="D378">
        <v>76</v>
      </c>
      <c r="E378">
        <v>1</v>
      </c>
      <c r="F378">
        <v>0</v>
      </c>
      <c r="G378">
        <v>0.85</v>
      </c>
      <c r="H378">
        <v>2048.5574219999999</v>
      </c>
      <c r="I378">
        <v>97</v>
      </c>
      <c r="J378">
        <v>0</v>
      </c>
      <c r="K378">
        <v>33.200000000000003</v>
      </c>
      <c r="L378">
        <v>0</v>
      </c>
      <c r="M378">
        <v>95</v>
      </c>
      <c r="N378">
        <v>2.3199999999999998</v>
      </c>
      <c r="O378">
        <v>99</v>
      </c>
      <c r="P378">
        <v>0.1</v>
      </c>
      <c r="Q378">
        <v>32672.367170000001</v>
      </c>
      <c r="S378">
        <v>6.2</v>
      </c>
      <c r="T378">
        <v>5.7</v>
      </c>
      <c r="U378">
        <v>0.84</v>
      </c>
      <c r="V378">
        <v>14.3</v>
      </c>
      <c r="W378" t="b">
        <f>COUNT(LifeExpectancyData[[#This Row],[Life expectancy]:[Schooling]])=19</f>
        <v>0</v>
      </c>
    </row>
    <row r="379" spans="1:23" x14ac:dyDescent="0.25">
      <c r="A379" t="s">
        <v>297</v>
      </c>
      <c r="B379">
        <v>2006</v>
      </c>
      <c r="C379" t="s">
        <v>273</v>
      </c>
      <c r="D379">
        <v>76.3</v>
      </c>
      <c r="E379">
        <v>93</v>
      </c>
      <c r="F379">
        <v>0</v>
      </c>
      <c r="G379">
        <v>0.67</v>
      </c>
      <c r="H379">
        <v>24.97532919</v>
      </c>
      <c r="I379">
        <v>99</v>
      </c>
      <c r="J379">
        <v>0</v>
      </c>
      <c r="K379">
        <v>32.200000000000003</v>
      </c>
      <c r="L379">
        <v>0</v>
      </c>
      <c r="M379">
        <v>94</v>
      </c>
      <c r="N379">
        <v>2.2400000000000002</v>
      </c>
      <c r="O379">
        <v>97</v>
      </c>
      <c r="P379">
        <v>0.1</v>
      </c>
      <c r="Q379">
        <v>398.96692000000002</v>
      </c>
      <c r="S379">
        <v>6.3</v>
      </c>
      <c r="T379">
        <v>5.8</v>
      </c>
      <c r="U379">
        <v>0.83699999999999997</v>
      </c>
      <c r="V379">
        <v>14.3</v>
      </c>
      <c r="W379" t="b">
        <f>COUNT(LifeExpectancyData[[#This Row],[Life expectancy]:[Schooling]])=19</f>
        <v>0</v>
      </c>
    </row>
    <row r="380" spans="1:23" x14ac:dyDescent="0.25">
      <c r="A380" t="s">
        <v>297</v>
      </c>
      <c r="B380">
        <v>2005</v>
      </c>
      <c r="C380" t="s">
        <v>273</v>
      </c>
      <c r="D380">
        <v>76.2</v>
      </c>
      <c r="E380">
        <v>92</v>
      </c>
      <c r="F380">
        <v>0</v>
      </c>
      <c r="G380">
        <v>0.16</v>
      </c>
      <c r="H380">
        <v>179.71478139999999</v>
      </c>
      <c r="I380">
        <v>99</v>
      </c>
      <c r="J380">
        <v>9</v>
      </c>
      <c r="K380">
        <v>31.2</v>
      </c>
      <c r="L380">
        <v>0</v>
      </c>
      <c r="M380">
        <v>93</v>
      </c>
      <c r="N380">
        <v>2.62</v>
      </c>
      <c r="O380">
        <v>94</v>
      </c>
      <c r="P380">
        <v>0.1</v>
      </c>
      <c r="Q380">
        <v>2612.1334499999998</v>
      </c>
      <c r="S380">
        <v>6.4</v>
      </c>
      <c r="T380">
        <v>5.9</v>
      </c>
      <c r="U380">
        <v>0.83399999999999996</v>
      </c>
      <c r="V380">
        <v>14.1</v>
      </c>
      <c r="W380" t="b">
        <f>COUNT(LifeExpectancyData[[#This Row],[Life expectancy]:[Schooling]])=19</f>
        <v>0</v>
      </c>
    </row>
    <row r="381" spans="1:23" x14ac:dyDescent="0.25">
      <c r="A381" t="s">
        <v>297</v>
      </c>
      <c r="B381">
        <v>2004</v>
      </c>
      <c r="C381" t="s">
        <v>273</v>
      </c>
      <c r="D381">
        <v>76.400000000000006</v>
      </c>
      <c r="E381">
        <v>89</v>
      </c>
      <c r="F381">
        <v>0</v>
      </c>
      <c r="G381">
        <v>0.11</v>
      </c>
      <c r="H381">
        <v>1504.3000400000001</v>
      </c>
      <c r="I381">
        <v>99</v>
      </c>
      <c r="J381">
        <v>16</v>
      </c>
      <c r="K381">
        <v>3.1</v>
      </c>
      <c r="L381">
        <v>0</v>
      </c>
      <c r="M381">
        <v>92</v>
      </c>
      <c r="N381">
        <v>3.1</v>
      </c>
      <c r="O381">
        <v>92</v>
      </c>
      <c r="P381">
        <v>0.1</v>
      </c>
      <c r="Q381">
        <v>21896.652699999999</v>
      </c>
      <c r="S381">
        <v>6.5</v>
      </c>
      <c r="T381">
        <v>6</v>
      </c>
      <c r="U381">
        <v>0.82799999999999996</v>
      </c>
      <c r="V381">
        <v>13.7</v>
      </c>
      <c r="W381" t="b">
        <f>COUNT(LifeExpectancyData[[#This Row],[Life expectancy]:[Schooling]])=19</f>
        <v>0</v>
      </c>
    </row>
    <row r="382" spans="1:23" x14ac:dyDescent="0.25">
      <c r="A382" t="s">
        <v>297</v>
      </c>
      <c r="B382">
        <v>2003</v>
      </c>
      <c r="C382" t="s">
        <v>273</v>
      </c>
      <c r="D382">
        <v>76</v>
      </c>
      <c r="E382">
        <v>89</v>
      </c>
      <c r="F382">
        <v>0</v>
      </c>
      <c r="G382">
        <v>0.12</v>
      </c>
      <c r="H382">
        <v>1406.5119400000001</v>
      </c>
      <c r="I382">
        <v>99</v>
      </c>
      <c r="J382">
        <v>24</v>
      </c>
      <c r="K382">
        <v>29.1</v>
      </c>
      <c r="L382">
        <v>0</v>
      </c>
      <c r="M382">
        <v>99</v>
      </c>
      <c r="N382">
        <v>3.9</v>
      </c>
      <c r="O382">
        <v>92</v>
      </c>
      <c r="P382">
        <v>0.1</v>
      </c>
      <c r="Q382">
        <v>18555.566490000001</v>
      </c>
      <c r="S382">
        <v>6.6</v>
      </c>
      <c r="T382">
        <v>6.1</v>
      </c>
      <c r="U382">
        <v>0.82299999999999995</v>
      </c>
      <c r="V382">
        <v>13.4</v>
      </c>
      <c r="W382" t="b">
        <f>COUNT(LifeExpectancyData[[#This Row],[Life expectancy]:[Schooling]])=19</f>
        <v>0</v>
      </c>
    </row>
    <row r="383" spans="1:23" x14ac:dyDescent="0.25">
      <c r="A383" t="s">
        <v>297</v>
      </c>
      <c r="B383">
        <v>2002</v>
      </c>
      <c r="C383" t="s">
        <v>273</v>
      </c>
      <c r="D383">
        <v>74.8</v>
      </c>
      <c r="E383">
        <v>95</v>
      </c>
      <c r="F383">
        <v>0</v>
      </c>
      <c r="G383">
        <v>0.13</v>
      </c>
      <c r="H383">
        <v>941.70368680000001</v>
      </c>
      <c r="I383">
        <v>99</v>
      </c>
      <c r="J383">
        <v>0</v>
      </c>
      <c r="K383">
        <v>28</v>
      </c>
      <c r="L383">
        <v>0</v>
      </c>
      <c r="M383">
        <v>99</v>
      </c>
      <c r="N383">
        <v>3.4</v>
      </c>
      <c r="O383">
        <v>94</v>
      </c>
      <c r="P383">
        <v>0.1</v>
      </c>
      <c r="Q383">
        <v>16846.219799999999</v>
      </c>
      <c r="S383">
        <v>6.7</v>
      </c>
      <c r="T383">
        <v>6.1</v>
      </c>
      <c r="U383">
        <v>0.82</v>
      </c>
      <c r="V383">
        <v>13.3</v>
      </c>
      <c r="W383" t="b">
        <f>COUNT(LifeExpectancyData[[#This Row],[Life expectancy]:[Schooling]])=19</f>
        <v>0</v>
      </c>
    </row>
    <row r="384" spans="1:23" x14ac:dyDescent="0.25">
      <c r="A384" t="s">
        <v>297</v>
      </c>
      <c r="B384">
        <v>2001</v>
      </c>
      <c r="C384" t="s">
        <v>273</v>
      </c>
      <c r="D384">
        <v>74.7</v>
      </c>
      <c r="E384">
        <v>19</v>
      </c>
      <c r="F384">
        <v>0</v>
      </c>
      <c r="G384">
        <v>0.47</v>
      </c>
      <c r="H384">
        <v>1078.6624400000001</v>
      </c>
      <c r="I384">
        <v>99</v>
      </c>
      <c r="J384">
        <v>11</v>
      </c>
      <c r="K384">
        <v>27</v>
      </c>
      <c r="L384">
        <v>0</v>
      </c>
      <c r="M384">
        <v>99</v>
      </c>
      <c r="N384">
        <v>3.6</v>
      </c>
      <c r="O384">
        <v>97</v>
      </c>
      <c r="P384">
        <v>0.1</v>
      </c>
      <c r="Q384">
        <v>16468.128860000001</v>
      </c>
      <c r="S384">
        <v>6.8</v>
      </c>
      <c r="T384">
        <v>6.2</v>
      </c>
      <c r="U384">
        <v>0.81899999999999995</v>
      </c>
      <c r="V384">
        <v>13.4</v>
      </c>
      <c r="W384" t="b">
        <f>COUNT(LifeExpectancyData[[#This Row],[Life expectancy]:[Schooling]])=19</f>
        <v>0</v>
      </c>
    </row>
    <row r="385" spans="1:23" x14ac:dyDescent="0.25">
      <c r="A385" t="s">
        <v>297</v>
      </c>
      <c r="B385">
        <v>2000</v>
      </c>
      <c r="C385" t="s">
        <v>273</v>
      </c>
      <c r="D385">
        <v>74.400000000000006</v>
      </c>
      <c r="E385">
        <v>16</v>
      </c>
      <c r="F385">
        <v>0</v>
      </c>
      <c r="G385">
        <v>0.37</v>
      </c>
      <c r="H385">
        <v>11.796861079999999</v>
      </c>
      <c r="I385">
        <v>99</v>
      </c>
      <c r="J385">
        <v>42</v>
      </c>
      <c r="K385">
        <v>26.1</v>
      </c>
      <c r="L385">
        <v>0</v>
      </c>
      <c r="M385">
        <v>99</v>
      </c>
      <c r="N385">
        <v>3.5</v>
      </c>
      <c r="O385">
        <v>99</v>
      </c>
      <c r="P385">
        <v>0.1</v>
      </c>
      <c r="Q385">
        <v>188.44826</v>
      </c>
      <c r="S385">
        <v>6.8</v>
      </c>
      <c r="T385">
        <v>6.3</v>
      </c>
      <c r="U385">
        <v>0.81799999999999995</v>
      </c>
      <c r="V385">
        <v>13.4</v>
      </c>
      <c r="W385" t="b">
        <f>COUNT(LifeExpectancyData[[#This Row],[Life expectancy]:[Schooling]])=19</f>
        <v>0</v>
      </c>
    </row>
    <row r="386" spans="1:23" x14ac:dyDescent="0.25">
      <c r="A386" t="s">
        <v>298</v>
      </c>
      <c r="B386">
        <v>2015</v>
      </c>
      <c r="C386" t="s">
        <v>281</v>
      </c>
      <c r="D386">
        <v>74.5</v>
      </c>
      <c r="E386">
        <v>137</v>
      </c>
      <c r="F386">
        <v>0</v>
      </c>
      <c r="H386">
        <v>0</v>
      </c>
      <c r="I386">
        <v>92</v>
      </c>
      <c r="J386">
        <v>0</v>
      </c>
      <c r="K386">
        <v>65.7</v>
      </c>
      <c r="L386">
        <v>1</v>
      </c>
      <c r="M386">
        <v>91</v>
      </c>
      <c r="O386">
        <v>91</v>
      </c>
      <c r="P386">
        <v>0.1</v>
      </c>
      <c r="Q386">
        <v>6993.4773599999999</v>
      </c>
      <c r="R386">
        <v>7177991</v>
      </c>
      <c r="S386">
        <v>1.9</v>
      </c>
      <c r="T386">
        <v>1.8</v>
      </c>
      <c r="U386">
        <v>0.79200000000000004</v>
      </c>
      <c r="V386">
        <v>15</v>
      </c>
      <c r="W386" t="b">
        <f>COUNT(LifeExpectancyData[[#This Row],[Life expectancy]:[Schooling]])=19</f>
        <v>0</v>
      </c>
    </row>
    <row r="387" spans="1:23" x14ac:dyDescent="0.25">
      <c r="A387" t="s">
        <v>298</v>
      </c>
      <c r="B387">
        <v>2014</v>
      </c>
      <c r="C387" t="s">
        <v>281</v>
      </c>
      <c r="D387">
        <v>74.3</v>
      </c>
      <c r="E387">
        <v>138</v>
      </c>
      <c r="F387">
        <v>1</v>
      </c>
      <c r="G387">
        <v>12.03</v>
      </c>
      <c r="H387">
        <v>153.1400362</v>
      </c>
      <c r="I387">
        <v>95</v>
      </c>
      <c r="J387">
        <v>0</v>
      </c>
      <c r="K387">
        <v>65.099999999999994</v>
      </c>
      <c r="L387">
        <v>1</v>
      </c>
      <c r="M387">
        <v>88</v>
      </c>
      <c r="N387">
        <v>8.44</v>
      </c>
      <c r="O387">
        <v>88</v>
      </c>
      <c r="P387">
        <v>0.1</v>
      </c>
      <c r="Q387">
        <v>7853.3351910000001</v>
      </c>
      <c r="R387">
        <v>7223938</v>
      </c>
      <c r="S387">
        <v>1.9</v>
      </c>
      <c r="T387">
        <v>1.9</v>
      </c>
      <c r="U387">
        <v>0.78700000000000003</v>
      </c>
      <c r="V387">
        <v>14.8</v>
      </c>
      <c r="W387" t="b">
        <f>COUNT(LifeExpectancyData[[#This Row],[Life expectancy]:[Schooling]])=19</f>
        <v>1</v>
      </c>
    </row>
    <row r="388" spans="1:23" x14ac:dyDescent="0.25">
      <c r="A388" t="s">
        <v>298</v>
      </c>
      <c r="B388">
        <v>2013</v>
      </c>
      <c r="C388" t="s">
        <v>281</v>
      </c>
      <c r="D388">
        <v>74.099999999999994</v>
      </c>
      <c r="E388">
        <v>14</v>
      </c>
      <c r="F388">
        <v>1</v>
      </c>
      <c r="G388">
        <v>12.06</v>
      </c>
      <c r="H388">
        <v>149.65987899999999</v>
      </c>
      <c r="I388">
        <v>95</v>
      </c>
      <c r="J388">
        <v>14</v>
      </c>
      <c r="K388">
        <v>64.5</v>
      </c>
      <c r="L388">
        <v>1</v>
      </c>
      <c r="M388">
        <v>95</v>
      </c>
      <c r="N388">
        <v>7.93</v>
      </c>
      <c r="O388">
        <v>95</v>
      </c>
      <c r="P388">
        <v>0.1</v>
      </c>
      <c r="Q388">
        <v>7674.8655900000003</v>
      </c>
      <c r="R388">
        <v>7265115</v>
      </c>
      <c r="S388">
        <v>1.9</v>
      </c>
      <c r="T388">
        <v>1.9</v>
      </c>
      <c r="U388">
        <v>0.78100000000000003</v>
      </c>
      <c r="V388">
        <v>14.4</v>
      </c>
      <c r="W388" t="b">
        <f>COUNT(LifeExpectancyData[[#This Row],[Life expectancy]:[Schooling]])=19</f>
        <v>1</v>
      </c>
    </row>
    <row r="389" spans="1:23" x14ac:dyDescent="0.25">
      <c r="A389" t="s">
        <v>298</v>
      </c>
      <c r="B389">
        <v>2012</v>
      </c>
      <c r="C389" t="s">
        <v>281</v>
      </c>
      <c r="D389">
        <v>73.900000000000006</v>
      </c>
      <c r="E389">
        <v>139</v>
      </c>
      <c r="F389">
        <v>1</v>
      </c>
      <c r="G389">
        <v>10.99</v>
      </c>
      <c r="H389">
        <v>851.45067200000005</v>
      </c>
      <c r="I389">
        <v>95</v>
      </c>
      <c r="J389">
        <v>1</v>
      </c>
      <c r="K389">
        <v>63.9</v>
      </c>
      <c r="L389">
        <v>1</v>
      </c>
      <c r="M389">
        <v>95</v>
      </c>
      <c r="N389">
        <v>7.11</v>
      </c>
      <c r="O389">
        <v>95</v>
      </c>
      <c r="P389">
        <v>0.1</v>
      </c>
      <c r="Q389">
        <v>7378.2553900000003</v>
      </c>
      <c r="R389">
        <v>735888</v>
      </c>
      <c r="S389">
        <v>1.9</v>
      </c>
      <c r="T389">
        <v>1.9</v>
      </c>
      <c r="U389">
        <v>0.77800000000000002</v>
      </c>
      <c r="V389">
        <v>14.3</v>
      </c>
      <c r="W389" t="b">
        <f>COUNT(LifeExpectancyData[[#This Row],[Life expectancy]:[Schooling]])=19</f>
        <v>1</v>
      </c>
    </row>
    <row r="390" spans="1:23" x14ac:dyDescent="0.25">
      <c r="A390" t="s">
        <v>298</v>
      </c>
      <c r="B390">
        <v>2011</v>
      </c>
      <c r="C390" t="s">
        <v>281</v>
      </c>
      <c r="D390">
        <v>73.7</v>
      </c>
      <c r="E390">
        <v>144</v>
      </c>
      <c r="F390">
        <v>1</v>
      </c>
      <c r="G390">
        <v>10.67</v>
      </c>
      <c r="H390">
        <v>875.14951889999998</v>
      </c>
      <c r="I390">
        <v>96</v>
      </c>
      <c r="J390">
        <v>157</v>
      </c>
      <c r="K390">
        <v>63.3</v>
      </c>
      <c r="L390">
        <v>1</v>
      </c>
      <c r="M390">
        <v>95</v>
      </c>
      <c r="N390">
        <v>6.88</v>
      </c>
      <c r="O390">
        <v>95</v>
      </c>
      <c r="P390">
        <v>0.1</v>
      </c>
      <c r="Q390">
        <v>7813.8349900000003</v>
      </c>
      <c r="R390">
        <v>7348328</v>
      </c>
      <c r="S390">
        <v>2</v>
      </c>
      <c r="T390">
        <v>2</v>
      </c>
      <c r="U390">
        <v>0.77500000000000002</v>
      </c>
      <c r="V390">
        <v>14.2</v>
      </c>
      <c r="W390" t="b">
        <f>COUNT(LifeExpectancyData[[#This Row],[Life expectancy]:[Schooling]])=19</f>
        <v>1</v>
      </c>
    </row>
    <row r="391" spans="1:23" x14ac:dyDescent="0.25">
      <c r="A391" t="s">
        <v>298</v>
      </c>
      <c r="B391">
        <v>2010</v>
      </c>
      <c r="C391" t="s">
        <v>281</v>
      </c>
      <c r="D391">
        <v>73.400000000000006</v>
      </c>
      <c r="E391">
        <v>147</v>
      </c>
      <c r="F391">
        <v>1</v>
      </c>
      <c r="G391">
        <v>10.8</v>
      </c>
      <c r="H391">
        <v>766.44548840000004</v>
      </c>
      <c r="I391">
        <v>95</v>
      </c>
      <c r="J391">
        <v>22004</v>
      </c>
      <c r="K391">
        <v>62.7</v>
      </c>
      <c r="L391">
        <v>1</v>
      </c>
      <c r="M391">
        <v>94</v>
      </c>
      <c r="N391">
        <v>7.24</v>
      </c>
      <c r="O391">
        <v>94</v>
      </c>
      <c r="P391">
        <v>0.1</v>
      </c>
      <c r="Q391">
        <v>6843.2632890000004</v>
      </c>
      <c r="R391">
        <v>7395599</v>
      </c>
      <c r="S391">
        <v>2</v>
      </c>
      <c r="T391">
        <v>2</v>
      </c>
      <c r="U391">
        <v>0.77</v>
      </c>
      <c r="V391">
        <v>13.9</v>
      </c>
      <c r="W391" t="b">
        <f>COUNT(LifeExpectancyData[[#This Row],[Life expectancy]:[Schooling]])=19</f>
        <v>1</v>
      </c>
    </row>
    <row r="392" spans="1:23" x14ac:dyDescent="0.25">
      <c r="A392" t="s">
        <v>298</v>
      </c>
      <c r="B392">
        <v>2009</v>
      </c>
      <c r="C392" t="s">
        <v>281</v>
      </c>
      <c r="D392">
        <v>73.2</v>
      </c>
      <c r="E392">
        <v>152</v>
      </c>
      <c r="F392">
        <v>1</v>
      </c>
      <c r="G392">
        <v>10.93</v>
      </c>
      <c r="H392">
        <v>661.51443340000003</v>
      </c>
      <c r="I392">
        <v>96</v>
      </c>
      <c r="J392">
        <v>2249</v>
      </c>
      <c r="K392">
        <v>62.1</v>
      </c>
      <c r="L392">
        <v>1</v>
      </c>
      <c r="M392">
        <v>94</v>
      </c>
      <c r="N392">
        <v>6.78</v>
      </c>
      <c r="O392">
        <v>94</v>
      </c>
      <c r="P392">
        <v>0.1</v>
      </c>
      <c r="Q392">
        <v>6955.9877329999999</v>
      </c>
      <c r="R392">
        <v>7444443</v>
      </c>
      <c r="S392">
        <v>2</v>
      </c>
      <c r="T392">
        <v>2.1</v>
      </c>
      <c r="U392">
        <v>0.76800000000000002</v>
      </c>
      <c r="V392">
        <v>13.8</v>
      </c>
      <c r="W392" t="b">
        <f>COUNT(LifeExpectancyData[[#This Row],[Life expectancy]:[Schooling]])=19</f>
        <v>1</v>
      </c>
    </row>
    <row r="393" spans="1:23" x14ac:dyDescent="0.25">
      <c r="A393" t="s">
        <v>298</v>
      </c>
      <c r="B393">
        <v>2008</v>
      </c>
      <c r="C393" t="s">
        <v>281</v>
      </c>
      <c r="D393">
        <v>72.900000000000006</v>
      </c>
      <c r="E393">
        <v>155</v>
      </c>
      <c r="F393">
        <v>1</v>
      </c>
      <c r="G393">
        <v>10.98</v>
      </c>
      <c r="H393">
        <v>107.9826127</v>
      </c>
      <c r="I393">
        <v>96</v>
      </c>
      <c r="J393">
        <v>1</v>
      </c>
      <c r="K393">
        <v>61.5</v>
      </c>
      <c r="L393">
        <v>1</v>
      </c>
      <c r="M393">
        <v>96</v>
      </c>
      <c r="N393">
        <v>6.61</v>
      </c>
      <c r="O393">
        <v>95</v>
      </c>
      <c r="P393">
        <v>0.1</v>
      </c>
      <c r="Q393">
        <v>7296.1224789999997</v>
      </c>
      <c r="R393">
        <v>7492561</v>
      </c>
      <c r="S393">
        <v>2.1</v>
      </c>
      <c r="T393">
        <v>2.1</v>
      </c>
      <c r="U393">
        <v>0.76100000000000001</v>
      </c>
      <c r="V393">
        <v>13.8</v>
      </c>
      <c r="W393" t="b">
        <f>COUNT(LifeExpectancyData[[#This Row],[Life expectancy]:[Schooling]])=19</f>
        <v>1</v>
      </c>
    </row>
    <row r="394" spans="1:23" x14ac:dyDescent="0.25">
      <c r="A394" t="s">
        <v>298</v>
      </c>
      <c r="B394">
        <v>2007</v>
      </c>
      <c r="C394" t="s">
        <v>281</v>
      </c>
      <c r="D394">
        <v>72.599999999999994</v>
      </c>
      <c r="E394">
        <v>157</v>
      </c>
      <c r="F394">
        <v>1</v>
      </c>
      <c r="G394">
        <v>10.89</v>
      </c>
      <c r="H394">
        <v>591.51009780000004</v>
      </c>
      <c r="I394">
        <v>95</v>
      </c>
      <c r="J394">
        <v>1</v>
      </c>
      <c r="K394">
        <v>6.9</v>
      </c>
      <c r="L394">
        <v>1</v>
      </c>
      <c r="M394">
        <v>95</v>
      </c>
      <c r="N394">
        <v>6.41</v>
      </c>
      <c r="O394">
        <v>95</v>
      </c>
      <c r="P394">
        <v>0.1</v>
      </c>
      <c r="Q394">
        <v>5932.8996770000003</v>
      </c>
      <c r="R394">
        <v>7545338</v>
      </c>
      <c r="S394">
        <v>2.1</v>
      </c>
      <c r="T394">
        <v>2.2000000000000002</v>
      </c>
      <c r="U394">
        <v>0.755</v>
      </c>
      <c r="V394">
        <v>13.5</v>
      </c>
      <c r="W394" t="b">
        <f>COUNT(LifeExpectancyData[[#This Row],[Life expectancy]:[Schooling]])=19</f>
        <v>1</v>
      </c>
    </row>
    <row r="395" spans="1:23" x14ac:dyDescent="0.25">
      <c r="A395" t="s">
        <v>298</v>
      </c>
      <c r="B395">
        <v>2006</v>
      </c>
      <c r="C395" t="s">
        <v>281</v>
      </c>
      <c r="D395">
        <v>72.2</v>
      </c>
      <c r="E395">
        <v>161</v>
      </c>
      <c r="F395">
        <v>1</v>
      </c>
      <c r="G395">
        <v>10.39</v>
      </c>
      <c r="H395">
        <v>508.63045879999999</v>
      </c>
      <c r="I395">
        <v>96</v>
      </c>
      <c r="J395">
        <v>1</v>
      </c>
      <c r="K395">
        <v>6.3</v>
      </c>
      <c r="L395">
        <v>1</v>
      </c>
      <c r="M395">
        <v>96</v>
      </c>
      <c r="N395">
        <v>6.67</v>
      </c>
      <c r="O395">
        <v>95</v>
      </c>
      <c r="P395">
        <v>0.1</v>
      </c>
      <c r="Q395">
        <v>4513.1362799999997</v>
      </c>
      <c r="R395">
        <v>76122</v>
      </c>
      <c r="S395">
        <v>2.2000000000000002</v>
      </c>
      <c r="T395">
        <v>2.2000000000000002</v>
      </c>
      <c r="U395">
        <v>0.75</v>
      </c>
      <c r="V395">
        <v>13.5</v>
      </c>
      <c r="W395" t="b">
        <f>COUNT(LifeExpectancyData[[#This Row],[Life expectancy]:[Schooling]])=19</f>
        <v>1</v>
      </c>
    </row>
    <row r="396" spans="1:23" x14ac:dyDescent="0.25">
      <c r="A396" t="s">
        <v>298</v>
      </c>
      <c r="B396">
        <v>2005</v>
      </c>
      <c r="C396" t="s">
        <v>281</v>
      </c>
      <c r="D396">
        <v>72.099999999999994</v>
      </c>
      <c r="E396">
        <v>16</v>
      </c>
      <c r="F396">
        <v>1</v>
      </c>
      <c r="G396">
        <v>10.48</v>
      </c>
      <c r="H396">
        <v>456.34046569999998</v>
      </c>
      <c r="I396">
        <v>96</v>
      </c>
      <c r="J396">
        <v>3</v>
      </c>
      <c r="K396">
        <v>59.7</v>
      </c>
      <c r="L396">
        <v>1</v>
      </c>
      <c r="M396">
        <v>97</v>
      </c>
      <c r="N396">
        <v>7.8</v>
      </c>
      <c r="O396">
        <v>96</v>
      </c>
      <c r="P396">
        <v>0.1</v>
      </c>
      <c r="Q396">
        <v>3893.6899800000001</v>
      </c>
      <c r="R396">
        <v>7658972</v>
      </c>
      <c r="S396">
        <v>2.2000000000000002</v>
      </c>
      <c r="T396">
        <v>2.2999999999999998</v>
      </c>
      <c r="U396">
        <v>0.745</v>
      </c>
      <c r="V396">
        <v>13.5</v>
      </c>
      <c r="W396" t="b">
        <f>COUNT(LifeExpectancyData[[#This Row],[Life expectancy]:[Schooling]])=19</f>
        <v>1</v>
      </c>
    </row>
    <row r="397" spans="1:23" x14ac:dyDescent="0.25">
      <c r="A397" t="s">
        <v>298</v>
      </c>
      <c r="B397">
        <v>2004</v>
      </c>
      <c r="C397" t="s">
        <v>281</v>
      </c>
      <c r="D397">
        <v>72.2</v>
      </c>
      <c r="E397">
        <v>157</v>
      </c>
      <c r="F397">
        <v>1</v>
      </c>
      <c r="G397">
        <v>10.96</v>
      </c>
      <c r="H397">
        <v>384.14730279999998</v>
      </c>
      <c r="I397">
        <v>94</v>
      </c>
      <c r="J397">
        <v>0</v>
      </c>
      <c r="K397">
        <v>59.1</v>
      </c>
      <c r="L397">
        <v>1</v>
      </c>
      <c r="M397">
        <v>94</v>
      </c>
      <c r="N397">
        <v>7.9</v>
      </c>
      <c r="O397">
        <v>95</v>
      </c>
      <c r="P397">
        <v>0.1</v>
      </c>
      <c r="Q397">
        <v>3381.5783700000002</v>
      </c>
      <c r="R397">
        <v>771686</v>
      </c>
      <c r="S397">
        <v>2.2999999999999998</v>
      </c>
      <c r="T397">
        <v>2.2999999999999998</v>
      </c>
      <c r="U397">
        <v>0.73799999999999999</v>
      </c>
      <c r="V397">
        <v>13.3</v>
      </c>
      <c r="W397" t="b">
        <f>COUNT(LifeExpectancyData[[#This Row],[Life expectancy]:[Schooling]])=19</f>
        <v>1</v>
      </c>
    </row>
    <row r="398" spans="1:23" x14ac:dyDescent="0.25">
      <c r="A398" t="s">
        <v>298</v>
      </c>
      <c r="B398">
        <v>2003</v>
      </c>
      <c r="C398" t="s">
        <v>281</v>
      </c>
      <c r="D398">
        <v>72</v>
      </c>
      <c r="E398">
        <v>155</v>
      </c>
      <c r="F398">
        <v>1</v>
      </c>
      <c r="G398">
        <v>11.19</v>
      </c>
      <c r="H398">
        <v>32.386161029999997</v>
      </c>
      <c r="I398">
        <v>96</v>
      </c>
      <c r="J398">
        <v>0</v>
      </c>
      <c r="K398">
        <v>58.6</v>
      </c>
      <c r="L398">
        <v>1</v>
      </c>
      <c r="M398">
        <v>96</v>
      </c>
      <c r="N398">
        <v>7.43</v>
      </c>
      <c r="O398">
        <v>96</v>
      </c>
      <c r="P398">
        <v>0.1</v>
      </c>
      <c r="Q398">
        <v>271.46823999999998</v>
      </c>
      <c r="R398">
        <v>7775327</v>
      </c>
      <c r="S398">
        <v>2.2999999999999998</v>
      </c>
      <c r="T398">
        <v>2.4</v>
      </c>
      <c r="U398">
        <v>0.72899999999999998</v>
      </c>
      <c r="V398">
        <v>12.9</v>
      </c>
      <c r="W398" t="b">
        <f>COUNT(LifeExpectancyData[[#This Row],[Life expectancy]:[Schooling]])=19</f>
        <v>1</v>
      </c>
    </row>
    <row r="399" spans="1:23" x14ac:dyDescent="0.25">
      <c r="A399" t="s">
        <v>298</v>
      </c>
      <c r="B399">
        <v>2002</v>
      </c>
      <c r="C399" t="s">
        <v>281</v>
      </c>
      <c r="D399">
        <v>71.8</v>
      </c>
      <c r="E399">
        <v>157</v>
      </c>
      <c r="F399">
        <v>1</v>
      </c>
      <c r="G399">
        <v>10.199999999999999</v>
      </c>
      <c r="H399">
        <v>33.267781339999999</v>
      </c>
      <c r="I399">
        <v>88</v>
      </c>
      <c r="J399">
        <v>0</v>
      </c>
      <c r="K399">
        <v>58.1</v>
      </c>
      <c r="L399">
        <v>1</v>
      </c>
      <c r="M399">
        <v>94</v>
      </c>
      <c r="N399">
        <v>7.41</v>
      </c>
      <c r="O399">
        <v>93</v>
      </c>
      <c r="P399">
        <v>0.1</v>
      </c>
      <c r="Q399">
        <v>287.53484300000002</v>
      </c>
      <c r="R399">
        <v>7837161</v>
      </c>
      <c r="S399">
        <v>2.4</v>
      </c>
      <c r="T399">
        <v>2.4</v>
      </c>
      <c r="U399">
        <v>0.72299999999999998</v>
      </c>
      <c r="V399">
        <v>12.9</v>
      </c>
      <c r="W399" t="b">
        <f>COUNT(LifeExpectancyData[[#This Row],[Life expectancy]:[Schooling]])=19</f>
        <v>1</v>
      </c>
    </row>
    <row r="400" spans="1:23" x14ac:dyDescent="0.25">
      <c r="A400" t="s">
        <v>298</v>
      </c>
      <c r="B400">
        <v>2001</v>
      </c>
      <c r="C400" t="s">
        <v>281</v>
      </c>
      <c r="D400">
        <v>71.599999999999994</v>
      </c>
      <c r="E400">
        <v>16</v>
      </c>
      <c r="F400">
        <v>1</v>
      </c>
      <c r="G400">
        <v>10.72</v>
      </c>
      <c r="H400">
        <v>25.062628950000001</v>
      </c>
      <c r="I400">
        <v>93</v>
      </c>
      <c r="J400">
        <v>8</v>
      </c>
      <c r="K400">
        <v>57.5</v>
      </c>
      <c r="L400">
        <v>1</v>
      </c>
      <c r="M400">
        <v>94</v>
      </c>
      <c r="N400">
        <v>7.23</v>
      </c>
      <c r="O400">
        <v>94</v>
      </c>
      <c r="P400">
        <v>0.1</v>
      </c>
      <c r="Q400">
        <v>1764.97387</v>
      </c>
      <c r="R400">
        <v>89142</v>
      </c>
      <c r="S400">
        <v>2.4</v>
      </c>
      <c r="T400">
        <v>2.5</v>
      </c>
      <c r="U400">
        <v>0.71299999999999997</v>
      </c>
      <c r="V400">
        <v>12.9</v>
      </c>
      <c r="W400" t="b">
        <f>COUNT(LifeExpectancyData[[#This Row],[Life expectancy]:[Schooling]])=19</f>
        <v>1</v>
      </c>
    </row>
    <row r="401" spans="1:23" x14ac:dyDescent="0.25">
      <c r="A401" t="s">
        <v>298</v>
      </c>
      <c r="B401">
        <v>2000</v>
      </c>
      <c r="C401" t="s">
        <v>281</v>
      </c>
      <c r="D401">
        <v>71.099999999999994</v>
      </c>
      <c r="E401">
        <v>163</v>
      </c>
      <c r="F401">
        <v>1</v>
      </c>
      <c r="G401">
        <v>9.69</v>
      </c>
      <c r="H401">
        <v>15.2357274</v>
      </c>
      <c r="I401">
        <v>94</v>
      </c>
      <c r="J401">
        <v>46</v>
      </c>
      <c r="K401">
        <v>57</v>
      </c>
      <c r="L401">
        <v>1</v>
      </c>
      <c r="M401">
        <v>94</v>
      </c>
      <c r="N401">
        <v>6.7</v>
      </c>
      <c r="O401">
        <v>93</v>
      </c>
      <c r="P401">
        <v>0.1</v>
      </c>
      <c r="Q401">
        <v>169.28586000000001</v>
      </c>
      <c r="R401">
        <v>817172</v>
      </c>
      <c r="S401">
        <v>2.5</v>
      </c>
      <c r="T401">
        <v>2.5</v>
      </c>
      <c r="U401">
        <v>0.70899999999999996</v>
      </c>
      <c r="V401">
        <v>12.9</v>
      </c>
      <c r="W401" t="b">
        <f>COUNT(LifeExpectancyData[[#This Row],[Life expectancy]:[Schooling]])=19</f>
        <v>1</v>
      </c>
    </row>
    <row r="402" spans="1:23" x14ac:dyDescent="0.25">
      <c r="A402" t="s">
        <v>299</v>
      </c>
      <c r="B402">
        <v>2015</v>
      </c>
      <c r="C402" t="s">
        <v>273</v>
      </c>
      <c r="D402">
        <v>59.9</v>
      </c>
      <c r="E402">
        <v>26</v>
      </c>
      <c r="F402">
        <v>38</v>
      </c>
      <c r="H402">
        <v>0</v>
      </c>
      <c r="I402">
        <v>91</v>
      </c>
      <c r="J402">
        <v>99</v>
      </c>
      <c r="K402">
        <v>19.399999999999999</v>
      </c>
      <c r="L402">
        <v>61</v>
      </c>
      <c r="M402">
        <v>91</v>
      </c>
      <c r="O402">
        <v>91</v>
      </c>
      <c r="P402">
        <v>0.6</v>
      </c>
      <c r="Q402">
        <v>615.59222499999998</v>
      </c>
      <c r="R402">
        <v>1811624</v>
      </c>
      <c r="S402">
        <v>8</v>
      </c>
      <c r="T402">
        <v>7.5</v>
      </c>
      <c r="U402">
        <v>0.39900000000000002</v>
      </c>
      <c r="V402">
        <v>7.7</v>
      </c>
      <c r="W402" t="b">
        <f>COUNT(LifeExpectancyData[[#This Row],[Life expectancy]:[Schooling]])=19</f>
        <v>0</v>
      </c>
    </row>
    <row r="403" spans="1:23" x14ac:dyDescent="0.25">
      <c r="A403" t="s">
        <v>299</v>
      </c>
      <c r="B403">
        <v>2014</v>
      </c>
      <c r="C403" t="s">
        <v>273</v>
      </c>
      <c r="D403">
        <v>59.3</v>
      </c>
      <c r="E403">
        <v>268</v>
      </c>
      <c r="F403">
        <v>39</v>
      </c>
      <c r="G403">
        <v>0.01</v>
      </c>
      <c r="H403">
        <v>8.3863395010000001</v>
      </c>
      <c r="I403">
        <v>91</v>
      </c>
      <c r="J403">
        <v>343</v>
      </c>
      <c r="K403">
        <v>18.8</v>
      </c>
      <c r="L403">
        <v>63</v>
      </c>
      <c r="M403">
        <v>91</v>
      </c>
      <c r="N403">
        <v>4.96</v>
      </c>
      <c r="O403">
        <v>91</v>
      </c>
      <c r="P403">
        <v>0.6</v>
      </c>
      <c r="Q403">
        <v>75.146411299999997</v>
      </c>
      <c r="R403">
        <v>17585977</v>
      </c>
      <c r="S403">
        <v>8.1999999999999993</v>
      </c>
      <c r="T403">
        <v>7.7</v>
      </c>
      <c r="U403">
        <v>0.39800000000000002</v>
      </c>
      <c r="V403">
        <v>7.7</v>
      </c>
      <c r="W403" t="b">
        <f>COUNT(LifeExpectancyData[[#This Row],[Life expectancy]:[Schooling]])=19</f>
        <v>1</v>
      </c>
    </row>
    <row r="404" spans="1:23" x14ac:dyDescent="0.25">
      <c r="A404" t="s">
        <v>299</v>
      </c>
      <c r="B404">
        <v>2013</v>
      </c>
      <c r="C404" t="s">
        <v>273</v>
      </c>
      <c r="D404">
        <v>59</v>
      </c>
      <c r="E404">
        <v>27</v>
      </c>
      <c r="F404">
        <v>40</v>
      </c>
      <c r="G404">
        <v>4.6399999999999997</v>
      </c>
      <c r="H404">
        <v>88.970402140000004</v>
      </c>
      <c r="I404">
        <v>88</v>
      </c>
      <c r="J404">
        <v>375</v>
      </c>
      <c r="K404">
        <v>18.2</v>
      </c>
      <c r="L404">
        <v>66</v>
      </c>
      <c r="M404">
        <v>89</v>
      </c>
      <c r="N404">
        <v>5.91</v>
      </c>
      <c r="O404">
        <v>88</v>
      </c>
      <c r="P404">
        <v>0.7</v>
      </c>
      <c r="Q404">
        <v>699.45284700000002</v>
      </c>
      <c r="R404">
        <v>1772723</v>
      </c>
      <c r="S404">
        <v>8.4</v>
      </c>
      <c r="T404">
        <v>7.9</v>
      </c>
      <c r="U404">
        <v>0.39200000000000002</v>
      </c>
      <c r="V404">
        <v>7.5</v>
      </c>
      <c r="W404" t="b">
        <f>COUNT(LifeExpectancyData[[#This Row],[Life expectancy]:[Schooling]])=19</f>
        <v>1</v>
      </c>
    </row>
    <row r="405" spans="1:23" x14ac:dyDescent="0.25">
      <c r="A405" t="s">
        <v>299</v>
      </c>
      <c r="B405">
        <v>2012</v>
      </c>
      <c r="C405" t="s">
        <v>273</v>
      </c>
      <c r="D405">
        <v>58.6</v>
      </c>
      <c r="E405">
        <v>271</v>
      </c>
      <c r="F405">
        <v>41</v>
      </c>
      <c r="G405">
        <v>4.75</v>
      </c>
      <c r="H405">
        <v>78.769873630000006</v>
      </c>
      <c r="I405">
        <v>9</v>
      </c>
      <c r="J405">
        <v>7362</v>
      </c>
      <c r="K405">
        <v>17.7</v>
      </c>
      <c r="L405">
        <v>68</v>
      </c>
      <c r="M405">
        <v>9</v>
      </c>
      <c r="N405">
        <v>5.33</v>
      </c>
      <c r="O405">
        <v>9</v>
      </c>
      <c r="P405">
        <v>0.8</v>
      </c>
      <c r="Q405">
        <v>673.82270000000005</v>
      </c>
      <c r="R405">
        <v>16571216</v>
      </c>
      <c r="S405">
        <v>8.6</v>
      </c>
      <c r="T405">
        <v>8.1</v>
      </c>
      <c r="U405">
        <v>0.38400000000000001</v>
      </c>
      <c r="V405">
        <v>7.2</v>
      </c>
      <c r="W405" t="b">
        <f>COUNT(LifeExpectancyData[[#This Row],[Life expectancy]:[Schooling]])=19</f>
        <v>1</v>
      </c>
    </row>
    <row r="406" spans="1:23" x14ac:dyDescent="0.25">
      <c r="A406" t="s">
        <v>299</v>
      </c>
      <c r="B406">
        <v>2011</v>
      </c>
      <c r="C406" t="s">
        <v>273</v>
      </c>
      <c r="D406">
        <v>58.1</v>
      </c>
      <c r="E406">
        <v>275</v>
      </c>
      <c r="F406">
        <v>42</v>
      </c>
      <c r="G406">
        <v>4.51</v>
      </c>
      <c r="H406">
        <v>85.555929059999997</v>
      </c>
      <c r="I406">
        <v>91</v>
      </c>
      <c r="J406">
        <v>860</v>
      </c>
      <c r="K406">
        <v>17.100000000000001</v>
      </c>
      <c r="L406">
        <v>71</v>
      </c>
      <c r="M406">
        <v>9</v>
      </c>
      <c r="N406">
        <v>5.17</v>
      </c>
      <c r="O406">
        <v>91</v>
      </c>
      <c r="P406">
        <v>0.9</v>
      </c>
      <c r="Q406">
        <v>666.84278300000005</v>
      </c>
      <c r="R406">
        <v>168194</v>
      </c>
      <c r="S406">
        <v>8.8000000000000007</v>
      </c>
      <c r="T406">
        <v>8.4</v>
      </c>
      <c r="U406">
        <v>0.377</v>
      </c>
      <c r="V406">
        <v>6.7</v>
      </c>
      <c r="W406" t="b">
        <f>COUNT(LifeExpectancyData[[#This Row],[Life expectancy]:[Schooling]])=19</f>
        <v>1</v>
      </c>
    </row>
    <row r="407" spans="1:23" x14ac:dyDescent="0.25">
      <c r="A407" t="s">
        <v>299</v>
      </c>
      <c r="B407">
        <v>2010</v>
      </c>
      <c r="C407" t="s">
        <v>273</v>
      </c>
      <c r="D407">
        <v>57.5</v>
      </c>
      <c r="E407">
        <v>279</v>
      </c>
      <c r="F407">
        <v>43</v>
      </c>
      <c r="G407">
        <v>4.55</v>
      </c>
      <c r="H407">
        <v>90.460182360000005</v>
      </c>
      <c r="I407">
        <v>91</v>
      </c>
      <c r="J407">
        <v>2511</v>
      </c>
      <c r="K407">
        <v>16.600000000000001</v>
      </c>
      <c r="L407">
        <v>74</v>
      </c>
      <c r="M407">
        <v>9</v>
      </c>
      <c r="N407">
        <v>7.17</v>
      </c>
      <c r="O407">
        <v>91</v>
      </c>
      <c r="P407">
        <v>1</v>
      </c>
      <c r="Q407">
        <v>575.44645270000001</v>
      </c>
      <c r="R407">
        <v>1565217</v>
      </c>
      <c r="S407">
        <v>9</v>
      </c>
      <c r="T407">
        <v>8.6</v>
      </c>
      <c r="U407">
        <v>0.36499999999999999</v>
      </c>
      <c r="V407">
        <v>6.3</v>
      </c>
      <c r="W407" t="b">
        <f>COUNT(LifeExpectancyData[[#This Row],[Life expectancy]:[Schooling]])=19</f>
        <v>1</v>
      </c>
    </row>
    <row r="408" spans="1:23" x14ac:dyDescent="0.25">
      <c r="A408" t="s">
        <v>299</v>
      </c>
      <c r="B408">
        <v>2009</v>
      </c>
      <c r="C408" t="s">
        <v>273</v>
      </c>
      <c r="D408">
        <v>56.9</v>
      </c>
      <c r="E408">
        <v>283</v>
      </c>
      <c r="F408">
        <v>44</v>
      </c>
      <c r="G408">
        <v>4.55</v>
      </c>
      <c r="H408">
        <v>81.143047050000007</v>
      </c>
      <c r="I408">
        <v>92</v>
      </c>
      <c r="J408">
        <v>54118</v>
      </c>
      <c r="K408">
        <v>16.100000000000001</v>
      </c>
      <c r="L408">
        <v>77</v>
      </c>
      <c r="M408">
        <v>91</v>
      </c>
      <c r="N408">
        <v>7.41</v>
      </c>
      <c r="O408">
        <v>92</v>
      </c>
      <c r="P408">
        <v>1.1000000000000001</v>
      </c>
      <c r="Q408">
        <v>552.74555210000005</v>
      </c>
      <c r="R408">
        <v>1514199</v>
      </c>
      <c r="S408">
        <v>9.3000000000000007</v>
      </c>
      <c r="T408">
        <v>8.8000000000000007</v>
      </c>
      <c r="U408">
        <v>0.35599999999999998</v>
      </c>
      <c r="V408">
        <v>5.9</v>
      </c>
      <c r="W408" t="b">
        <f>COUNT(LifeExpectancyData[[#This Row],[Life expectancy]:[Schooling]])=19</f>
        <v>1</v>
      </c>
    </row>
    <row r="409" spans="1:23" x14ac:dyDescent="0.25">
      <c r="A409" t="s">
        <v>299</v>
      </c>
      <c r="B409">
        <v>2008</v>
      </c>
      <c r="C409" t="s">
        <v>273</v>
      </c>
      <c r="D409">
        <v>56.1</v>
      </c>
      <c r="E409">
        <v>288</v>
      </c>
      <c r="F409">
        <v>45</v>
      </c>
      <c r="G409">
        <v>4.5</v>
      </c>
      <c r="H409">
        <v>107.79883390000001</v>
      </c>
      <c r="I409">
        <v>93</v>
      </c>
      <c r="J409">
        <v>395</v>
      </c>
      <c r="K409">
        <v>15.6</v>
      </c>
      <c r="L409">
        <v>80</v>
      </c>
      <c r="M409">
        <v>92</v>
      </c>
      <c r="N409">
        <v>6.77</v>
      </c>
      <c r="O409">
        <v>93</v>
      </c>
      <c r="P409">
        <v>1.5</v>
      </c>
      <c r="Q409">
        <v>569.76127840000004</v>
      </c>
      <c r="R409">
        <v>14689726</v>
      </c>
      <c r="S409">
        <v>9.5</v>
      </c>
      <c r="T409">
        <v>9.1</v>
      </c>
      <c r="U409">
        <v>0.34499999999999997</v>
      </c>
      <c r="V409">
        <v>5.4</v>
      </c>
      <c r="W409" t="b">
        <f>COUNT(LifeExpectancyData[[#This Row],[Life expectancy]:[Schooling]])=19</f>
        <v>1</v>
      </c>
    </row>
    <row r="410" spans="1:23" x14ac:dyDescent="0.25">
      <c r="A410" t="s">
        <v>299</v>
      </c>
      <c r="B410">
        <v>2007</v>
      </c>
      <c r="C410" t="s">
        <v>273</v>
      </c>
      <c r="D410">
        <v>55.3</v>
      </c>
      <c r="E410">
        <v>293</v>
      </c>
      <c r="F410">
        <v>46</v>
      </c>
      <c r="G410">
        <v>4.58</v>
      </c>
      <c r="H410">
        <v>73.927305829999995</v>
      </c>
      <c r="I410">
        <v>89</v>
      </c>
      <c r="J410">
        <v>12</v>
      </c>
      <c r="K410">
        <v>15.1</v>
      </c>
      <c r="L410">
        <v>83</v>
      </c>
      <c r="M410">
        <v>93</v>
      </c>
      <c r="N410">
        <v>6.63</v>
      </c>
      <c r="O410">
        <v>89</v>
      </c>
      <c r="P410">
        <v>1.7</v>
      </c>
      <c r="Q410">
        <v>475.11122</v>
      </c>
      <c r="R410">
        <v>1425221</v>
      </c>
      <c r="S410">
        <v>9.8000000000000007</v>
      </c>
      <c r="T410">
        <v>9.3000000000000007</v>
      </c>
      <c r="U410">
        <v>0.33400000000000002</v>
      </c>
      <c r="V410">
        <v>4.9000000000000004</v>
      </c>
      <c r="W410" t="b">
        <f>COUNT(LifeExpectancyData[[#This Row],[Life expectancy]:[Schooling]])=19</f>
        <v>1</v>
      </c>
    </row>
    <row r="411" spans="1:23" x14ac:dyDescent="0.25">
      <c r="A411" t="s">
        <v>299</v>
      </c>
      <c r="B411">
        <v>2006</v>
      </c>
      <c r="C411" t="s">
        <v>273</v>
      </c>
      <c r="D411">
        <v>54.3</v>
      </c>
      <c r="E411">
        <v>32</v>
      </c>
      <c r="F411">
        <v>47</v>
      </c>
      <c r="G411">
        <v>4.7300000000000004</v>
      </c>
      <c r="H411">
        <v>64.240252080000005</v>
      </c>
      <c r="I411">
        <v>76</v>
      </c>
      <c r="J411">
        <v>125</v>
      </c>
      <c r="K411">
        <v>14.6</v>
      </c>
      <c r="L411">
        <v>86</v>
      </c>
      <c r="M411">
        <v>94</v>
      </c>
      <c r="N411">
        <v>6.58</v>
      </c>
      <c r="O411">
        <v>86</v>
      </c>
      <c r="P411">
        <v>2</v>
      </c>
      <c r="Q411">
        <v>422.63323739999998</v>
      </c>
      <c r="R411">
        <v>13829177</v>
      </c>
      <c r="S411">
        <v>1</v>
      </c>
      <c r="T411">
        <v>9.6</v>
      </c>
      <c r="U411">
        <v>0.32500000000000001</v>
      </c>
      <c r="V411">
        <v>4.7</v>
      </c>
      <c r="W411" t="b">
        <f>COUNT(LifeExpectancyData[[#This Row],[Life expectancy]:[Schooling]])=19</f>
        <v>1</v>
      </c>
    </row>
    <row r="412" spans="1:23" x14ac:dyDescent="0.25">
      <c r="A412" t="s">
        <v>299</v>
      </c>
      <c r="B412">
        <v>2005</v>
      </c>
      <c r="C412" t="s">
        <v>273</v>
      </c>
      <c r="D412">
        <v>53.3</v>
      </c>
      <c r="E412">
        <v>313</v>
      </c>
      <c r="F412">
        <v>48</v>
      </c>
      <c r="G412">
        <v>4.88</v>
      </c>
      <c r="H412">
        <v>8.7699893289999995</v>
      </c>
      <c r="J412">
        <v>253</v>
      </c>
      <c r="K412">
        <v>14.2</v>
      </c>
      <c r="L412">
        <v>89</v>
      </c>
      <c r="M412">
        <v>94</v>
      </c>
      <c r="N412">
        <v>6.87</v>
      </c>
      <c r="O412">
        <v>82</v>
      </c>
      <c r="P412">
        <v>2.2999999999999998</v>
      </c>
      <c r="Q412">
        <v>46.998871000000001</v>
      </c>
      <c r="R412">
        <v>1342193</v>
      </c>
      <c r="S412">
        <v>1.3</v>
      </c>
      <c r="T412">
        <v>9.8000000000000007</v>
      </c>
      <c r="U412">
        <v>0</v>
      </c>
      <c r="V412">
        <v>4.3</v>
      </c>
      <c r="W412" t="b">
        <f>COUNT(LifeExpectancyData[[#This Row],[Life expectancy]:[Schooling]])=19</f>
        <v>0</v>
      </c>
    </row>
    <row r="413" spans="1:23" x14ac:dyDescent="0.25">
      <c r="A413" t="s">
        <v>299</v>
      </c>
      <c r="B413">
        <v>2004</v>
      </c>
      <c r="C413" t="s">
        <v>273</v>
      </c>
      <c r="D413">
        <v>52.4</v>
      </c>
      <c r="E413">
        <v>323</v>
      </c>
      <c r="F413">
        <v>49</v>
      </c>
      <c r="G413">
        <v>4.54</v>
      </c>
      <c r="H413">
        <v>56.961080889999998</v>
      </c>
      <c r="J413">
        <v>77</v>
      </c>
      <c r="K413">
        <v>13.7</v>
      </c>
      <c r="L413">
        <v>91</v>
      </c>
      <c r="M413">
        <v>83</v>
      </c>
      <c r="N413">
        <v>6.45</v>
      </c>
      <c r="O413">
        <v>79</v>
      </c>
      <c r="P413">
        <v>2.5</v>
      </c>
      <c r="Q413">
        <v>371.32386500000001</v>
      </c>
      <c r="R413">
        <v>133569</v>
      </c>
      <c r="S413">
        <v>1.5</v>
      </c>
      <c r="T413">
        <v>1.1000000000000001</v>
      </c>
      <c r="U413">
        <v>0</v>
      </c>
      <c r="V413">
        <v>3.9</v>
      </c>
      <c r="W413" t="b">
        <f>COUNT(LifeExpectancyData[[#This Row],[Life expectancy]:[Schooling]])=19</f>
        <v>0</v>
      </c>
    </row>
    <row r="414" spans="1:23" x14ac:dyDescent="0.25">
      <c r="A414" t="s">
        <v>299</v>
      </c>
      <c r="B414">
        <v>2003</v>
      </c>
      <c r="C414" t="s">
        <v>273</v>
      </c>
      <c r="D414">
        <v>51.6</v>
      </c>
      <c r="E414">
        <v>332</v>
      </c>
      <c r="F414">
        <v>49</v>
      </c>
      <c r="G414">
        <v>4.58</v>
      </c>
      <c r="H414">
        <v>41.60951275</v>
      </c>
      <c r="J414">
        <v>2946</v>
      </c>
      <c r="K414">
        <v>13.3</v>
      </c>
      <c r="L414">
        <v>92</v>
      </c>
      <c r="M414">
        <v>83</v>
      </c>
      <c r="N414">
        <v>5.61</v>
      </c>
      <c r="O414">
        <v>79</v>
      </c>
      <c r="P414">
        <v>2.9</v>
      </c>
      <c r="Q414">
        <v>332.34435100000002</v>
      </c>
      <c r="R414">
        <v>12654621</v>
      </c>
      <c r="S414">
        <v>1.7</v>
      </c>
      <c r="T414">
        <v>1.3</v>
      </c>
      <c r="U414">
        <v>0</v>
      </c>
      <c r="V414">
        <v>3.8</v>
      </c>
      <c r="W414" t="b">
        <f>COUNT(LifeExpectancyData[[#This Row],[Life expectancy]:[Schooling]])=19</f>
        <v>0</v>
      </c>
    </row>
    <row r="415" spans="1:23" x14ac:dyDescent="0.25">
      <c r="A415" t="s">
        <v>299</v>
      </c>
      <c r="B415">
        <v>2002</v>
      </c>
      <c r="C415" t="s">
        <v>273</v>
      </c>
      <c r="D415">
        <v>51</v>
      </c>
      <c r="E415">
        <v>338</v>
      </c>
      <c r="F415">
        <v>49</v>
      </c>
      <c r="G415">
        <v>4.53</v>
      </c>
      <c r="H415">
        <v>3.1955668309999998</v>
      </c>
      <c r="J415">
        <v>1744</v>
      </c>
      <c r="K415">
        <v>12.9</v>
      </c>
      <c r="L415">
        <v>93</v>
      </c>
      <c r="M415">
        <v>69</v>
      </c>
      <c r="N415">
        <v>5.26</v>
      </c>
      <c r="O415">
        <v>69</v>
      </c>
      <c r="P415">
        <v>3.2</v>
      </c>
      <c r="Q415">
        <v>26.7635413</v>
      </c>
      <c r="R415">
        <v>122931</v>
      </c>
      <c r="S415">
        <v>11</v>
      </c>
      <c r="T415">
        <v>1.6</v>
      </c>
      <c r="U415">
        <v>0</v>
      </c>
      <c r="V415">
        <v>3.6</v>
      </c>
      <c r="W415" t="b">
        <f>COUNT(LifeExpectancyData[[#This Row],[Life expectancy]:[Schooling]])=19</f>
        <v>0</v>
      </c>
    </row>
    <row r="416" spans="1:23" x14ac:dyDescent="0.25">
      <c r="A416" t="s">
        <v>299</v>
      </c>
      <c r="B416">
        <v>2001</v>
      </c>
      <c r="C416" t="s">
        <v>273</v>
      </c>
      <c r="D416">
        <v>56</v>
      </c>
      <c r="E416">
        <v>344</v>
      </c>
      <c r="F416">
        <v>48</v>
      </c>
      <c r="G416">
        <v>4.5599999999999996</v>
      </c>
      <c r="H416">
        <v>23.1016899</v>
      </c>
      <c r="J416">
        <v>4174</v>
      </c>
      <c r="K416">
        <v>12.5</v>
      </c>
      <c r="L416">
        <v>93</v>
      </c>
      <c r="M416">
        <v>62</v>
      </c>
      <c r="N416">
        <v>4.8499999999999996</v>
      </c>
      <c r="O416">
        <v>62</v>
      </c>
      <c r="P416">
        <v>3.6</v>
      </c>
      <c r="Q416">
        <v>235.4912324</v>
      </c>
      <c r="R416">
        <v>11944587</v>
      </c>
      <c r="S416">
        <v>11.2</v>
      </c>
      <c r="T416">
        <v>1.8</v>
      </c>
      <c r="U416">
        <v>0</v>
      </c>
      <c r="V416">
        <v>3.5</v>
      </c>
      <c r="W416" t="b">
        <f>COUNT(LifeExpectancyData[[#This Row],[Life expectancy]:[Schooling]])=19</f>
        <v>0</v>
      </c>
    </row>
    <row r="417" spans="1:23" x14ac:dyDescent="0.25">
      <c r="A417" t="s">
        <v>299</v>
      </c>
      <c r="B417">
        <v>2000</v>
      </c>
      <c r="C417" t="s">
        <v>273</v>
      </c>
      <c r="D417">
        <v>51</v>
      </c>
      <c r="E417">
        <v>348</v>
      </c>
      <c r="F417">
        <v>48</v>
      </c>
      <c r="G417">
        <v>3.71</v>
      </c>
      <c r="H417">
        <v>19.839295969999998</v>
      </c>
      <c r="J417">
        <v>6074</v>
      </c>
      <c r="K417">
        <v>12.2</v>
      </c>
      <c r="L417">
        <v>92</v>
      </c>
      <c r="M417">
        <v>45</v>
      </c>
      <c r="N417">
        <v>5.6</v>
      </c>
      <c r="O417">
        <v>45</v>
      </c>
      <c r="P417">
        <v>4</v>
      </c>
      <c r="Q417">
        <v>226.47598139999999</v>
      </c>
      <c r="R417">
        <v>1167942</v>
      </c>
      <c r="S417">
        <v>11.4</v>
      </c>
      <c r="T417">
        <v>11.1</v>
      </c>
      <c r="U417">
        <v>0</v>
      </c>
      <c r="V417">
        <v>3.4</v>
      </c>
      <c r="W417" t="b">
        <f>COUNT(LifeExpectancyData[[#This Row],[Life expectancy]:[Schooling]])=19</f>
        <v>0</v>
      </c>
    </row>
    <row r="418" spans="1:23" x14ac:dyDescent="0.25">
      <c r="A418" t="s">
        <v>300</v>
      </c>
      <c r="B418">
        <v>2015</v>
      </c>
      <c r="C418" t="s">
        <v>273</v>
      </c>
      <c r="D418">
        <v>59.6</v>
      </c>
      <c r="E418">
        <v>288</v>
      </c>
      <c r="F418">
        <v>21</v>
      </c>
      <c r="H418">
        <v>0</v>
      </c>
      <c r="I418">
        <v>94</v>
      </c>
      <c r="J418">
        <v>9</v>
      </c>
      <c r="K418">
        <v>18.7</v>
      </c>
      <c r="L418">
        <v>31</v>
      </c>
      <c r="M418">
        <v>94</v>
      </c>
      <c r="O418">
        <v>94</v>
      </c>
      <c r="P418">
        <v>0.7</v>
      </c>
      <c r="Q418">
        <v>33.681223000000003</v>
      </c>
      <c r="R418">
        <v>119927</v>
      </c>
      <c r="S418">
        <v>7.3</v>
      </c>
      <c r="T418">
        <v>7.2</v>
      </c>
      <c r="U418">
        <v>0.40600000000000003</v>
      </c>
      <c r="V418">
        <v>10.6</v>
      </c>
      <c r="W418" t="b">
        <f>COUNT(LifeExpectancyData[[#This Row],[Life expectancy]:[Schooling]])=19</f>
        <v>0</v>
      </c>
    </row>
    <row r="419" spans="1:23" x14ac:dyDescent="0.25">
      <c r="A419" t="s">
        <v>300</v>
      </c>
      <c r="B419">
        <v>2014</v>
      </c>
      <c r="C419" t="s">
        <v>273</v>
      </c>
      <c r="D419">
        <v>59.1</v>
      </c>
      <c r="E419">
        <v>297</v>
      </c>
      <c r="F419">
        <v>22</v>
      </c>
      <c r="G419">
        <v>0.01</v>
      </c>
      <c r="H419">
        <v>41.251590380000003</v>
      </c>
      <c r="I419">
        <v>95</v>
      </c>
      <c r="J419">
        <v>0</v>
      </c>
      <c r="K419">
        <v>18.2</v>
      </c>
      <c r="L419">
        <v>32</v>
      </c>
      <c r="M419">
        <v>95</v>
      </c>
      <c r="N419">
        <v>7.54</v>
      </c>
      <c r="O419">
        <v>95</v>
      </c>
      <c r="P419">
        <v>0.7</v>
      </c>
      <c r="Q419">
        <v>312.7489794</v>
      </c>
      <c r="R419">
        <v>989179</v>
      </c>
      <c r="S419">
        <v>7.4</v>
      </c>
      <c r="T419">
        <v>7.3</v>
      </c>
      <c r="U419">
        <v>0.40400000000000003</v>
      </c>
      <c r="V419">
        <v>10.6</v>
      </c>
      <c r="W419" t="b">
        <f>COUNT(LifeExpectancyData[[#This Row],[Life expectancy]:[Schooling]])=19</f>
        <v>1</v>
      </c>
    </row>
    <row r="420" spans="1:23" x14ac:dyDescent="0.25">
      <c r="A420" t="s">
        <v>300</v>
      </c>
      <c r="B420">
        <v>2013</v>
      </c>
      <c r="C420" t="s">
        <v>273</v>
      </c>
      <c r="D420">
        <v>58.6</v>
      </c>
      <c r="E420">
        <v>33</v>
      </c>
      <c r="F420">
        <v>22</v>
      </c>
      <c r="G420">
        <v>0.01</v>
      </c>
      <c r="H420">
        <v>40.151284580000002</v>
      </c>
      <c r="I420">
        <v>96</v>
      </c>
      <c r="J420">
        <v>0</v>
      </c>
      <c r="K420">
        <v>17.600000000000001</v>
      </c>
      <c r="L420">
        <v>32</v>
      </c>
      <c r="M420">
        <v>96</v>
      </c>
      <c r="N420">
        <v>8.3000000000000007</v>
      </c>
      <c r="O420">
        <v>96</v>
      </c>
      <c r="P420">
        <v>1</v>
      </c>
      <c r="Q420">
        <v>282.75552520000002</v>
      </c>
      <c r="R420">
        <v>96186</v>
      </c>
      <c r="S420">
        <v>7.4</v>
      </c>
      <c r="T420">
        <v>7.4</v>
      </c>
      <c r="U420">
        <v>0.39800000000000002</v>
      </c>
      <c r="V420">
        <v>10.5</v>
      </c>
      <c r="W420" t="b">
        <f>COUNT(LifeExpectancyData[[#This Row],[Life expectancy]:[Schooling]])=19</f>
        <v>1</v>
      </c>
    </row>
    <row r="421" spans="1:23" x14ac:dyDescent="0.25">
      <c r="A421" t="s">
        <v>300</v>
      </c>
      <c r="B421">
        <v>2012</v>
      </c>
      <c r="C421" t="s">
        <v>273</v>
      </c>
      <c r="D421">
        <v>58</v>
      </c>
      <c r="E421">
        <v>312</v>
      </c>
      <c r="F421">
        <v>22</v>
      </c>
      <c r="G421">
        <v>0.01</v>
      </c>
      <c r="H421">
        <v>38.731705050000002</v>
      </c>
      <c r="I421">
        <v>96</v>
      </c>
      <c r="J421">
        <v>49</v>
      </c>
      <c r="K421">
        <v>17.100000000000001</v>
      </c>
      <c r="L421">
        <v>33</v>
      </c>
      <c r="M421">
        <v>96</v>
      </c>
      <c r="N421">
        <v>8.2100000000000009</v>
      </c>
      <c r="O421">
        <v>96</v>
      </c>
      <c r="P421">
        <v>1.2</v>
      </c>
      <c r="Q421">
        <v>265.28565099999997</v>
      </c>
      <c r="R421">
        <v>931971</v>
      </c>
      <c r="S421">
        <v>7.5</v>
      </c>
      <c r="T421">
        <v>7.5</v>
      </c>
      <c r="U421">
        <v>0.39300000000000002</v>
      </c>
      <c r="V421">
        <v>10.3</v>
      </c>
      <c r="W421" t="b">
        <f>COUNT(LifeExpectancyData[[#This Row],[Life expectancy]:[Schooling]])=19</f>
        <v>1</v>
      </c>
    </row>
    <row r="422" spans="1:23" x14ac:dyDescent="0.25">
      <c r="A422" t="s">
        <v>300</v>
      </c>
      <c r="B422">
        <v>2011</v>
      </c>
      <c r="C422" t="s">
        <v>273</v>
      </c>
      <c r="D422">
        <v>57.4</v>
      </c>
      <c r="E422">
        <v>321</v>
      </c>
      <c r="F422">
        <v>22</v>
      </c>
      <c r="G422">
        <v>4.16</v>
      </c>
      <c r="H422">
        <v>3.595980333</v>
      </c>
      <c r="I422">
        <v>96</v>
      </c>
      <c r="J422">
        <v>129</v>
      </c>
      <c r="K422">
        <v>16.600000000000001</v>
      </c>
      <c r="L422">
        <v>33</v>
      </c>
      <c r="M422">
        <v>95</v>
      </c>
      <c r="N422">
        <v>8.58</v>
      </c>
      <c r="O422">
        <v>96</v>
      </c>
      <c r="P422">
        <v>1.5</v>
      </c>
      <c r="Q422">
        <v>26.479973000000001</v>
      </c>
      <c r="R422">
        <v>94358</v>
      </c>
      <c r="S422">
        <v>7.6</v>
      </c>
      <c r="T422">
        <v>7.6</v>
      </c>
      <c r="U422">
        <v>0.38500000000000001</v>
      </c>
      <c r="V422">
        <v>9.9</v>
      </c>
      <c r="W422" t="b">
        <f>COUNT(LifeExpectancyData[[#This Row],[Life expectancy]:[Schooling]])=19</f>
        <v>1</v>
      </c>
    </row>
    <row r="423" spans="1:23" x14ac:dyDescent="0.25">
      <c r="A423" t="s">
        <v>300</v>
      </c>
      <c r="B423">
        <v>2010</v>
      </c>
      <c r="C423" t="s">
        <v>273</v>
      </c>
      <c r="D423">
        <v>56.8</v>
      </c>
      <c r="E423">
        <v>33</v>
      </c>
      <c r="F423">
        <v>23</v>
      </c>
      <c r="G423">
        <v>4.16</v>
      </c>
      <c r="H423">
        <v>31.14187566</v>
      </c>
      <c r="I423">
        <v>96</v>
      </c>
      <c r="J423">
        <v>495</v>
      </c>
      <c r="K423">
        <v>16.100000000000001</v>
      </c>
      <c r="L423">
        <v>34</v>
      </c>
      <c r="M423">
        <v>94</v>
      </c>
      <c r="N423">
        <v>8.82</v>
      </c>
      <c r="O423">
        <v>96</v>
      </c>
      <c r="P423">
        <v>1.9</v>
      </c>
      <c r="Q423">
        <v>231.19432560000001</v>
      </c>
      <c r="R423">
        <v>876693</v>
      </c>
      <c r="S423">
        <v>7.7</v>
      </c>
      <c r="T423">
        <v>7.7</v>
      </c>
      <c r="U423">
        <v>0.36099999999999999</v>
      </c>
      <c r="V423">
        <v>9.3000000000000007</v>
      </c>
      <c r="W423" t="b">
        <f>COUNT(LifeExpectancyData[[#This Row],[Life expectancy]:[Schooling]])=19</f>
        <v>1</v>
      </c>
    </row>
    <row r="424" spans="1:23" x14ac:dyDescent="0.25">
      <c r="A424" t="s">
        <v>300</v>
      </c>
      <c r="B424">
        <v>2009</v>
      </c>
      <c r="C424" t="s">
        <v>273</v>
      </c>
      <c r="D424">
        <v>56.2</v>
      </c>
      <c r="E424">
        <v>338</v>
      </c>
      <c r="F424">
        <v>23</v>
      </c>
      <c r="G424">
        <v>4.05</v>
      </c>
      <c r="H424">
        <v>2.0304946730000002</v>
      </c>
      <c r="I424">
        <v>94</v>
      </c>
      <c r="J424">
        <v>305</v>
      </c>
      <c r="K424">
        <v>15.7</v>
      </c>
      <c r="L424">
        <v>34</v>
      </c>
      <c r="M424">
        <v>96</v>
      </c>
      <c r="N424">
        <v>6.96</v>
      </c>
      <c r="O424">
        <v>94</v>
      </c>
      <c r="P424">
        <v>2.4</v>
      </c>
      <c r="Q424">
        <v>24.944652000000001</v>
      </c>
      <c r="R424">
        <v>848931</v>
      </c>
      <c r="S424">
        <v>7.8</v>
      </c>
      <c r="T424">
        <v>7.8</v>
      </c>
      <c r="U424">
        <v>0.33600000000000002</v>
      </c>
      <c r="V424">
        <v>8.6</v>
      </c>
      <c r="W424" t="b">
        <f>COUNT(LifeExpectancyData[[#This Row],[Life expectancy]:[Schooling]])=19</f>
        <v>1</v>
      </c>
    </row>
    <row r="425" spans="1:23" x14ac:dyDescent="0.25">
      <c r="A425" t="s">
        <v>300</v>
      </c>
      <c r="B425">
        <v>2008</v>
      </c>
      <c r="C425" t="s">
        <v>273</v>
      </c>
      <c r="D425">
        <v>55.3</v>
      </c>
      <c r="E425">
        <v>35</v>
      </c>
      <c r="F425">
        <v>23</v>
      </c>
      <c r="G425">
        <v>4.33</v>
      </c>
      <c r="H425">
        <v>15.99415192</v>
      </c>
      <c r="I425">
        <v>92</v>
      </c>
      <c r="J425">
        <v>173</v>
      </c>
      <c r="K425">
        <v>15.2</v>
      </c>
      <c r="L425">
        <v>35</v>
      </c>
      <c r="M425">
        <v>89</v>
      </c>
      <c r="N425">
        <v>7.86</v>
      </c>
      <c r="O425">
        <v>92</v>
      </c>
      <c r="P425">
        <v>2.9</v>
      </c>
      <c r="Q425">
        <v>196.24726279999999</v>
      </c>
      <c r="R425">
        <v>8212264</v>
      </c>
      <c r="S425">
        <v>7.9</v>
      </c>
      <c r="T425">
        <v>7.9</v>
      </c>
      <c r="U425">
        <v>0.31900000000000001</v>
      </c>
      <c r="V425">
        <v>7.9</v>
      </c>
      <c r="W425" t="b">
        <f>COUNT(LifeExpectancyData[[#This Row],[Life expectancy]:[Schooling]])=19</f>
        <v>1</v>
      </c>
    </row>
    <row r="426" spans="1:23" x14ac:dyDescent="0.25">
      <c r="A426" t="s">
        <v>300</v>
      </c>
      <c r="B426">
        <v>2007</v>
      </c>
      <c r="C426" t="s">
        <v>273</v>
      </c>
      <c r="D426">
        <v>54.8</v>
      </c>
      <c r="E426">
        <v>355</v>
      </c>
      <c r="F426">
        <v>24</v>
      </c>
      <c r="G426">
        <v>4.54</v>
      </c>
      <c r="H426">
        <v>1.7265951500000001</v>
      </c>
      <c r="I426">
        <v>99</v>
      </c>
      <c r="J426">
        <v>43</v>
      </c>
      <c r="K426">
        <v>14.8</v>
      </c>
      <c r="L426">
        <v>36</v>
      </c>
      <c r="M426">
        <v>93</v>
      </c>
      <c r="N426">
        <v>1.3</v>
      </c>
      <c r="O426">
        <v>99</v>
      </c>
      <c r="P426">
        <v>3.4</v>
      </c>
      <c r="Q426">
        <v>17.799949999999999</v>
      </c>
      <c r="R426">
        <v>7939573</v>
      </c>
      <c r="S426">
        <v>8</v>
      </c>
      <c r="T426">
        <v>8</v>
      </c>
      <c r="U426">
        <v>0.309</v>
      </c>
      <c r="V426">
        <v>7.2</v>
      </c>
      <c r="W426" t="b">
        <f>COUNT(LifeExpectancyData[[#This Row],[Life expectancy]:[Schooling]])=19</f>
        <v>1</v>
      </c>
    </row>
    <row r="427" spans="1:23" x14ac:dyDescent="0.25">
      <c r="A427" t="s">
        <v>300</v>
      </c>
      <c r="B427">
        <v>2006</v>
      </c>
      <c r="C427" t="s">
        <v>273</v>
      </c>
      <c r="D427">
        <v>54.1</v>
      </c>
      <c r="E427">
        <v>361</v>
      </c>
      <c r="F427">
        <v>24</v>
      </c>
      <c r="G427">
        <v>4.5</v>
      </c>
      <c r="H427">
        <v>21.24915339</v>
      </c>
      <c r="I427">
        <v>92</v>
      </c>
      <c r="J427">
        <v>784</v>
      </c>
      <c r="K427">
        <v>14.5</v>
      </c>
      <c r="L427">
        <v>36</v>
      </c>
      <c r="M427">
        <v>88</v>
      </c>
      <c r="N427">
        <v>11.49</v>
      </c>
      <c r="O427">
        <v>92</v>
      </c>
      <c r="P427">
        <v>3.8</v>
      </c>
      <c r="Q427">
        <v>165.87941760000001</v>
      </c>
      <c r="R427">
        <v>7675338</v>
      </c>
      <c r="S427">
        <v>8.1</v>
      </c>
      <c r="T427">
        <v>8.1999999999999993</v>
      </c>
      <c r="U427">
        <v>0.28999999999999998</v>
      </c>
      <c r="V427">
        <v>5.9</v>
      </c>
      <c r="W427" t="b">
        <f>COUNT(LifeExpectancyData[[#This Row],[Life expectancy]:[Schooling]])=19</f>
        <v>1</v>
      </c>
    </row>
    <row r="428" spans="1:23" x14ac:dyDescent="0.25">
      <c r="A428" t="s">
        <v>300</v>
      </c>
      <c r="B428">
        <v>2005</v>
      </c>
      <c r="C428" t="s">
        <v>273</v>
      </c>
      <c r="D428">
        <v>53.4</v>
      </c>
      <c r="E428">
        <v>369</v>
      </c>
      <c r="F428">
        <v>24</v>
      </c>
      <c r="G428">
        <v>5.54</v>
      </c>
      <c r="H428">
        <v>1.7474409479999999</v>
      </c>
      <c r="I428">
        <v>87</v>
      </c>
      <c r="J428">
        <v>0</v>
      </c>
      <c r="K428">
        <v>14.1</v>
      </c>
      <c r="L428">
        <v>37</v>
      </c>
      <c r="M428">
        <v>82</v>
      </c>
      <c r="N428">
        <v>9.84</v>
      </c>
      <c r="O428">
        <v>87</v>
      </c>
      <c r="P428">
        <v>4.3</v>
      </c>
      <c r="Q428">
        <v>15.574339999999999</v>
      </c>
      <c r="R428">
        <v>7423289</v>
      </c>
      <c r="S428">
        <v>8.1999999999999993</v>
      </c>
      <c r="T428">
        <v>8.3000000000000007</v>
      </c>
      <c r="U428">
        <v>0.28599999999999998</v>
      </c>
      <c r="V428">
        <v>5.6</v>
      </c>
      <c r="W428" t="b">
        <f>COUNT(LifeExpectancyData[[#This Row],[Life expectancy]:[Schooling]])=19</f>
        <v>1</v>
      </c>
    </row>
    <row r="429" spans="1:23" x14ac:dyDescent="0.25">
      <c r="A429" t="s">
        <v>300</v>
      </c>
      <c r="B429">
        <v>2004</v>
      </c>
      <c r="C429" t="s">
        <v>273</v>
      </c>
      <c r="D429">
        <v>52.6</v>
      </c>
      <c r="E429">
        <v>378</v>
      </c>
      <c r="F429">
        <v>24</v>
      </c>
      <c r="G429">
        <v>5.72</v>
      </c>
      <c r="H429">
        <v>11.226553470000001</v>
      </c>
      <c r="I429">
        <v>83</v>
      </c>
      <c r="J429">
        <v>2</v>
      </c>
      <c r="K429">
        <v>13.8</v>
      </c>
      <c r="L429">
        <v>38</v>
      </c>
      <c r="M429">
        <v>76</v>
      </c>
      <c r="N429">
        <v>7.1</v>
      </c>
      <c r="O429">
        <v>83</v>
      </c>
      <c r="P429">
        <v>4.8</v>
      </c>
      <c r="Q429">
        <v>127.4296648</v>
      </c>
      <c r="R429">
        <v>7182451</v>
      </c>
      <c r="S429">
        <v>8.4</v>
      </c>
      <c r="T429">
        <v>8.4</v>
      </c>
      <c r="U429">
        <v>0.27900000000000003</v>
      </c>
      <c r="V429">
        <v>5.2</v>
      </c>
      <c r="W429" t="b">
        <f>COUNT(LifeExpectancyData[[#This Row],[Life expectancy]:[Schooling]])=19</f>
        <v>1</v>
      </c>
    </row>
    <row r="430" spans="1:23" x14ac:dyDescent="0.25">
      <c r="A430" t="s">
        <v>300</v>
      </c>
      <c r="B430">
        <v>2003</v>
      </c>
      <c r="C430" t="s">
        <v>273</v>
      </c>
      <c r="D430">
        <v>51.9</v>
      </c>
      <c r="E430">
        <v>387</v>
      </c>
      <c r="F430">
        <v>24</v>
      </c>
      <c r="G430">
        <v>5.84</v>
      </c>
      <c r="H430">
        <v>6.5452636340000003</v>
      </c>
      <c r="J430">
        <v>224</v>
      </c>
      <c r="K430">
        <v>13.5</v>
      </c>
      <c r="L430">
        <v>38</v>
      </c>
      <c r="M430">
        <v>75</v>
      </c>
      <c r="N430">
        <v>5.25</v>
      </c>
      <c r="O430">
        <v>82</v>
      </c>
      <c r="P430">
        <v>5.0999999999999996</v>
      </c>
      <c r="Q430">
        <v>112.849373</v>
      </c>
      <c r="R430">
        <v>6953113</v>
      </c>
      <c r="S430">
        <v>8.5</v>
      </c>
      <c r="T430">
        <v>8.5</v>
      </c>
      <c r="U430">
        <v>0.27600000000000002</v>
      </c>
      <c r="V430">
        <v>4.7</v>
      </c>
      <c r="W430" t="b">
        <f>COUNT(LifeExpectancyData[[#This Row],[Life expectancy]:[Schooling]])=19</f>
        <v>0</v>
      </c>
    </row>
    <row r="431" spans="1:23" x14ac:dyDescent="0.25">
      <c r="A431" t="s">
        <v>300</v>
      </c>
      <c r="B431">
        <v>2002</v>
      </c>
      <c r="C431" t="s">
        <v>273</v>
      </c>
      <c r="D431">
        <v>51.5</v>
      </c>
      <c r="E431">
        <v>387</v>
      </c>
      <c r="F431">
        <v>24</v>
      </c>
      <c r="G431">
        <v>5.98</v>
      </c>
      <c r="H431">
        <v>9.660010196</v>
      </c>
      <c r="J431">
        <v>1016</v>
      </c>
      <c r="K431">
        <v>13.3</v>
      </c>
      <c r="L431">
        <v>39</v>
      </c>
      <c r="M431">
        <v>74</v>
      </c>
      <c r="N431">
        <v>5.15</v>
      </c>
      <c r="O431">
        <v>81</v>
      </c>
      <c r="P431">
        <v>5.2</v>
      </c>
      <c r="Q431">
        <v>122.43358929999999</v>
      </c>
      <c r="R431">
        <v>6741569</v>
      </c>
      <c r="S431">
        <v>8.6999999999999993</v>
      </c>
      <c r="T431">
        <v>8.6999999999999993</v>
      </c>
      <c r="U431">
        <v>0.26800000000000002</v>
      </c>
      <c r="V431">
        <v>4.4000000000000004</v>
      </c>
      <c r="W431" t="b">
        <f>COUNT(LifeExpectancyData[[#This Row],[Life expectancy]:[Schooling]])=19</f>
        <v>0</v>
      </c>
    </row>
    <row r="432" spans="1:23" x14ac:dyDescent="0.25">
      <c r="A432" t="s">
        <v>300</v>
      </c>
      <c r="B432">
        <v>2001</v>
      </c>
      <c r="C432" t="s">
        <v>273</v>
      </c>
      <c r="D432">
        <v>51.3</v>
      </c>
      <c r="E432">
        <v>385</v>
      </c>
      <c r="F432">
        <v>25</v>
      </c>
      <c r="G432">
        <v>6.09</v>
      </c>
      <c r="H432">
        <v>10.61917585</v>
      </c>
      <c r="J432">
        <v>0</v>
      </c>
      <c r="K432">
        <v>13</v>
      </c>
      <c r="L432">
        <v>40</v>
      </c>
      <c r="M432">
        <v>72</v>
      </c>
      <c r="N432">
        <v>4.96</v>
      </c>
      <c r="O432">
        <v>81</v>
      </c>
      <c r="P432">
        <v>5.3</v>
      </c>
      <c r="Q432">
        <v>133.74276889999999</v>
      </c>
      <c r="R432">
        <v>6555829</v>
      </c>
      <c r="S432">
        <v>8.8000000000000007</v>
      </c>
      <c r="T432">
        <v>8.8000000000000007</v>
      </c>
      <c r="U432">
        <v>0.26800000000000002</v>
      </c>
      <c r="V432">
        <v>4.5</v>
      </c>
      <c r="W432" t="b">
        <f>COUNT(LifeExpectancyData[[#This Row],[Life expectancy]:[Schooling]])=19</f>
        <v>0</v>
      </c>
    </row>
    <row r="433" spans="1:23" x14ac:dyDescent="0.25">
      <c r="A433" t="s">
        <v>300</v>
      </c>
      <c r="B433">
        <v>2000</v>
      </c>
      <c r="C433" t="s">
        <v>273</v>
      </c>
      <c r="D433">
        <v>58</v>
      </c>
      <c r="E433">
        <v>386</v>
      </c>
      <c r="F433">
        <v>25</v>
      </c>
      <c r="G433">
        <v>6.61</v>
      </c>
      <c r="H433">
        <v>9.6966891640000004</v>
      </c>
      <c r="J433">
        <v>18363</v>
      </c>
      <c r="K433">
        <v>12.8</v>
      </c>
      <c r="L433">
        <v>41</v>
      </c>
      <c r="M433">
        <v>71</v>
      </c>
      <c r="N433">
        <v>4.9800000000000004</v>
      </c>
      <c r="O433">
        <v>8</v>
      </c>
      <c r="P433">
        <v>5.2</v>
      </c>
      <c r="Q433">
        <v>135.9984455</v>
      </c>
      <c r="R433">
        <v>6476</v>
      </c>
      <c r="S433">
        <v>9</v>
      </c>
      <c r="T433">
        <v>8.9</v>
      </c>
      <c r="U433">
        <v>0.26800000000000002</v>
      </c>
      <c r="V433">
        <v>4.5</v>
      </c>
      <c r="W433" t="b">
        <f>COUNT(LifeExpectancyData[[#This Row],[Life expectancy]:[Schooling]])=19</f>
        <v>0</v>
      </c>
    </row>
    <row r="434" spans="1:23" x14ac:dyDescent="0.25">
      <c r="A434" t="s">
        <v>301</v>
      </c>
      <c r="B434">
        <v>2015</v>
      </c>
      <c r="C434" t="s">
        <v>273</v>
      </c>
      <c r="D434">
        <v>53.3</v>
      </c>
      <c r="E434">
        <v>397</v>
      </c>
      <c r="F434">
        <v>57</v>
      </c>
      <c r="H434">
        <v>0</v>
      </c>
      <c r="I434">
        <v>83</v>
      </c>
      <c r="J434">
        <v>65</v>
      </c>
      <c r="K434">
        <v>28</v>
      </c>
      <c r="L434">
        <v>79</v>
      </c>
      <c r="M434">
        <v>81</v>
      </c>
      <c r="O434">
        <v>83</v>
      </c>
      <c r="P434">
        <v>1.9</v>
      </c>
      <c r="S434">
        <v>5.5</v>
      </c>
      <c r="T434">
        <v>5.5</v>
      </c>
      <c r="W434" t="b">
        <f>COUNT(LifeExpectancyData[[#This Row],[Life expectancy]:[Schooling]])=19</f>
        <v>0</v>
      </c>
    </row>
    <row r="435" spans="1:23" x14ac:dyDescent="0.25">
      <c r="A435" t="s">
        <v>301</v>
      </c>
      <c r="B435">
        <v>2014</v>
      </c>
      <c r="C435" t="s">
        <v>273</v>
      </c>
      <c r="D435">
        <v>52.8</v>
      </c>
      <c r="E435">
        <v>47</v>
      </c>
      <c r="F435">
        <v>58</v>
      </c>
      <c r="G435">
        <v>0.01</v>
      </c>
      <c r="H435">
        <v>0</v>
      </c>
      <c r="I435">
        <v>76</v>
      </c>
      <c r="J435">
        <v>50</v>
      </c>
      <c r="K435">
        <v>27.4</v>
      </c>
      <c r="L435">
        <v>80</v>
      </c>
      <c r="M435">
        <v>76</v>
      </c>
      <c r="N435">
        <v>5.72</v>
      </c>
      <c r="O435">
        <v>76</v>
      </c>
      <c r="P435">
        <v>2</v>
      </c>
      <c r="S435">
        <v>5.6</v>
      </c>
      <c r="T435">
        <v>5.6</v>
      </c>
      <c r="W435" t="b">
        <f>COUNT(LifeExpectancyData[[#This Row],[Life expectancy]:[Schooling]])=19</f>
        <v>0</v>
      </c>
    </row>
    <row r="436" spans="1:23" x14ac:dyDescent="0.25">
      <c r="A436" t="s">
        <v>301</v>
      </c>
      <c r="B436">
        <v>2013</v>
      </c>
      <c r="C436" t="s">
        <v>273</v>
      </c>
      <c r="D436">
        <v>52.3</v>
      </c>
      <c r="E436">
        <v>412</v>
      </c>
      <c r="F436">
        <v>59</v>
      </c>
      <c r="G436">
        <v>3.15</v>
      </c>
      <c r="H436">
        <v>0</v>
      </c>
      <c r="I436">
        <v>8</v>
      </c>
      <c r="J436">
        <v>48</v>
      </c>
      <c r="K436">
        <v>26.8</v>
      </c>
      <c r="L436">
        <v>81</v>
      </c>
      <c r="M436">
        <v>79</v>
      </c>
      <c r="N436">
        <v>5.81</v>
      </c>
      <c r="O436">
        <v>8</v>
      </c>
      <c r="P436">
        <v>2.4</v>
      </c>
      <c r="S436">
        <v>5.8</v>
      </c>
      <c r="T436">
        <v>5.7</v>
      </c>
      <c r="W436" t="b">
        <f>COUNT(LifeExpectancyData[[#This Row],[Life expectancy]:[Schooling]])=19</f>
        <v>0</v>
      </c>
    </row>
    <row r="437" spans="1:23" x14ac:dyDescent="0.25">
      <c r="A437" t="s">
        <v>301</v>
      </c>
      <c r="B437">
        <v>2012</v>
      </c>
      <c r="C437" t="s">
        <v>273</v>
      </c>
      <c r="D437">
        <v>52</v>
      </c>
      <c r="E437">
        <v>415</v>
      </c>
      <c r="F437">
        <v>59</v>
      </c>
      <c r="G437">
        <v>3.24</v>
      </c>
      <c r="H437">
        <v>0</v>
      </c>
      <c r="I437">
        <v>82</v>
      </c>
      <c r="J437">
        <v>137</v>
      </c>
      <c r="K437">
        <v>26.2</v>
      </c>
      <c r="L437">
        <v>82</v>
      </c>
      <c r="M437">
        <v>83</v>
      </c>
      <c r="N437">
        <v>6.14</v>
      </c>
      <c r="O437">
        <v>82</v>
      </c>
      <c r="P437">
        <v>2.9</v>
      </c>
      <c r="S437">
        <v>5.9</v>
      </c>
      <c r="T437">
        <v>5.9</v>
      </c>
      <c r="W437" t="b">
        <f>COUNT(LifeExpectancyData[[#This Row],[Life expectancy]:[Schooling]])=19</f>
        <v>0</v>
      </c>
    </row>
    <row r="438" spans="1:23" x14ac:dyDescent="0.25">
      <c r="A438" t="s">
        <v>301</v>
      </c>
      <c r="B438">
        <v>2011</v>
      </c>
      <c r="C438" t="s">
        <v>273</v>
      </c>
      <c r="D438">
        <v>51.7</v>
      </c>
      <c r="E438">
        <v>419</v>
      </c>
      <c r="F438">
        <v>60</v>
      </c>
      <c r="G438">
        <v>3.13</v>
      </c>
      <c r="H438">
        <v>0</v>
      </c>
      <c r="I438">
        <v>62</v>
      </c>
      <c r="J438">
        <v>628</v>
      </c>
      <c r="K438">
        <v>25.6</v>
      </c>
      <c r="L438">
        <v>83</v>
      </c>
      <c r="M438">
        <v>58</v>
      </c>
      <c r="N438">
        <v>6.42</v>
      </c>
      <c r="O438">
        <v>62</v>
      </c>
      <c r="P438">
        <v>3.3</v>
      </c>
      <c r="S438">
        <v>6.1</v>
      </c>
      <c r="T438">
        <v>6</v>
      </c>
      <c r="W438" t="b">
        <f>COUNT(LifeExpectancyData[[#This Row],[Life expectancy]:[Schooling]])=19</f>
        <v>0</v>
      </c>
    </row>
    <row r="439" spans="1:23" x14ac:dyDescent="0.25">
      <c r="A439" t="s">
        <v>301</v>
      </c>
      <c r="B439">
        <v>2010</v>
      </c>
      <c r="C439" t="s">
        <v>273</v>
      </c>
      <c r="D439">
        <v>51.5</v>
      </c>
      <c r="E439">
        <v>417</v>
      </c>
      <c r="F439">
        <v>60</v>
      </c>
      <c r="G439">
        <v>3.15</v>
      </c>
      <c r="H439">
        <v>0</v>
      </c>
      <c r="I439">
        <v>85</v>
      </c>
      <c r="J439">
        <v>441</v>
      </c>
      <c r="K439">
        <v>25</v>
      </c>
      <c r="L439">
        <v>84</v>
      </c>
      <c r="M439">
        <v>81</v>
      </c>
      <c r="N439">
        <v>6.32</v>
      </c>
      <c r="O439">
        <v>85</v>
      </c>
      <c r="P439">
        <v>3.3</v>
      </c>
      <c r="S439">
        <v>6.3</v>
      </c>
      <c r="T439">
        <v>6.2</v>
      </c>
      <c r="W439" t="b">
        <f>COUNT(LifeExpectancyData[[#This Row],[Life expectancy]:[Schooling]])=19</f>
        <v>0</v>
      </c>
    </row>
    <row r="440" spans="1:23" x14ac:dyDescent="0.25">
      <c r="A440" t="s">
        <v>301</v>
      </c>
      <c r="B440">
        <v>2009</v>
      </c>
      <c r="C440" t="s">
        <v>273</v>
      </c>
      <c r="D440">
        <v>51</v>
      </c>
      <c r="E440">
        <v>426</v>
      </c>
      <c r="F440">
        <v>60</v>
      </c>
      <c r="G440">
        <v>2.92</v>
      </c>
      <c r="H440">
        <v>0</v>
      </c>
      <c r="I440">
        <v>81</v>
      </c>
      <c r="J440">
        <v>183</v>
      </c>
      <c r="K440">
        <v>24.4</v>
      </c>
      <c r="L440">
        <v>84</v>
      </c>
      <c r="M440">
        <v>77</v>
      </c>
      <c r="N440">
        <v>6.41</v>
      </c>
      <c r="O440">
        <v>81</v>
      </c>
      <c r="P440">
        <v>3.7</v>
      </c>
      <c r="S440">
        <v>6.5</v>
      </c>
      <c r="T440">
        <v>6.4</v>
      </c>
      <c r="W440" t="b">
        <f>COUNT(LifeExpectancyData[[#This Row],[Life expectancy]:[Schooling]])=19</f>
        <v>0</v>
      </c>
    </row>
    <row r="441" spans="1:23" x14ac:dyDescent="0.25">
      <c r="A441" t="s">
        <v>301</v>
      </c>
      <c r="B441">
        <v>2008</v>
      </c>
      <c r="C441" t="s">
        <v>273</v>
      </c>
      <c r="D441">
        <v>54</v>
      </c>
      <c r="E441">
        <v>437</v>
      </c>
      <c r="F441">
        <v>60</v>
      </c>
      <c r="G441">
        <v>2.69</v>
      </c>
      <c r="H441">
        <v>0</v>
      </c>
      <c r="I441">
        <v>74</v>
      </c>
      <c r="J441">
        <v>12</v>
      </c>
      <c r="K441">
        <v>23.8</v>
      </c>
      <c r="L441">
        <v>85</v>
      </c>
      <c r="M441">
        <v>58</v>
      </c>
      <c r="N441">
        <v>6.21</v>
      </c>
      <c r="O441">
        <v>74</v>
      </c>
      <c r="P441">
        <v>4.0999999999999996</v>
      </c>
      <c r="S441">
        <v>6.6</v>
      </c>
      <c r="T441">
        <v>6.6</v>
      </c>
      <c r="W441" t="b">
        <f>COUNT(LifeExpectancyData[[#This Row],[Life expectancy]:[Schooling]])=19</f>
        <v>0</v>
      </c>
    </row>
    <row r="442" spans="1:23" x14ac:dyDescent="0.25">
      <c r="A442" t="s">
        <v>301</v>
      </c>
      <c r="B442">
        <v>2007</v>
      </c>
      <c r="C442" t="s">
        <v>273</v>
      </c>
      <c r="D442">
        <v>49.9</v>
      </c>
      <c r="E442">
        <v>443</v>
      </c>
      <c r="F442">
        <v>61</v>
      </c>
      <c r="G442">
        <v>2.58</v>
      </c>
      <c r="H442">
        <v>0</v>
      </c>
      <c r="I442">
        <v>76</v>
      </c>
      <c r="J442">
        <v>5</v>
      </c>
      <c r="K442">
        <v>23.2</v>
      </c>
      <c r="L442">
        <v>87</v>
      </c>
      <c r="M442">
        <v>75</v>
      </c>
      <c r="N442">
        <v>6.35</v>
      </c>
      <c r="O442">
        <v>76</v>
      </c>
      <c r="P442">
        <v>5.3</v>
      </c>
      <c r="S442">
        <v>6.8</v>
      </c>
      <c r="T442">
        <v>6.7</v>
      </c>
      <c r="W442" t="b">
        <f>COUNT(LifeExpectancyData[[#This Row],[Life expectancy]:[Schooling]])=19</f>
        <v>0</v>
      </c>
    </row>
    <row r="443" spans="1:23" x14ac:dyDescent="0.25">
      <c r="A443" t="s">
        <v>301</v>
      </c>
      <c r="B443">
        <v>2006</v>
      </c>
      <c r="C443" t="s">
        <v>273</v>
      </c>
      <c r="D443">
        <v>49.4</v>
      </c>
      <c r="E443">
        <v>452</v>
      </c>
      <c r="F443">
        <v>62</v>
      </c>
      <c r="G443">
        <v>2.65</v>
      </c>
      <c r="H443">
        <v>0</v>
      </c>
      <c r="I443">
        <v>77</v>
      </c>
      <c r="J443">
        <v>11</v>
      </c>
      <c r="K443">
        <v>22.6</v>
      </c>
      <c r="L443">
        <v>89</v>
      </c>
      <c r="M443">
        <v>76</v>
      </c>
      <c r="N443">
        <v>5.87</v>
      </c>
      <c r="O443">
        <v>77</v>
      </c>
      <c r="P443">
        <v>5.8</v>
      </c>
      <c r="S443">
        <v>7</v>
      </c>
      <c r="T443">
        <v>6.9</v>
      </c>
      <c r="W443" t="b">
        <f>COUNT(LifeExpectancyData[[#This Row],[Life expectancy]:[Schooling]])=19</f>
        <v>0</v>
      </c>
    </row>
    <row r="444" spans="1:23" x14ac:dyDescent="0.25">
      <c r="A444" t="s">
        <v>301</v>
      </c>
      <c r="B444">
        <v>2005</v>
      </c>
      <c r="C444" t="s">
        <v>273</v>
      </c>
      <c r="D444">
        <v>48.7</v>
      </c>
      <c r="E444">
        <v>466</v>
      </c>
      <c r="F444">
        <v>63</v>
      </c>
      <c r="G444">
        <v>3.11</v>
      </c>
      <c r="H444">
        <v>0</v>
      </c>
      <c r="I444">
        <v>76</v>
      </c>
      <c r="J444">
        <v>115</v>
      </c>
      <c r="K444">
        <v>22.1</v>
      </c>
      <c r="L444">
        <v>90</v>
      </c>
      <c r="M444">
        <v>87</v>
      </c>
      <c r="N444">
        <v>5.39</v>
      </c>
      <c r="O444">
        <v>76</v>
      </c>
      <c r="P444">
        <v>6.1</v>
      </c>
      <c r="S444">
        <v>7.2</v>
      </c>
      <c r="T444">
        <v>7.1</v>
      </c>
      <c r="W444" t="b">
        <f>COUNT(LifeExpectancyData[[#This Row],[Life expectancy]:[Schooling]])=19</f>
        <v>0</v>
      </c>
    </row>
    <row r="445" spans="1:23" x14ac:dyDescent="0.25">
      <c r="A445" t="s">
        <v>301</v>
      </c>
      <c r="B445">
        <v>2004</v>
      </c>
      <c r="C445" t="s">
        <v>273</v>
      </c>
      <c r="D445">
        <v>48.2</v>
      </c>
      <c r="E445">
        <v>472</v>
      </c>
      <c r="F445">
        <v>64</v>
      </c>
      <c r="G445">
        <v>3.08</v>
      </c>
      <c r="H445">
        <v>0</v>
      </c>
      <c r="I445">
        <v>67</v>
      </c>
      <c r="J445">
        <v>3466</v>
      </c>
      <c r="K445">
        <v>21.5</v>
      </c>
      <c r="L445">
        <v>91</v>
      </c>
      <c r="M445">
        <v>76</v>
      </c>
      <c r="N445">
        <v>5.24</v>
      </c>
      <c r="O445">
        <v>67</v>
      </c>
      <c r="P445">
        <v>6.5</v>
      </c>
      <c r="S445">
        <v>7.3</v>
      </c>
      <c r="T445">
        <v>7.3</v>
      </c>
      <c r="W445" t="b">
        <f>COUNT(LifeExpectancyData[[#This Row],[Life expectancy]:[Schooling]])=19</f>
        <v>0</v>
      </c>
    </row>
    <row r="446" spans="1:23" x14ac:dyDescent="0.25">
      <c r="A446" t="s">
        <v>301</v>
      </c>
      <c r="B446">
        <v>2003</v>
      </c>
      <c r="C446" t="s">
        <v>273</v>
      </c>
      <c r="D446">
        <v>48</v>
      </c>
      <c r="E446">
        <v>473</v>
      </c>
      <c r="F446">
        <v>64</v>
      </c>
      <c r="G446">
        <v>3.12</v>
      </c>
      <c r="H446">
        <v>0</v>
      </c>
      <c r="I446">
        <v>63</v>
      </c>
      <c r="J446">
        <v>4770</v>
      </c>
      <c r="K446">
        <v>2.9</v>
      </c>
      <c r="L446">
        <v>92</v>
      </c>
      <c r="M446">
        <v>68</v>
      </c>
      <c r="N446">
        <v>4.6500000000000004</v>
      </c>
      <c r="O446">
        <v>61</v>
      </c>
      <c r="P446">
        <v>6.7</v>
      </c>
      <c r="S446">
        <v>7.5</v>
      </c>
      <c r="T446">
        <v>7.5</v>
      </c>
      <c r="W446" t="b">
        <f>COUNT(LifeExpectancyData[[#This Row],[Life expectancy]:[Schooling]])=19</f>
        <v>0</v>
      </c>
    </row>
    <row r="447" spans="1:23" x14ac:dyDescent="0.25">
      <c r="A447" t="s">
        <v>301</v>
      </c>
      <c r="B447">
        <v>2002</v>
      </c>
      <c r="C447" t="s">
        <v>273</v>
      </c>
      <c r="D447">
        <v>47.7</v>
      </c>
      <c r="E447">
        <v>473</v>
      </c>
      <c r="F447">
        <v>65</v>
      </c>
      <c r="G447">
        <v>3.13</v>
      </c>
      <c r="H447">
        <v>0</v>
      </c>
      <c r="I447">
        <v>48</v>
      </c>
      <c r="J447">
        <v>5882</v>
      </c>
      <c r="K447">
        <v>2.4</v>
      </c>
      <c r="L447">
        <v>93</v>
      </c>
      <c r="M447">
        <v>7</v>
      </c>
      <c r="N447">
        <v>4.47</v>
      </c>
      <c r="O447">
        <v>64</v>
      </c>
      <c r="P447">
        <v>6.9</v>
      </c>
      <c r="S447">
        <v>7.7</v>
      </c>
      <c r="T447">
        <v>7.7</v>
      </c>
      <c r="W447" t="b">
        <f>COUNT(LifeExpectancyData[[#This Row],[Life expectancy]:[Schooling]])=19</f>
        <v>0</v>
      </c>
    </row>
    <row r="448" spans="1:23" x14ac:dyDescent="0.25">
      <c r="A448" t="s">
        <v>301</v>
      </c>
      <c r="B448">
        <v>2001</v>
      </c>
      <c r="C448" t="s">
        <v>273</v>
      </c>
      <c r="D448">
        <v>47.8</v>
      </c>
      <c r="E448">
        <v>467</v>
      </c>
      <c r="F448">
        <v>65</v>
      </c>
      <c r="G448">
        <v>3.15</v>
      </c>
      <c r="H448">
        <v>0</v>
      </c>
      <c r="I448">
        <v>1</v>
      </c>
      <c r="J448">
        <v>5790</v>
      </c>
      <c r="K448">
        <v>19.899999999999999</v>
      </c>
      <c r="L448">
        <v>94</v>
      </c>
      <c r="M448">
        <v>7</v>
      </c>
      <c r="N448">
        <v>4.8499999999999996</v>
      </c>
      <c r="O448">
        <v>66</v>
      </c>
      <c r="P448">
        <v>7</v>
      </c>
      <c r="S448">
        <v>7.9</v>
      </c>
      <c r="T448">
        <v>7.9</v>
      </c>
      <c r="W448" t="b">
        <f>COUNT(LifeExpectancyData[[#This Row],[Life expectancy]:[Schooling]])=19</f>
        <v>0</v>
      </c>
    </row>
    <row r="449" spans="1:23" x14ac:dyDescent="0.25">
      <c r="A449" t="s">
        <v>301</v>
      </c>
      <c r="B449">
        <v>2000</v>
      </c>
      <c r="C449" t="s">
        <v>273</v>
      </c>
      <c r="D449">
        <v>47.9</v>
      </c>
      <c r="E449">
        <v>461</v>
      </c>
      <c r="F449">
        <v>67</v>
      </c>
      <c r="G449">
        <v>3.45</v>
      </c>
      <c r="H449">
        <v>0</v>
      </c>
      <c r="J449">
        <v>5729</v>
      </c>
      <c r="K449">
        <v>19.399999999999999</v>
      </c>
      <c r="L449">
        <v>95</v>
      </c>
      <c r="M449">
        <v>66</v>
      </c>
      <c r="N449">
        <v>6</v>
      </c>
      <c r="O449">
        <v>65</v>
      </c>
      <c r="P449">
        <v>7.1</v>
      </c>
      <c r="S449">
        <v>8.1</v>
      </c>
      <c r="T449">
        <v>8.1</v>
      </c>
      <c r="W449" t="b">
        <f>COUNT(LifeExpectancyData[[#This Row],[Life expectancy]:[Schooling]])=19</f>
        <v>0</v>
      </c>
    </row>
    <row r="450" spans="1:23" x14ac:dyDescent="0.25">
      <c r="A450" t="s">
        <v>302</v>
      </c>
      <c r="B450">
        <v>2015</v>
      </c>
      <c r="C450" t="s">
        <v>273</v>
      </c>
      <c r="D450">
        <v>73.3</v>
      </c>
      <c r="E450">
        <v>114</v>
      </c>
      <c r="F450">
        <v>0</v>
      </c>
      <c r="H450">
        <v>0</v>
      </c>
      <c r="I450">
        <v>96</v>
      </c>
      <c r="J450">
        <v>0</v>
      </c>
      <c r="K450">
        <v>31.3</v>
      </c>
      <c r="L450">
        <v>0</v>
      </c>
      <c r="M450">
        <v>93</v>
      </c>
      <c r="O450">
        <v>93</v>
      </c>
      <c r="P450">
        <v>0.2</v>
      </c>
      <c r="Q450">
        <v>2954.119467</v>
      </c>
      <c r="R450">
        <v>532913</v>
      </c>
      <c r="S450">
        <v>6.6</v>
      </c>
      <c r="T450">
        <v>6.6</v>
      </c>
      <c r="U450">
        <v>0.64600000000000002</v>
      </c>
      <c r="V450">
        <v>13.5</v>
      </c>
      <c r="W450" t="b">
        <f>COUNT(LifeExpectancyData[[#This Row],[Life expectancy]:[Schooling]])=19</f>
        <v>0</v>
      </c>
    </row>
    <row r="451" spans="1:23" x14ac:dyDescent="0.25">
      <c r="A451" t="s">
        <v>302</v>
      </c>
      <c r="B451">
        <v>2014</v>
      </c>
      <c r="C451" t="s">
        <v>273</v>
      </c>
      <c r="D451">
        <v>73</v>
      </c>
      <c r="E451">
        <v>117</v>
      </c>
      <c r="F451">
        <v>0</v>
      </c>
      <c r="G451">
        <v>0.01</v>
      </c>
      <c r="H451">
        <v>414.02424180000003</v>
      </c>
      <c r="I451">
        <v>97</v>
      </c>
      <c r="J451">
        <v>0</v>
      </c>
      <c r="K451">
        <v>3.5</v>
      </c>
      <c r="L451">
        <v>0</v>
      </c>
      <c r="M451">
        <v>95</v>
      </c>
      <c r="N451">
        <v>4.76</v>
      </c>
      <c r="O451">
        <v>95</v>
      </c>
      <c r="P451">
        <v>0.2</v>
      </c>
      <c r="Q451">
        <v>3529.61843</v>
      </c>
      <c r="R451">
        <v>526437</v>
      </c>
      <c r="S451">
        <v>6.8</v>
      </c>
      <c r="T451">
        <v>6.7</v>
      </c>
      <c r="U451">
        <v>0.64300000000000002</v>
      </c>
      <c r="V451">
        <v>13.5</v>
      </c>
      <c r="W451" t="b">
        <f>COUNT(LifeExpectancyData[[#This Row],[Life expectancy]:[Schooling]])=19</f>
        <v>1</v>
      </c>
    </row>
    <row r="452" spans="1:23" x14ac:dyDescent="0.25">
      <c r="A452" t="s">
        <v>302</v>
      </c>
      <c r="B452">
        <v>2013</v>
      </c>
      <c r="C452" t="s">
        <v>273</v>
      </c>
      <c r="D452">
        <v>72.8</v>
      </c>
      <c r="E452">
        <v>12</v>
      </c>
      <c r="F452">
        <v>0</v>
      </c>
      <c r="G452">
        <v>0.01</v>
      </c>
      <c r="H452">
        <v>325.62986269999999</v>
      </c>
      <c r="I452">
        <v>94</v>
      </c>
      <c r="J452">
        <v>0</v>
      </c>
      <c r="K452">
        <v>29.7</v>
      </c>
      <c r="L452">
        <v>0</v>
      </c>
      <c r="M452">
        <v>93</v>
      </c>
      <c r="N452">
        <v>4.29</v>
      </c>
      <c r="O452">
        <v>93</v>
      </c>
      <c r="P452">
        <v>0.2</v>
      </c>
      <c r="Q452">
        <v>3558.7963140000002</v>
      </c>
      <c r="R452">
        <v>5216</v>
      </c>
      <c r="S452">
        <v>6.9</v>
      </c>
      <c r="T452">
        <v>6.9</v>
      </c>
      <c r="U452">
        <v>0.64300000000000002</v>
      </c>
      <c r="V452">
        <v>13.6</v>
      </c>
      <c r="W452" t="b">
        <f>COUNT(LifeExpectancyData[[#This Row],[Life expectancy]:[Schooling]])=19</f>
        <v>1</v>
      </c>
    </row>
    <row r="453" spans="1:23" x14ac:dyDescent="0.25">
      <c r="A453" t="s">
        <v>302</v>
      </c>
      <c r="B453">
        <v>2012</v>
      </c>
      <c r="C453" t="s">
        <v>273</v>
      </c>
      <c r="D453">
        <v>72.7</v>
      </c>
      <c r="E453">
        <v>121</v>
      </c>
      <c r="F453">
        <v>0</v>
      </c>
      <c r="G453">
        <v>0.01</v>
      </c>
      <c r="H453">
        <v>33.558889979999996</v>
      </c>
      <c r="I453">
        <v>94</v>
      </c>
      <c r="J453">
        <v>0</v>
      </c>
      <c r="K453">
        <v>29</v>
      </c>
      <c r="L453">
        <v>0</v>
      </c>
      <c r="M453">
        <v>94</v>
      </c>
      <c r="N453">
        <v>4.6100000000000003</v>
      </c>
      <c r="O453">
        <v>94</v>
      </c>
      <c r="P453">
        <v>0.3</v>
      </c>
      <c r="Q453">
        <v>348.48276199999998</v>
      </c>
      <c r="R453">
        <v>513979</v>
      </c>
      <c r="S453">
        <v>7.1</v>
      </c>
      <c r="T453">
        <v>7.1</v>
      </c>
      <c r="U453">
        <v>0.63600000000000001</v>
      </c>
      <c r="V453">
        <v>13.2</v>
      </c>
      <c r="W453" t="b">
        <f>COUNT(LifeExpectancyData[[#This Row],[Life expectancy]:[Schooling]])=19</f>
        <v>1</v>
      </c>
    </row>
    <row r="454" spans="1:23" x14ac:dyDescent="0.25">
      <c r="A454" t="s">
        <v>302</v>
      </c>
      <c r="B454">
        <v>2011</v>
      </c>
      <c r="C454" t="s">
        <v>273</v>
      </c>
      <c r="D454">
        <v>72.599999999999994</v>
      </c>
      <c r="E454">
        <v>122</v>
      </c>
      <c r="F454">
        <v>0</v>
      </c>
      <c r="G454">
        <v>5.07</v>
      </c>
      <c r="H454">
        <v>4.4091534360000004</v>
      </c>
      <c r="I454">
        <v>9</v>
      </c>
      <c r="J454">
        <v>0</v>
      </c>
      <c r="K454">
        <v>28.2</v>
      </c>
      <c r="L454">
        <v>0</v>
      </c>
      <c r="M454">
        <v>9</v>
      </c>
      <c r="N454">
        <v>4.5999999999999996</v>
      </c>
      <c r="O454">
        <v>9</v>
      </c>
      <c r="P454">
        <v>0.3</v>
      </c>
      <c r="Q454">
        <v>367.42945300000002</v>
      </c>
      <c r="R454">
        <v>5867</v>
      </c>
      <c r="S454">
        <v>7.3</v>
      </c>
      <c r="T454">
        <v>7.2</v>
      </c>
      <c r="U454">
        <v>0.63200000000000001</v>
      </c>
      <c r="V454">
        <v>13.1</v>
      </c>
      <c r="W454" t="b">
        <f>COUNT(LifeExpectancyData[[#This Row],[Life expectancy]:[Schooling]])=19</f>
        <v>1</v>
      </c>
    </row>
    <row r="455" spans="1:23" x14ac:dyDescent="0.25">
      <c r="A455" t="s">
        <v>302</v>
      </c>
      <c r="B455">
        <v>2010</v>
      </c>
      <c r="C455" t="s">
        <v>273</v>
      </c>
      <c r="D455">
        <v>72.5</v>
      </c>
      <c r="E455">
        <v>123</v>
      </c>
      <c r="F455">
        <v>0</v>
      </c>
      <c r="G455">
        <v>4.75</v>
      </c>
      <c r="H455">
        <v>286.89073029999997</v>
      </c>
      <c r="I455">
        <v>98</v>
      </c>
      <c r="J455">
        <v>0</v>
      </c>
      <c r="K455">
        <v>27.5</v>
      </c>
      <c r="L455">
        <v>0</v>
      </c>
      <c r="M455">
        <v>99</v>
      </c>
      <c r="N455">
        <v>4.83</v>
      </c>
      <c r="O455">
        <v>99</v>
      </c>
      <c r="P455">
        <v>0.4</v>
      </c>
      <c r="Q455">
        <v>3312.8259849999999</v>
      </c>
      <c r="R455">
        <v>52384</v>
      </c>
      <c r="S455">
        <v>7.4</v>
      </c>
      <c r="T455">
        <v>7.4</v>
      </c>
      <c r="U455">
        <v>0.627</v>
      </c>
      <c r="V455">
        <v>12.7</v>
      </c>
      <c r="W455" t="b">
        <f>COUNT(LifeExpectancyData[[#This Row],[Life expectancy]:[Schooling]])=19</f>
        <v>1</v>
      </c>
    </row>
    <row r="456" spans="1:23" x14ac:dyDescent="0.25">
      <c r="A456" t="s">
        <v>302</v>
      </c>
      <c r="B456">
        <v>2009</v>
      </c>
      <c r="C456" t="s">
        <v>273</v>
      </c>
      <c r="D456">
        <v>72.400000000000006</v>
      </c>
      <c r="E456">
        <v>124</v>
      </c>
      <c r="F456">
        <v>0</v>
      </c>
      <c r="G456">
        <v>4.45</v>
      </c>
      <c r="H456">
        <v>339.97773640000003</v>
      </c>
      <c r="I456">
        <v>98</v>
      </c>
      <c r="J456">
        <v>0</v>
      </c>
      <c r="K456">
        <v>26.8</v>
      </c>
      <c r="L456">
        <v>0</v>
      </c>
      <c r="M456">
        <v>99</v>
      </c>
      <c r="N456">
        <v>4.24</v>
      </c>
      <c r="O456">
        <v>99</v>
      </c>
      <c r="P456">
        <v>0.4</v>
      </c>
      <c r="Q456">
        <v>3444.5565999999999</v>
      </c>
      <c r="R456">
        <v>496963</v>
      </c>
      <c r="S456">
        <v>7.6</v>
      </c>
      <c r="T456">
        <v>7.6</v>
      </c>
      <c r="U456">
        <v>0.621</v>
      </c>
      <c r="V456">
        <v>12.4</v>
      </c>
      <c r="W456" t="b">
        <f>COUNT(LifeExpectancyData[[#This Row],[Life expectancy]:[Schooling]])=19</f>
        <v>1</v>
      </c>
    </row>
    <row r="457" spans="1:23" x14ac:dyDescent="0.25">
      <c r="A457" t="s">
        <v>302</v>
      </c>
      <c r="B457">
        <v>2008</v>
      </c>
      <c r="C457" t="s">
        <v>273</v>
      </c>
      <c r="D457">
        <v>72.400000000000006</v>
      </c>
      <c r="E457">
        <v>124</v>
      </c>
      <c r="F457">
        <v>0</v>
      </c>
      <c r="G457">
        <v>4.16</v>
      </c>
      <c r="H457">
        <v>360.62088249999999</v>
      </c>
      <c r="I457">
        <v>98</v>
      </c>
      <c r="J457">
        <v>0</v>
      </c>
      <c r="K457">
        <v>26.2</v>
      </c>
      <c r="L457">
        <v>0</v>
      </c>
      <c r="M457">
        <v>99</v>
      </c>
      <c r="N457">
        <v>3.96</v>
      </c>
      <c r="O457">
        <v>99</v>
      </c>
      <c r="P457">
        <v>0.4</v>
      </c>
      <c r="Q457">
        <v>3638.95946</v>
      </c>
      <c r="R457">
        <v>491723</v>
      </c>
      <c r="S457">
        <v>7.8</v>
      </c>
      <c r="T457">
        <v>7.8</v>
      </c>
      <c r="U457">
        <v>0.61499999999999999</v>
      </c>
      <c r="V457">
        <v>12.2</v>
      </c>
      <c r="W457" t="b">
        <f>COUNT(LifeExpectancyData[[#This Row],[Life expectancy]:[Schooling]])=19</f>
        <v>1</v>
      </c>
    </row>
    <row r="458" spans="1:23" x14ac:dyDescent="0.25">
      <c r="A458" t="s">
        <v>302</v>
      </c>
      <c r="B458">
        <v>2007</v>
      </c>
      <c r="C458" t="s">
        <v>273</v>
      </c>
      <c r="D458">
        <v>72.3</v>
      </c>
      <c r="E458">
        <v>126</v>
      </c>
      <c r="F458">
        <v>0</v>
      </c>
      <c r="G458">
        <v>5.28</v>
      </c>
      <c r="H458">
        <v>345.46371399999998</v>
      </c>
      <c r="I458">
        <v>96</v>
      </c>
      <c r="J458">
        <v>0</v>
      </c>
      <c r="K458">
        <v>25.5</v>
      </c>
      <c r="L458">
        <v>0</v>
      </c>
      <c r="M458">
        <v>98</v>
      </c>
      <c r="N458">
        <v>4.3</v>
      </c>
      <c r="O458">
        <v>98</v>
      </c>
      <c r="P458">
        <v>0.6</v>
      </c>
      <c r="Q458">
        <v>3112.2857119999999</v>
      </c>
      <c r="R458">
        <v>486438</v>
      </c>
      <c r="S458">
        <v>8.1</v>
      </c>
      <c r="T458">
        <v>8</v>
      </c>
      <c r="U458">
        <v>0.60199999999999998</v>
      </c>
      <c r="V458">
        <v>11.9</v>
      </c>
      <c r="W458" t="b">
        <f>COUNT(LifeExpectancyData[[#This Row],[Life expectancy]:[Schooling]])=19</f>
        <v>1</v>
      </c>
    </row>
    <row r="459" spans="1:23" x14ac:dyDescent="0.25">
      <c r="A459" t="s">
        <v>302</v>
      </c>
      <c r="B459">
        <v>2006</v>
      </c>
      <c r="C459" t="s">
        <v>273</v>
      </c>
      <c r="D459">
        <v>72.099999999999994</v>
      </c>
      <c r="E459">
        <v>129</v>
      </c>
      <c r="F459">
        <v>0</v>
      </c>
      <c r="G459">
        <v>4.25</v>
      </c>
      <c r="H459">
        <v>26.451331969999998</v>
      </c>
      <c r="I459">
        <v>95</v>
      </c>
      <c r="J459">
        <v>0</v>
      </c>
      <c r="K459">
        <v>24.9</v>
      </c>
      <c r="L459">
        <v>0</v>
      </c>
      <c r="M459">
        <v>97</v>
      </c>
      <c r="N459">
        <v>5.1100000000000003</v>
      </c>
      <c r="O459">
        <v>96</v>
      </c>
      <c r="P459">
        <v>0.6</v>
      </c>
      <c r="Q459">
        <v>234.28992</v>
      </c>
      <c r="R459">
        <v>48795</v>
      </c>
      <c r="S459">
        <v>8.3000000000000007</v>
      </c>
      <c r="T459">
        <v>8.3000000000000007</v>
      </c>
      <c r="U459">
        <v>0.59599999999999997</v>
      </c>
      <c r="V459">
        <v>11.9</v>
      </c>
      <c r="W459" t="b">
        <f>COUNT(LifeExpectancyData[[#This Row],[Life expectancy]:[Schooling]])=19</f>
        <v>1</v>
      </c>
    </row>
    <row r="460" spans="1:23" x14ac:dyDescent="0.25">
      <c r="A460" t="s">
        <v>302</v>
      </c>
      <c r="B460">
        <v>2005</v>
      </c>
      <c r="C460" t="s">
        <v>273</v>
      </c>
      <c r="D460">
        <v>71.8</v>
      </c>
      <c r="E460">
        <v>134</v>
      </c>
      <c r="F460">
        <v>0</v>
      </c>
      <c r="G460">
        <v>4.26</v>
      </c>
      <c r="H460">
        <v>3.349816965</v>
      </c>
      <c r="I460">
        <v>93</v>
      </c>
      <c r="J460">
        <v>0</v>
      </c>
      <c r="K460">
        <v>24.3</v>
      </c>
      <c r="L460">
        <v>0</v>
      </c>
      <c r="M460">
        <v>95</v>
      </c>
      <c r="N460">
        <v>4.8600000000000003</v>
      </c>
      <c r="O460">
        <v>95</v>
      </c>
      <c r="P460">
        <v>0.8</v>
      </c>
      <c r="Q460">
        <v>248.13459</v>
      </c>
      <c r="R460">
        <v>474567</v>
      </c>
      <c r="S460">
        <v>8.5</v>
      </c>
      <c r="T460">
        <v>8.5</v>
      </c>
      <c r="U460">
        <v>0.58199999999999996</v>
      </c>
      <c r="V460">
        <v>11.2</v>
      </c>
      <c r="W460" t="b">
        <f>COUNT(LifeExpectancyData[[#This Row],[Life expectancy]:[Schooling]])=19</f>
        <v>1</v>
      </c>
    </row>
    <row r="461" spans="1:23" x14ac:dyDescent="0.25">
      <c r="A461" t="s">
        <v>302</v>
      </c>
      <c r="B461">
        <v>2004</v>
      </c>
      <c r="C461" t="s">
        <v>273</v>
      </c>
      <c r="D461">
        <v>71.400000000000006</v>
      </c>
      <c r="E461">
        <v>14</v>
      </c>
      <c r="F461">
        <v>0</v>
      </c>
      <c r="G461">
        <v>4.1900000000000004</v>
      </c>
      <c r="H461">
        <v>240.139715</v>
      </c>
      <c r="I461">
        <v>91</v>
      </c>
      <c r="J461">
        <v>0</v>
      </c>
      <c r="K461">
        <v>23.7</v>
      </c>
      <c r="L461">
        <v>0</v>
      </c>
      <c r="M461">
        <v>94</v>
      </c>
      <c r="N461">
        <v>5.6</v>
      </c>
      <c r="O461">
        <v>93</v>
      </c>
      <c r="P461">
        <v>0.8</v>
      </c>
      <c r="Q461">
        <v>1976.45856</v>
      </c>
      <c r="R461">
        <v>467664</v>
      </c>
      <c r="S461">
        <v>8.6999999999999993</v>
      </c>
      <c r="T461">
        <v>8.6999999999999993</v>
      </c>
      <c r="U461">
        <v>0.57399999999999995</v>
      </c>
      <c r="V461">
        <v>11.1</v>
      </c>
      <c r="W461" t="b">
        <f>COUNT(LifeExpectancyData[[#This Row],[Life expectancy]:[Schooling]])=19</f>
        <v>1</v>
      </c>
    </row>
    <row r="462" spans="1:23" x14ac:dyDescent="0.25">
      <c r="A462" t="s">
        <v>302</v>
      </c>
      <c r="B462">
        <v>2003</v>
      </c>
      <c r="C462" t="s">
        <v>273</v>
      </c>
      <c r="D462">
        <v>71.099999999999994</v>
      </c>
      <c r="E462">
        <v>144</v>
      </c>
      <c r="F462">
        <v>0</v>
      </c>
      <c r="G462">
        <v>4.16</v>
      </c>
      <c r="H462">
        <v>209.0865</v>
      </c>
      <c r="I462">
        <v>66</v>
      </c>
      <c r="J462">
        <v>0</v>
      </c>
      <c r="K462">
        <v>23.2</v>
      </c>
      <c r="L462">
        <v>0</v>
      </c>
      <c r="M462">
        <v>93</v>
      </c>
      <c r="N462">
        <v>5</v>
      </c>
      <c r="O462">
        <v>92</v>
      </c>
      <c r="P462">
        <v>0.9</v>
      </c>
      <c r="Q462">
        <v>1768.9213199999999</v>
      </c>
      <c r="R462">
        <v>46147</v>
      </c>
      <c r="S462">
        <v>8.9</v>
      </c>
      <c r="T462">
        <v>8.9</v>
      </c>
      <c r="U462">
        <v>0.57199999999999995</v>
      </c>
      <c r="V462">
        <v>11.3</v>
      </c>
      <c r="W462" t="b">
        <f>COUNT(LifeExpectancyData[[#This Row],[Life expectancy]:[Schooling]])=19</f>
        <v>1</v>
      </c>
    </row>
    <row r="463" spans="1:23" x14ac:dyDescent="0.25">
      <c r="A463" t="s">
        <v>302</v>
      </c>
      <c r="B463">
        <v>2002</v>
      </c>
      <c r="C463" t="s">
        <v>273</v>
      </c>
      <c r="D463">
        <v>77</v>
      </c>
      <c r="E463">
        <v>148</v>
      </c>
      <c r="F463">
        <v>0</v>
      </c>
      <c r="G463">
        <v>3.82</v>
      </c>
      <c r="H463">
        <v>155.20726690000001</v>
      </c>
      <c r="I463">
        <v>4</v>
      </c>
      <c r="J463">
        <v>0</v>
      </c>
      <c r="K463">
        <v>22.6</v>
      </c>
      <c r="L463">
        <v>0</v>
      </c>
      <c r="M463">
        <v>92</v>
      </c>
      <c r="N463">
        <v>5.17</v>
      </c>
      <c r="O463">
        <v>91</v>
      </c>
      <c r="P463">
        <v>0.8</v>
      </c>
      <c r="Q463">
        <v>1373.5156360000001</v>
      </c>
      <c r="R463">
        <v>45216</v>
      </c>
      <c r="S463">
        <v>9.1999999999999993</v>
      </c>
      <c r="T463">
        <v>9.1</v>
      </c>
      <c r="U463">
        <v>0.56899999999999995</v>
      </c>
      <c r="V463">
        <v>11.3</v>
      </c>
      <c r="W463" t="b">
        <f>COUNT(LifeExpectancyData[[#This Row],[Life expectancy]:[Schooling]])=19</f>
        <v>1</v>
      </c>
    </row>
    <row r="464" spans="1:23" x14ac:dyDescent="0.25">
      <c r="A464" t="s">
        <v>302</v>
      </c>
      <c r="B464">
        <v>2001</v>
      </c>
      <c r="C464" t="s">
        <v>273</v>
      </c>
      <c r="D464">
        <v>73</v>
      </c>
      <c r="E464">
        <v>152</v>
      </c>
      <c r="F464">
        <v>0</v>
      </c>
      <c r="G464">
        <v>3.81</v>
      </c>
      <c r="H464">
        <v>150.74348620000001</v>
      </c>
      <c r="J464">
        <v>0</v>
      </c>
      <c r="K464">
        <v>22.1</v>
      </c>
      <c r="L464">
        <v>0</v>
      </c>
      <c r="M464">
        <v>91</v>
      </c>
      <c r="N464">
        <v>5.19</v>
      </c>
      <c r="O464">
        <v>9</v>
      </c>
      <c r="P464">
        <v>0.8</v>
      </c>
      <c r="Q464">
        <v>1268.884564</v>
      </c>
      <c r="R464">
        <v>443716</v>
      </c>
      <c r="S464">
        <v>9.4</v>
      </c>
      <c r="T464">
        <v>9.3000000000000007</v>
      </c>
      <c r="U464">
        <v>0.56200000000000006</v>
      </c>
      <c r="V464">
        <v>11</v>
      </c>
      <c r="W464" t="b">
        <f>COUNT(LifeExpectancyData[[#This Row],[Life expectancy]:[Schooling]])=19</f>
        <v>0</v>
      </c>
    </row>
    <row r="465" spans="1:23" x14ac:dyDescent="0.25">
      <c r="A465" t="s">
        <v>302</v>
      </c>
      <c r="B465">
        <v>2000</v>
      </c>
      <c r="C465" t="s">
        <v>273</v>
      </c>
      <c r="D465">
        <v>69.900000000000006</v>
      </c>
      <c r="E465">
        <v>155</v>
      </c>
      <c r="F465">
        <v>0</v>
      </c>
      <c r="G465">
        <v>3.49</v>
      </c>
      <c r="H465">
        <v>122.5744699</v>
      </c>
      <c r="J465">
        <v>2</v>
      </c>
      <c r="K465">
        <v>21.5</v>
      </c>
      <c r="L465">
        <v>0</v>
      </c>
      <c r="M465">
        <v>9</v>
      </c>
      <c r="N465">
        <v>4.8099999999999996</v>
      </c>
      <c r="O465">
        <v>9</v>
      </c>
      <c r="P465">
        <v>0.8</v>
      </c>
      <c r="Q465">
        <v>1239.377855</v>
      </c>
      <c r="R465">
        <v>43579</v>
      </c>
      <c r="S465">
        <v>9.6</v>
      </c>
      <c r="T465">
        <v>9.5</v>
      </c>
      <c r="U465">
        <v>0</v>
      </c>
      <c r="V465">
        <v>11.3</v>
      </c>
      <c r="W465" t="b">
        <f>COUNT(LifeExpectancyData[[#This Row],[Life expectancy]:[Schooling]])=19</f>
        <v>0</v>
      </c>
    </row>
    <row r="466" spans="1:23" x14ac:dyDescent="0.25">
      <c r="A466" t="s">
        <v>303</v>
      </c>
      <c r="B466">
        <v>2015</v>
      </c>
      <c r="C466" t="s">
        <v>273</v>
      </c>
      <c r="D466">
        <v>68.7</v>
      </c>
      <c r="E466">
        <v>174</v>
      </c>
      <c r="F466">
        <v>10</v>
      </c>
      <c r="H466">
        <v>0</v>
      </c>
      <c r="I466">
        <v>89</v>
      </c>
      <c r="J466">
        <v>0</v>
      </c>
      <c r="K466">
        <v>19.600000000000001</v>
      </c>
      <c r="L466">
        <v>12</v>
      </c>
      <c r="M466">
        <v>87</v>
      </c>
      <c r="O466">
        <v>89</v>
      </c>
      <c r="P466">
        <v>0.2</v>
      </c>
      <c r="Q466">
        <v>1163.18977</v>
      </c>
      <c r="R466">
        <v>15517635</v>
      </c>
      <c r="S466">
        <v>1.9</v>
      </c>
      <c r="T466">
        <v>1.9</v>
      </c>
      <c r="U466">
        <v>0.55800000000000005</v>
      </c>
      <c r="V466">
        <v>10.9</v>
      </c>
      <c r="W466" t="b">
        <f>COUNT(LifeExpectancyData[[#This Row],[Life expectancy]:[Schooling]])=19</f>
        <v>0</v>
      </c>
    </row>
    <row r="467" spans="1:23" x14ac:dyDescent="0.25">
      <c r="A467" t="s">
        <v>303</v>
      </c>
      <c r="B467">
        <v>2014</v>
      </c>
      <c r="C467" t="s">
        <v>273</v>
      </c>
      <c r="D467">
        <v>68.3</v>
      </c>
      <c r="E467">
        <v>179</v>
      </c>
      <c r="F467">
        <v>11</v>
      </c>
      <c r="G467">
        <v>0.01</v>
      </c>
      <c r="H467">
        <v>12.17952064</v>
      </c>
      <c r="I467">
        <v>88</v>
      </c>
      <c r="J467">
        <v>0</v>
      </c>
      <c r="K467">
        <v>18.899999999999999</v>
      </c>
      <c r="L467">
        <v>12</v>
      </c>
      <c r="M467">
        <v>87</v>
      </c>
      <c r="N467">
        <v>5.68</v>
      </c>
      <c r="O467">
        <v>88</v>
      </c>
      <c r="P467">
        <v>0.2</v>
      </c>
      <c r="Q467">
        <v>198.68712300000001</v>
      </c>
      <c r="R467">
        <v>152779</v>
      </c>
      <c r="S467">
        <v>1.9</v>
      </c>
      <c r="T467">
        <v>11</v>
      </c>
      <c r="U467">
        <v>0.55300000000000005</v>
      </c>
      <c r="V467">
        <v>10.9</v>
      </c>
      <c r="W467" t="b">
        <f>COUNT(LifeExpectancyData[[#This Row],[Life expectancy]:[Schooling]])=19</f>
        <v>1</v>
      </c>
    </row>
    <row r="468" spans="1:23" x14ac:dyDescent="0.25">
      <c r="A468" t="s">
        <v>303</v>
      </c>
      <c r="B468">
        <v>2013</v>
      </c>
      <c r="C468" t="s">
        <v>273</v>
      </c>
      <c r="D468">
        <v>67.8</v>
      </c>
      <c r="E468">
        <v>183</v>
      </c>
      <c r="F468">
        <v>11</v>
      </c>
      <c r="G468">
        <v>0.01</v>
      </c>
      <c r="H468">
        <v>8.7582145380000007</v>
      </c>
      <c r="I468">
        <v>83</v>
      </c>
      <c r="J468">
        <v>0</v>
      </c>
      <c r="K468">
        <v>18.2</v>
      </c>
      <c r="L468">
        <v>13</v>
      </c>
      <c r="M468">
        <v>66</v>
      </c>
      <c r="N468">
        <v>5.93</v>
      </c>
      <c r="O468">
        <v>83</v>
      </c>
      <c r="P468">
        <v>0.2</v>
      </c>
      <c r="Q468">
        <v>128.419568</v>
      </c>
      <c r="R468">
        <v>1522692</v>
      </c>
      <c r="S468">
        <v>11</v>
      </c>
      <c r="T468">
        <v>11.1</v>
      </c>
      <c r="U468">
        <v>0.54600000000000004</v>
      </c>
      <c r="V468">
        <v>10.8</v>
      </c>
      <c r="W468" t="b">
        <f>COUNT(LifeExpectancyData[[#This Row],[Life expectancy]:[Schooling]])=19</f>
        <v>1</v>
      </c>
    </row>
    <row r="469" spans="1:23" x14ac:dyDescent="0.25">
      <c r="A469" t="s">
        <v>303</v>
      </c>
      <c r="B469">
        <v>2012</v>
      </c>
      <c r="C469" t="s">
        <v>273</v>
      </c>
      <c r="D469">
        <v>67.400000000000006</v>
      </c>
      <c r="E469">
        <v>186</v>
      </c>
      <c r="F469">
        <v>12</v>
      </c>
      <c r="G469">
        <v>0.01</v>
      </c>
      <c r="H469">
        <v>6.914723983</v>
      </c>
      <c r="I469">
        <v>86</v>
      </c>
      <c r="J469">
        <v>15</v>
      </c>
      <c r="K469">
        <v>17.600000000000001</v>
      </c>
      <c r="L469">
        <v>14</v>
      </c>
      <c r="M469">
        <v>84</v>
      </c>
      <c r="N469">
        <v>6.24</v>
      </c>
      <c r="O469">
        <v>86</v>
      </c>
      <c r="P469">
        <v>0.3</v>
      </c>
      <c r="Q469">
        <v>95.244131999999993</v>
      </c>
      <c r="R469">
        <v>14776866</v>
      </c>
      <c r="S469">
        <v>11</v>
      </c>
      <c r="T469">
        <v>11.2</v>
      </c>
      <c r="U469">
        <v>0.54</v>
      </c>
      <c r="V469">
        <v>10.7</v>
      </c>
      <c r="W469" t="b">
        <f>COUNT(LifeExpectancyData[[#This Row],[Life expectancy]:[Schooling]])=19</f>
        <v>1</v>
      </c>
    </row>
    <row r="470" spans="1:23" x14ac:dyDescent="0.25">
      <c r="A470" t="s">
        <v>303</v>
      </c>
      <c r="B470">
        <v>2011</v>
      </c>
      <c r="C470" t="s">
        <v>273</v>
      </c>
      <c r="D470">
        <v>67</v>
      </c>
      <c r="E470">
        <v>19</v>
      </c>
      <c r="F470">
        <v>13</v>
      </c>
      <c r="G470">
        <v>2.12</v>
      </c>
      <c r="H470">
        <v>60.185917709999998</v>
      </c>
      <c r="I470">
        <v>88</v>
      </c>
      <c r="J470">
        <v>722</v>
      </c>
      <c r="K470">
        <v>17</v>
      </c>
      <c r="L470">
        <v>15</v>
      </c>
      <c r="M470">
        <v>87</v>
      </c>
      <c r="N470">
        <v>5.64</v>
      </c>
      <c r="O470">
        <v>88</v>
      </c>
      <c r="P470">
        <v>0.3</v>
      </c>
      <c r="Q470">
        <v>882.49146199999996</v>
      </c>
      <c r="R470">
        <v>14537886</v>
      </c>
      <c r="S470">
        <v>11</v>
      </c>
      <c r="T470">
        <v>11.2</v>
      </c>
      <c r="U470">
        <v>0.53300000000000003</v>
      </c>
      <c r="V470">
        <v>10.7</v>
      </c>
      <c r="W470" t="b">
        <f>COUNT(LifeExpectancyData[[#This Row],[Life expectancy]:[Schooling]])=19</f>
        <v>1</v>
      </c>
    </row>
    <row r="471" spans="1:23" x14ac:dyDescent="0.25">
      <c r="A471" t="s">
        <v>303</v>
      </c>
      <c r="B471">
        <v>2010</v>
      </c>
      <c r="C471" t="s">
        <v>273</v>
      </c>
      <c r="D471">
        <v>66.599999999999994</v>
      </c>
      <c r="E471">
        <v>192</v>
      </c>
      <c r="F471">
        <v>14</v>
      </c>
      <c r="G471">
        <v>2.2000000000000002</v>
      </c>
      <c r="H471">
        <v>56.884164810000001</v>
      </c>
      <c r="I471">
        <v>89</v>
      </c>
      <c r="J471">
        <v>1156</v>
      </c>
      <c r="K471">
        <v>16.399999999999999</v>
      </c>
      <c r="L471">
        <v>16</v>
      </c>
      <c r="M471">
        <v>88</v>
      </c>
      <c r="N471">
        <v>5.95</v>
      </c>
      <c r="O471">
        <v>89</v>
      </c>
      <c r="P471">
        <v>0.5</v>
      </c>
      <c r="Q471">
        <v>785.69288410000001</v>
      </c>
      <c r="R471">
        <v>143874</v>
      </c>
      <c r="S471">
        <v>11</v>
      </c>
      <c r="T471">
        <v>11.3</v>
      </c>
      <c r="U471">
        <v>0.51900000000000002</v>
      </c>
      <c r="V471">
        <v>10.6</v>
      </c>
      <c r="W471" t="b">
        <f>COUNT(LifeExpectancyData[[#This Row],[Life expectancy]:[Schooling]])=19</f>
        <v>1</v>
      </c>
    </row>
    <row r="472" spans="1:23" x14ac:dyDescent="0.25">
      <c r="A472" t="s">
        <v>303</v>
      </c>
      <c r="B472">
        <v>2009</v>
      </c>
      <c r="C472" t="s">
        <v>273</v>
      </c>
      <c r="D472">
        <v>66.099999999999994</v>
      </c>
      <c r="E472">
        <v>195</v>
      </c>
      <c r="F472">
        <v>15</v>
      </c>
      <c r="G472">
        <v>2.13</v>
      </c>
      <c r="H472">
        <v>48.35423978</v>
      </c>
      <c r="I472">
        <v>92</v>
      </c>
      <c r="J472">
        <v>4779</v>
      </c>
      <c r="K472">
        <v>15.9</v>
      </c>
      <c r="L472">
        <v>17</v>
      </c>
      <c r="M472">
        <v>95</v>
      </c>
      <c r="N472">
        <v>6.36</v>
      </c>
      <c r="O472">
        <v>94</v>
      </c>
      <c r="P472">
        <v>0.6</v>
      </c>
      <c r="Q472">
        <v>738.23266839999997</v>
      </c>
      <c r="R472">
        <v>14928</v>
      </c>
      <c r="S472">
        <v>11.1</v>
      </c>
      <c r="T472">
        <v>11.4</v>
      </c>
      <c r="U472">
        <v>0.52</v>
      </c>
      <c r="V472">
        <v>10.5</v>
      </c>
      <c r="W472" t="b">
        <f>COUNT(LifeExpectancyData[[#This Row],[Life expectancy]:[Schooling]])=19</f>
        <v>1</v>
      </c>
    </row>
    <row r="473" spans="1:23" x14ac:dyDescent="0.25">
      <c r="A473" t="s">
        <v>303</v>
      </c>
      <c r="B473">
        <v>2008</v>
      </c>
      <c r="C473" t="s">
        <v>273</v>
      </c>
      <c r="D473">
        <v>65.599999999999994</v>
      </c>
      <c r="E473">
        <v>199</v>
      </c>
      <c r="F473">
        <v>16</v>
      </c>
      <c r="G473">
        <v>2.2400000000000002</v>
      </c>
      <c r="H473">
        <v>53.100090459999997</v>
      </c>
      <c r="I473">
        <v>91</v>
      </c>
      <c r="J473">
        <v>4211</v>
      </c>
      <c r="K473">
        <v>15.3</v>
      </c>
      <c r="L473">
        <v>18</v>
      </c>
      <c r="M473">
        <v>91</v>
      </c>
      <c r="N473">
        <v>5.55</v>
      </c>
      <c r="O473">
        <v>91</v>
      </c>
      <c r="P473">
        <v>0.7</v>
      </c>
      <c r="Q473">
        <v>745.78778729999999</v>
      </c>
      <c r="R473">
        <v>138859</v>
      </c>
      <c r="S473">
        <v>11.2</v>
      </c>
      <c r="T473">
        <v>11.4</v>
      </c>
      <c r="U473">
        <v>0.51100000000000001</v>
      </c>
      <c r="V473">
        <v>10.5</v>
      </c>
      <c r="W473" t="b">
        <f>COUNT(LifeExpectancyData[[#This Row],[Life expectancy]:[Schooling]])=19</f>
        <v>1</v>
      </c>
    </row>
    <row r="474" spans="1:23" x14ac:dyDescent="0.25">
      <c r="A474" t="s">
        <v>303</v>
      </c>
      <c r="B474">
        <v>2007</v>
      </c>
      <c r="C474" t="s">
        <v>273</v>
      </c>
      <c r="D474">
        <v>65</v>
      </c>
      <c r="E474">
        <v>24</v>
      </c>
      <c r="F474">
        <v>16</v>
      </c>
      <c r="G474">
        <v>2.08</v>
      </c>
      <c r="H474">
        <v>57.735167109999999</v>
      </c>
      <c r="I474">
        <v>82</v>
      </c>
      <c r="J474">
        <v>394</v>
      </c>
      <c r="K474">
        <v>14.8</v>
      </c>
      <c r="L474">
        <v>20</v>
      </c>
      <c r="M474">
        <v>82</v>
      </c>
      <c r="N474">
        <v>3.75</v>
      </c>
      <c r="O474">
        <v>82</v>
      </c>
      <c r="P474">
        <v>0.9</v>
      </c>
      <c r="Q474">
        <v>631.67578900000001</v>
      </c>
      <c r="R474">
        <v>13676693</v>
      </c>
      <c r="S474">
        <v>11.3</v>
      </c>
      <c r="T474">
        <v>11.5</v>
      </c>
      <c r="U474">
        <v>0.495</v>
      </c>
      <c r="V474">
        <v>10.3</v>
      </c>
      <c r="W474" t="b">
        <f>COUNT(LifeExpectancyData[[#This Row],[Life expectancy]:[Schooling]])=19</f>
        <v>1</v>
      </c>
    </row>
    <row r="475" spans="1:23" x14ac:dyDescent="0.25">
      <c r="A475" t="s">
        <v>303</v>
      </c>
      <c r="B475">
        <v>2006</v>
      </c>
      <c r="C475" t="s">
        <v>273</v>
      </c>
      <c r="D475">
        <v>64.099999999999994</v>
      </c>
      <c r="E475">
        <v>216</v>
      </c>
      <c r="F475">
        <v>17</v>
      </c>
      <c r="G475">
        <v>2.0299999999999998</v>
      </c>
      <c r="H475">
        <v>51.504471189999997</v>
      </c>
      <c r="I475">
        <v>8</v>
      </c>
      <c r="J475">
        <v>188</v>
      </c>
      <c r="K475">
        <v>14.3</v>
      </c>
      <c r="L475">
        <v>21</v>
      </c>
      <c r="M475">
        <v>8</v>
      </c>
      <c r="N475">
        <v>4.4800000000000004</v>
      </c>
      <c r="O475">
        <v>8</v>
      </c>
      <c r="P475">
        <v>1.1000000000000001</v>
      </c>
      <c r="Q475">
        <v>539.87915290000001</v>
      </c>
      <c r="R475">
        <v>13474489</v>
      </c>
      <c r="S475">
        <v>11.4</v>
      </c>
      <c r="T475">
        <v>11.6</v>
      </c>
      <c r="U475">
        <v>0.48299999999999998</v>
      </c>
      <c r="V475">
        <v>10.1</v>
      </c>
      <c r="W475" t="b">
        <f>COUNT(LifeExpectancyData[[#This Row],[Life expectancy]:[Schooling]])=19</f>
        <v>1</v>
      </c>
    </row>
    <row r="476" spans="1:23" x14ac:dyDescent="0.25">
      <c r="A476" t="s">
        <v>303</v>
      </c>
      <c r="B476">
        <v>2005</v>
      </c>
      <c r="C476" t="s">
        <v>273</v>
      </c>
      <c r="D476">
        <v>62.9</v>
      </c>
      <c r="E476">
        <v>234</v>
      </c>
      <c r="F476">
        <v>18</v>
      </c>
      <c r="G476">
        <v>1.99</v>
      </c>
      <c r="H476">
        <v>62.218172610000003</v>
      </c>
      <c r="J476">
        <v>264</v>
      </c>
      <c r="K476">
        <v>13.9</v>
      </c>
      <c r="L476">
        <v>22</v>
      </c>
      <c r="M476">
        <v>82</v>
      </c>
      <c r="N476">
        <v>5.84</v>
      </c>
      <c r="O476">
        <v>82</v>
      </c>
      <c r="P476">
        <v>1.4</v>
      </c>
      <c r="Q476">
        <v>474.22387659999998</v>
      </c>
      <c r="R476">
        <v>132721</v>
      </c>
      <c r="S476">
        <v>11.5</v>
      </c>
      <c r="T476">
        <v>11.6</v>
      </c>
      <c r="U476">
        <v>0.47</v>
      </c>
      <c r="V476">
        <v>10</v>
      </c>
      <c r="W476" t="b">
        <f>COUNT(LifeExpectancyData[[#This Row],[Life expectancy]:[Schooling]])=19</f>
        <v>0</v>
      </c>
    </row>
    <row r="477" spans="1:23" x14ac:dyDescent="0.25">
      <c r="A477" t="s">
        <v>303</v>
      </c>
      <c r="B477">
        <v>2004</v>
      </c>
      <c r="C477" t="s">
        <v>273</v>
      </c>
      <c r="D477">
        <v>61.5</v>
      </c>
      <c r="E477">
        <v>253</v>
      </c>
      <c r="F477">
        <v>19</v>
      </c>
      <c r="G477">
        <v>1.38</v>
      </c>
      <c r="H477">
        <v>8.3861192399999993</v>
      </c>
      <c r="J477">
        <v>352</v>
      </c>
      <c r="K477">
        <v>13.5</v>
      </c>
      <c r="L477">
        <v>24</v>
      </c>
      <c r="M477">
        <v>86</v>
      </c>
      <c r="N477">
        <v>6.43</v>
      </c>
      <c r="O477">
        <v>85</v>
      </c>
      <c r="P477">
        <v>1.7</v>
      </c>
      <c r="Q477">
        <v>48.615183999999999</v>
      </c>
      <c r="R477">
        <v>1363377</v>
      </c>
      <c r="S477">
        <v>11.6</v>
      </c>
      <c r="T477">
        <v>11.7</v>
      </c>
      <c r="U477">
        <v>0.45800000000000002</v>
      </c>
      <c r="V477">
        <v>9.6999999999999993</v>
      </c>
      <c r="W477" t="b">
        <f>COUNT(LifeExpectancyData[[#This Row],[Life expectancy]:[Schooling]])=19</f>
        <v>0</v>
      </c>
    </row>
    <row r="478" spans="1:23" x14ac:dyDescent="0.25">
      <c r="A478" t="s">
        <v>303</v>
      </c>
      <c r="B478">
        <v>2003</v>
      </c>
      <c r="C478" t="s">
        <v>273</v>
      </c>
      <c r="D478">
        <v>63</v>
      </c>
      <c r="E478">
        <v>268</v>
      </c>
      <c r="F478">
        <v>21</v>
      </c>
      <c r="G478">
        <v>1.44</v>
      </c>
      <c r="H478">
        <v>55.595439460000001</v>
      </c>
      <c r="J478">
        <v>653</v>
      </c>
      <c r="K478">
        <v>13.1</v>
      </c>
      <c r="L478">
        <v>26</v>
      </c>
      <c r="M478">
        <v>69</v>
      </c>
      <c r="N478">
        <v>6.74</v>
      </c>
      <c r="O478">
        <v>69</v>
      </c>
      <c r="P478">
        <v>1.9</v>
      </c>
      <c r="Q478">
        <v>362.4213785</v>
      </c>
      <c r="R478">
        <v>12853124</v>
      </c>
      <c r="S478">
        <v>11.6</v>
      </c>
      <c r="T478">
        <v>11.7</v>
      </c>
      <c r="U478">
        <v>0.44500000000000001</v>
      </c>
      <c r="V478">
        <v>9.3000000000000007</v>
      </c>
      <c r="W478" t="b">
        <f>COUNT(LifeExpectancyData[[#This Row],[Life expectancy]:[Schooling]])=19</f>
        <v>0</v>
      </c>
    </row>
    <row r="479" spans="1:23" x14ac:dyDescent="0.25">
      <c r="A479" t="s">
        <v>303</v>
      </c>
      <c r="B479">
        <v>2002</v>
      </c>
      <c r="C479" t="s">
        <v>273</v>
      </c>
      <c r="D479">
        <v>59.3</v>
      </c>
      <c r="E479">
        <v>273</v>
      </c>
      <c r="F479">
        <v>23</v>
      </c>
      <c r="G479">
        <v>1.43</v>
      </c>
      <c r="H479">
        <v>30.910605539999999</v>
      </c>
      <c r="J479">
        <v>1361</v>
      </c>
      <c r="K479">
        <v>12.8</v>
      </c>
      <c r="L479">
        <v>29</v>
      </c>
      <c r="M479">
        <v>54</v>
      </c>
      <c r="N479">
        <v>5.95</v>
      </c>
      <c r="O479">
        <v>54</v>
      </c>
      <c r="P479">
        <v>2.1</v>
      </c>
      <c r="Q479">
        <v>339.676984</v>
      </c>
      <c r="R479">
        <v>12634729</v>
      </c>
      <c r="S479">
        <v>11.6</v>
      </c>
      <c r="T479">
        <v>11.8</v>
      </c>
      <c r="U479">
        <v>0.42699999999999999</v>
      </c>
      <c r="V479">
        <v>8.1999999999999993</v>
      </c>
      <c r="W479" t="b">
        <f>COUNT(LifeExpectancyData[[#This Row],[Life expectancy]:[Schooling]])=19</f>
        <v>0</v>
      </c>
    </row>
    <row r="480" spans="1:23" x14ac:dyDescent="0.25">
      <c r="A480" t="s">
        <v>303</v>
      </c>
      <c r="B480">
        <v>2001</v>
      </c>
      <c r="C480" t="s">
        <v>273</v>
      </c>
      <c r="D480">
        <v>58.5</v>
      </c>
      <c r="E480">
        <v>273</v>
      </c>
      <c r="F480">
        <v>25</v>
      </c>
      <c r="G480">
        <v>1.71</v>
      </c>
      <c r="H480">
        <v>27.689710510000001</v>
      </c>
      <c r="J480">
        <v>3761</v>
      </c>
      <c r="K480">
        <v>12.4</v>
      </c>
      <c r="L480">
        <v>33</v>
      </c>
      <c r="M480">
        <v>59</v>
      </c>
      <c r="N480">
        <v>5.7</v>
      </c>
      <c r="O480">
        <v>6</v>
      </c>
      <c r="P480">
        <v>2.2000000000000002</v>
      </c>
      <c r="Q480">
        <v>321.22633999999999</v>
      </c>
      <c r="R480">
        <v>1242473</v>
      </c>
      <c r="S480">
        <v>11.6</v>
      </c>
      <c r="T480">
        <v>11.8</v>
      </c>
      <c r="U480">
        <v>0.41199999999999998</v>
      </c>
      <c r="V480">
        <v>7.6</v>
      </c>
      <c r="W480" t="b">
        <f>COUNT(LifeExpectancyData[[#This Row],[Life expectancy]:[Schooling]])=19</f>
        <v>0</v>
      </c>
    </row>
    <row r="481" spans="1:23" x14ac:dyDescent="0.25">
      <c r="A481" t="s">
        <v>303</v>
      </c>
      <c r="B481">
        <v>2000</v>
      </c>
      <c r="C481" t="s">
        <v>273</v>
      </c>
      <c r="D481">
        <v>57.7</v>
      </c>
      <c r="E481">
        <v>274</v>
      </c>
      <c r="F481">
        <v>27</v>
      </c>
      <c r="G481">
        <v>1.51</v>
      </c>
      <c r="H481">
        <v>0.32841805600000001</v>
      </c>
      <c r="J481">
        <v>12237</v>
      </c>
      <c r="K481">
        <v>12.1</v>
      </c>
      <c r="L481">
        <v>36</v>
      </c>
      <c r="M481">
        <v>62</v>
      </c>
      <c r="N481">
        <v>5.87</v>
      </c>
      <c r="O481">
        <v>59</v>
      </c>
      <c r="P481">
        <v>2.1</v>
      </c>
      <c r="Q481">
        <v>3.6859489999999999</v>
      </c>
      <c r="R481">
        <v>12152354</v>
      </c>
      <c r="S481">
        <v>11.6</v>
      </c>
      <c r="T481">
        <v>11.9</v>
      </c>
      <c r="U481">
        <v>0.40100000000000002</v>
      </c>
      <c r="V481">
        <v>7.2</v>
      </c>
      <c r="W481" t="b">
        <f>COUNT(LifeExpectancyData[[#This Row],[Life expectancy]:[Schooling]])=19</f>
        <v>0</v>
      </c>
    </row>
    <row r="482" spans="1:23" x14ac:dyDescent="0.25">
      <c r="A482" t="s">
        <v>304</v>
      </c>
      <c r="B482">
        <v>2015</v>
      </c>
      <c r="C482" t="s">
        <v>273</v>
      </c>
      <c r="D482">
        <v>57.3</v>
      </c>
      <c r="E482">
        <v>357</v>
      </c>
      <c r="F482">
        <v>45</v>
      </c>
      <c r="H482">
        <v>0</v>
      </c>
      <c r="I482">
        <v>84</v>
      </c>
      <c r="J482">
        <v>1809</v>
      </c>
      <c r="K482">
        <v>29</v>
      </c>
      <c r="L482">
        <v>68</v>
      </c>
      <c r="M482">
        <v>83</v>
      </c>
      <c r="O482">
        <v>84</v>
      </c>
      <c r="P482">
        <v>3.5</v>
      </c>
      <c r="Q482">
        <v>1244.429421</v>
      </c>
      <c r="R482">
        <v>22834522</v>
      </c>
      <c r="S482">
        <v>5.6</v>
      </c>
      <c r="T482">
        <v>5.5</v>
      </c>
      <c r="U482">
        <v>0.51400000000000001</v>
      </c>
      <c r="V482">
        <v>10.4</v>
      </c>
      <c r="W482" t="b">
        <f>COUNT(LifeExpectancyData[[#This Row],[Life expectancy]:[Schooling]])=19</f>
        <v>0</v>
      </c>
    </row>
    <row r="483" spans="1:23" x14ac:dyDescent="0.25">
      <c r="A483" t="s">
        <v>304</v>
      </c>
      <c r="B483">
        <v>2014</v>
      </c>
      <c r="C483" t="s">
        <v>273</v>
      </c>
      <c r="D483">
        <v>56.7</v>
      </c>
      <c r="E483">
        <v>366</v>
      </c>
      <c r="F483">
        <v>47</v>
      </c>
      <c r="G483">
        <v>0.01</v>
      </c>
      <c r="H483">
        <v>61.392636420000002</v>
      </c>
      <c r="I483">
        <v>87</v>
      </c>
      <c r="J483">
        <v>831</v>
      </c>
      <c r="K483">
        <v>28.4</v>
      </c>
      <c r="L483">
        <v>71</v>
      </c>
      <c r="M483">
        <v>86</v>
      </c>
      <c r="N483">
        <v>4.0999999999999996</v>
      </c>
      <c r="O483">
        <v>87</v>
      </c>
      <c r="P483">
        <v>3.7</v>
      </c>
      <c r="Q483">
        <v>1441.1416999999999</v>
      </c>
      <c r="R483">
        <v>2223994</v>
      </c>
      <c r="S483">
        <v>5.7</v>
      </c>
      <c r="T483">
        <v>5.7</v>
      </c>
      <c r="U483">
        <v>0.50700000000000001</v>
      </c>
      <c r="V483">
        <v>10.4</v>
      </c>
      <c r="W483" t="b">
        <f>COUNT(LifeExpectancyData[[#This Row],[Life expectancy]:[Schooling]])=19</f>
        <v>1</v>
      </c>
    </row>
    <row r="484" spans="1:23" x14ac:dyDescent="0.25">
      <c r="A484" t="s">
        <v>304</v>
      </c>
      <c r="B484">
        <v>2013</v>
      </c>
      <c r="C484" t="s">
        <v>273</v>
      </c>
      <c r="D484">
        <v>56.4</v>
      </c>
      <c r="E484">
        <v>364</v>
      </c>
      <c r="F484">
        <v>48</v>
      </c>
      <c r="G484">
        <v>0.01</v>
      </c>
      <c r="H484">
        <v>63.07890158</v>
      </c>
      <c r="I484">
        <v>89</v>
      </c>
      <c r="J484">
        <v>760</v>
      </c>
      <c r="K484">
        <v>27.8</v>
      </c>
      <c r="L484">
        <v>73</v>
      </c>
      <c r="M484">
        <v>88</v>
      </c>
      <c r="N484">
        <v>4.29</v>
      </c>
      <c r="O484">
        <v>89</v>
      </c>
      <c r="P484">
        <v>4</v>
      </c>
      <c r="Q484">
        <v>1365.34419</v>
      </c>
      <c r="R484">
        <v>21655715</v>
      </c>
      <c r="S484">
        <v>5.8</v>
      </c>
      <c r="T484">
        <v>5.8</v>
      </c>
      <c r="U484">
        <v>0.501</v>
      </c>
      <c r="V484">
        <v>10.4</v>
      </c>
      <c r="W484" t="b">
        <f>COUNT(LifeExpectancyData[[#This Row],[Life expectancy]:[Schooling]])=19</f>
        <v>1</v>
      </c>
    </row>
    <row r="485" spans="1:23" x14ac:dyDescent="0.25">
      <c r="A485" t="s">
        <v>304</v>
      </c>
      <c r="B485">
        <v>2012</v>
      </c>
      <c r="C485" t="s">
        <v>273</v>
      </c>
      <c r="D485">
        <v>55.9</v>
      </c>
      <c r="E485">
        <v>369</v>
      </c>
      <c r="F485">
        <v>50</v>
      </c>
      <c r="G485">
        <v>0.01</v>
      </c>
      <c r="H485">
        <v>68.558391119999996</v>
      </c>
      <c r="I485">
        <v>85</v>
      </c>
      <c r="J485">
        <v>609</v>
      </c>
      <c r="K485">
        <v>27.2</v>
      </c>
      <c r="L485">
        <v>76</v>
      </c>
      <c r="M485">
        <v>85</v>
      </c>
      <c r="N485">
        <v>4.34</v>
      </c>
      <c r="O485">
        <v>85</v>
      </c>
      <c r="P485">
        <v>4.5999999999999996</v>
      </c>
      <c r="Q485">
        <v>1255.648189</v>
      </c>
      <c r="R485">
        <v>2182383</v>
      </c>
      <c r="S485">
        <v>5.9</v>
      </c>
      <c r="T485">
        <v>5.9</v>
      </c>
      <c r="U485">
        <v>0.496</v>
      </c>
      <c r="V485">
        <v>10.4</v>
      </c>
      <c r="W485" t="b">
        <f>COUNT(LifeExpectancyData[[#This Row],[Life expectancy]:[Schooling]])=19</f>
        <v>1</v>
      </c>
    </row>
    <row r="486" spans="1:23" x14ac:dyDescent="0.25">
      <c r="A486" t="s">
        <v>304</v>
      </c>
      <c r="B486">
        <v>2011</v>
      </c>
      <c r="C486" t="s">
        <v>273</v>
      </c>
      <c r="D486">
        <v>55.6</v>
      </c>
      <c r="E486">
        <v>371</v>
      </c>
      <c r="F486">
        <v>51</v>
      </c>
      <c r="G486">
        <v>6.19</v>
      </c>
      <c r="H486">
        <v>83.180712409999998</v>
      </c>
      <c r="I486">
        <v>82</v>
      </c>
      <c r="J486">
        <v>504</v>
      </c>
      <c r="K486">
        <v>26.6</v>
      </c>
      <c r="L486">
        <v>79</v>
      </c>
      <c r="M486">
        <v>8</v>
      </c>
      <c r="N486">
        <v>3.96</v>
      </c>
      <c r="O486">
        <v>82</v>
      </c>
      <c r="P486">
        <v>4.9000000000000004</v>
      </c>
      <c r="Q486">
        <v>1295.6497260000001</v>
      </c>
      <c r="R486">
        <v>252447</v>
      </c>
      <c r="S486">
        <v>6</v>
      </c>
      <c r="T486">
        <v>6</v>
      </c>
      <c r="U486">
        <v>0.48599999999999999</v>
      </c>
      <c r="V486">
        <v>10</v>
      </c>
      <c r="W486" t="b">
        <f>COUNT(LifeExpectancyData[[#This Row],[Life expectancy]:[Schooling]])=19</f>
        <v>1</v>
      </c>
    </row>
    <row r="487" spans="1:23" x14ac:dyDescent="0.25">
      <c r="A487" t="s">
        <v>304</v>
      </c>
      <c r="B487">
        <v>2010</v>
      </c>
      <c r="C487" t="s">
        <v>273</v>
      </c>
      <c r="D487">
        <v>55.3</v>
      </c>
      <c r="E487">
        <v>37</v>
      </c>
      <c r="F487">
        <v>53</v>
      </c>
      <c r="G487">
        <v>6.15</v>
      </c>
      <c r="H487">
        <v>100.8987451</v>
      </c>
      <c r="I487">
        <v>84</v>
      </c>
      <c r="J487">
        <v>240</v>
      </c>
      <c r="K487">
        <v>26</v>
      </c>
      <c r="L487">
        <v>82</v>
      </c>
      <c r="M487">
        <v>83</v>
      </c>
      <c r="N487">
        <v>5.28</v>
      </c>
      <c r="O487">
        <v>84</v>
      </c>
      <c r="P487">
        <v>5.5</v>
      </c>
      <c r="Q487">
        <v>1182.8692269999999</v>
      </c>
      <c r="R487">
        <v>1997495</v>
      </c>
      <c r="S487">
        <v>6.1</v>
      </c>
      <c r="T487">
        <v>6.2</v>
      </c>
      <c r="U487">
        <v>0.48</v>
      </c>
      <c r="V487">
        <v>9.6999999999999993</v>
      </c>
      <c r="W487" t="b">
        <f>COUNT(LifeExpectancyData[[#This Row],[Life expectancy]:[Schooling]])=19</f>
        <v>1</v>
      </c>
    </row>
    <row r="488" spans="1:23" x14ac:dyDescent="0.25">
      <c r="A488" t="s">
        <v>304</v>
      </c>
      <c r="B488">
        <v>2009</v>
      </c>
      <c r="C488" t="s">
        <v>273</v>
      </c>
      <c r="D488">
        <v>54.8</v>
      </c>
      <c r="E488">
        <v>373</v>
      </c>
      <c r="F488">
        <v>54</v>
      </c>
      <c r="G488">
        <v>5.89</v>
      </c>
      <c r="H488">
        <v>9.0425408919999999</v>
      </c>
      <c r="I488">
        <v>8</v>
      </c>
      <c r="J488">
        <v>251</v>
      </c>
      <c r="K488">
        <v>25.4</v>
      </c>
      <c r="L488">
        <v>85</v>
      </c>
      <c r="M488">
        <v>79</v>
      </c>
      <c r="N488">
        <v>5.7</v>
      </c>
      <c r="O488">
        <v>8</v>
      </c>
      <c r="P488">
        <v>6.3</v>
      </c>
      <c r="Q488">
        <v>123.19538</v>
      </c>
      <c r="R488">
        <v>19432541</v>
      </c>
      <c r="S488">
        <v>6.3</v>
      </c>
      <c r="T488">
        <v>6.3</v>
      </c>
      <c r="U488">
        <v>0.47299999999999998</v>
      </c>
      <c r="V488">
        <v>9.1999999999999993</v>
      </c>
      <c r="W488" t="b">
        <f>COUNT(LifeExpectancyData[[#This Row],[Life expectancy]:[Schooling]])=19</f>
        <v>1</v>
      </c>
    </row>
    <row r="489" spans="1:23" x14ac:dyDescent="0.25">
      <c r="A489" t="s">
        <v>304</v>
      </c>
      <c r="B489">
        <v>2008</v>
      </c>
      <c r="C489" t="s">
        <v>273</v>
      </c>
      <c r="D489">
        <v>54.2</v>
      </c>
      <c r="E489">
        <v>382</v>
      </c>
      <c r="F489">
        <v>56</v>
      </c>
      <c r="G489">
        <v>5.9</v>
      </c>
      <c r="H489">
        <v>68.707304399999998</v>
      </c>
      <c r="I489">
        <v>84</v>
      </c>
      <c r="J489">
        <v>495</v>
      </c>
      <c r="K489">
        <v>24.9</v>
      </c>
      <c r="L489">
        <v>87</v>
      </c>
      <c r="M489">
        <v>82</v>
      </c>
      <c r="N489">
        <v>5.18</v>
      </c>
      <c r="O489">
        <v>84</v>
      </c>
      <c r="P489">
        <v>6.7</v>
      </c>
      <c r="Q489">
        <v>1233.524316</v>
      </c>
      <c r="R489">
        <v>18978</v>
      </c>
      <c r="S489">
        <v>6.4</v>
      </c>
      <c r="T489">
        <v>6.5</v>
      </c>
      <c r="U489">
        <v>0.46600000000000003</v>
      </c>
      <c r="V489">
        <v>8.8000000000000007</v>
      </c>
      <c r="W489" t="b">
        <f>COUNT(LifeExpectancyData[[#This Row],[Life expectancy]:[Schooling]])=19</f>
        <v>1</v>
      </c>
    </row>
    <row r="490" spans="1:23" x14ac:dyDescent="0.25">
      <c r="A490" t="s">
        <v>304</v>
      </c>
      <c r="B490">
        <v>2007</v>
      </c>
      <c r="C490" t="s">
        <v>273</v>
      </c>
      <c r="D490">
        <v>53.6</v>
      </c>
      <c r="E490">
        <v>395</v>
      </c>
      <c r="F490">
        <v>57</v>
      </c>
      <c r="G490">
        <v>5.44</v>
      </c>
      <c r="H490">
        <v>7.5628929219999996</v>
      </c>
      <c r="I490">
        <v>82</v>
      </c>
      <c r="J490">
        <v>100</v>
      </c>
      <c r="K490">
        <v>24.4</v>
      </c>
      <c r="L490">
        <v>89</v>
      </c>
      <c r="M490">
        <v>81</v>
      </c>
      <c r="N490">
        <v>4.76</v>
      </c>
      <c r="O490">
        <v>82</v>
      </c>
      <c r="P490">
        <v>7</v>
      </c>
      <c r="Q490">
        <v>111.71186</v>
      </c>
      <c r="R490">
        <v>18395389</v>
      </c>
      <c r="S490">
        <v>6.6</v>
      </c>
      <c r="T490">
        <v>6.6</v>
      </c>
      <c r="U490">
        <v>0.45600000000000002</v>
      </c>
      <c r="V490">
        <v>8</v>
      </c>
      <c r="W490" t="b">
        <f>COUNT(LifeExpectancyData[[#This Row],[Life expectancy]:[Schooling]])=19</f>
        <v>1</v>
      </c>
    </row>
    <row r="491" spans="1:23" x14ac:dyDescent="0.25">
      <c r="A491" t="s">
        <v>304</v>
      </c>
      <c r="B491">
        <v>2006</v>
      </c>
      <c r="C491" t="s">
        <v>273</v>
      </c>
      <c r="D491">
        <v>53.3</v>
      </c>
      <c r="E491">
        <v>394</v>
      </c>
      <c r="F491">
        <v>58</v>
      </c>
      <c r="G491">
        <v>5.22</v>
      </c>
      <c r="H491">
        <v>0.96249705200000002</v>
      </c>
      <c r="I491">
        <v>81</v>
      </c>
      <c r="J491">
        <v>196</v>
      </c>
      <c r="K491">
        <v>23.8</v>
      </c>
      <c r="L491">
        <v>91</v>
      </c>
      <c r="M491">
        <v>78</v>
      </c>
      <c r="N491">
        <v>4.6900000000000004</v>
      </c>
      <c r="O491">
        <v>81</v>
      </c>
      <c r="P491">
        <v>7.2</v>
      </c>
      <c r="Q491">
        <v>12.989164000000001</v>
      </c>
      <c r="R491">
        <v>17899562</v>
      </c>
      <c r="S491">
        <v>6.7</v>
      </c>
      <c r="T491">
        <v>6.8</v>
      </c>
      <c r="U491">
        <v>0.45600000000000002</v>
      </c>
      <c r="V491">
        <v>8.1999999999999993</v>
      </c>
      <c r="W491" t="b">
        <f>COUNT(LifeExpectancyData[[#This Row],[Life expectancy]:[Schooling]])=19</f>
        <v>1</v>
      </c>
    </row>
    <row r="492" spans="1:23" x14ac:dyDescent="0.25">
      <c r="A492" t="s">
        <v>304</v>
      </c>
      <c r="B492">
        <v>2005</v>
      </c>
      <c r="C492" t="s">
        <v>273</v>
      </c>
      <c r="D492">
        <v>52.8</v>
      </c>
      <c r="E492">
        <v>4</v>
      </c>
      <c r="F492">
        <v>58</v>
      </c>
      <c r="G492">
        <v>5.03</v>
      </c>
      <c r="H492">
        <v>73.032761949999994</v>
      </c>
      <c r="I492">
        <v>79</v>
      </c>
      <c r="J492">
        <v>605</v>
      </c>
      <c r="K492">
        <v>23.3</v>
      </c>
      <c r="L492">
        <v>93</v>
      </c>
      <c r="M492">
        <v>79</v>
      </c>
      <c r="N492">
        <v>4.75</v>
      </c>
      <c r="O492">
        <v>8</v>
      </c>
      <c r="P492">
        <v>7.4</v>
      </c>
      <c r="Q492">
        <v>952.18724840000004</v>
      </c>
      <c r="R492">
        <v>1742795</v>
      </c>
      <c r="S492">
        <v>6.9</v>
      </c>
      <c r="T492">
        <v>7</v>
      </c>
      <c r="U492">
        <v>0.45600000000000002</v>
      </c>
      <c r="V492">
        <v>8.3000000000000007</v>
      </c>
      <c r="W492" t="b">
        <f>COUNT(LifeExpectancyData[[#This Row],[Life expectancy]:[Schooling]])=19</f>
        <v>1</v>
      </c>
    </row>
    <row r="493" spans="1:23" x14ac:dyDescent="0.25">
      <c r="A493" t="s">
        <v>304</v>
      </c>
      <c r="B493">
        <v>2004</v>
      </c>
      <c r="C493" t="s">
        <v>273</v>
      </c>
      <c r="D493">
        <v>52.1</v>
      </c>
      <c r="E493">
        <v>412</v>
      </c>
      <c r="F493">
        <v>59</v>
      </c>
      <c r="G493">
        <v>4.71</v>
      </c>
      <c r="H493">
        <v>7.1773021320000003</v>
      </c>
      <c r="J493">
        <v>358</v>
      </c>
      <c r="K493">
        <v>22.8</v>
      </c>
      <c r="L493">
        <v>94</v>
      </c>
      <c r="M493">
        <v>72</v>
      </c>
      <c r="N493">
        <v>4.7300000000000004</v>
      </c>
      <c r="O493">
        <v>73</v>
      </c>
      <c r="P493">
        <v>7.5</v>
      </c>
      <c r="Q493">
        <v>93.211715999999996</v>
      </c>
      <c r="R493">
        <v>1695981</v>
      </c>
      <c r="S493">
        <v>7</v>
      </c>
      <c r="T493">
        <v>7.1</v>
      </c>
      <c r="U493">
        <v>0.45500000000000002</v>
      </c>
      <c r="V493">
        <v>8.1999999999999993</v>
      </c>
      <c r="W493" t="b">
        <f>COUNT(LifeExpectancyData[[#This Row],[Life expectancy]:[Schooling]])=19</f>
        <v>0</v>
      </c>
    </row>
    <row r="494" spans="1:23" x14ac:dyDescent="0.25">
      <c r="A494" t="s">
        <v>304</v>
      </c>
      <c r="B494">
        <v>2003</v>
      </c>
      <c r="C494" t="s">
        <v>273</v>
      </c>
      <c r="D494">
        <v>51.8</v>
      </c>
      <c r="E494">
        <v>412</v>
      </c>
      <c r="F494">
        <v>60</v>
      </c>
      <c r="G494">
        <v>4.6399999999999997</v>
      </c>
      <c r="H494">
        <v>67.639253019999998</v>
      </c>
      <c r="J494">
        <v>899</v>
      </c>
      <c r="K494">
        <v>22.3</v>
      </c>
      <c r="L494">
        <v>95</v>
      </c>
      <c r="M494">
        <v>72</v>
      </c>
      <c r="N494">
        <v>4.97</v>
      </c>
      <c r="O494">
        <v>73</v>
      </c>
      <c r="P494">
        <v>7.7</v>
      </c>
      <c r="Q494">
        <v>824.86893929999997</v>
      </c>
      <c r="R494">
        <v>16513822</v>
      </c>
      <c r="S494">
        <v>7.2</v>
      </c>
      <c r="T494">
        <v>7.3</v>
      </c>
      <c r="U494">
        <v>0.45200000000000001</v>
      </c>
      <c r="V494">
        <v>8.1</v>
      </c>
      <c r="W494" t="b">
        <f>COUNT(LifeExpectancyData[[#This Row],[Life expectancy]:[Schooling]])=19</f>
        <v>0</v>
      </c>
    </row>
    <row r="495" spans="1:23" x14ac:dyDescent="0.25">
      <c r="A495" t="s">
        <v>304</v>
      </c>
      <c r="B495">
        <v>2002</v>
      </c>
      <c r="C495" t="s">
        <v>273</v>
      </c>
      <c r="D495">
        <v>51.6</v>
      </c>
      <c r="E495">
        <v>47</v>
      </c>
      <c r="F495">
        <v>60</v>
      </c>
      <c r="G495">
        <v>4.58</v>
      </c>
      <c r="H495">
        <v>53.70597428</v>
      </c>
      <c r="J495">
        <v>1448</v>
      </c>
      <c r="K495">
        <v>21.8</v>
      </c>
      <c r="L495">
        <v>97</v>
      </c>
      <c r="M495">
        <v>66</v>
      </c>
      <c r="N495">
        <v>4.8600000000000003</v>
      </c>
      <c r="O495">
        <v>66</v>
      </c>
      <c r="P495">
        <v>7.8</v>
      </c>
      <c r="Q495">
        <v>676.39766099999997</v>
      </c>
      <c r="R495">
        <v>1684886</v>
      </c>
      <c r="S495">
        <v>7.4</v>
      </c>
      <c r="T495">
        <v>7.5</v>
      </c>
      <c r="U495">
        <v>0.45200000000000001</v>
      </c>
      <c r="V495">
        <v>8.4</v>
      </c>
      <c r="W495" t="b">
        <f>COUNT(LifeExpectancyData[[#This Row],[Life expectancy]:[Schooling]])=19</f>
        <v>0</v>
      </c>
    </row>
    <row r="496" spans="1:23" x14ac:dyDescent="0.25">
      <c r="A496" t="s">
        <v>304</v>
      </c>
      <c r="B496">
        <v>2001</v>
      </c>
      <c r="C496" t="s">
        <v>273</v>
      </c>
      <c r="D496">
        <v>51.5</v>
      </c>
      <c r="E496">
        <v>41</v>
      </c>
      <c r="F496">
        <v>61</v>
      </c>
      <c r="G496">
        <v>4.43</v>
      </c>
      <c r="H496">
        <v>41.736292210000002</v>
      </c>
      <c r="J496">
        <v>23934</v>
      </c>
      <c r="K496">
        <v>21.3</v>
      </c>
      <c r="L496">
        <v>99</v>
      </c>
      <c r="M496">
        <v>61</v>
      </c>
      <c r="N496">
        <v>4.7</v>
      </c>
      <c r="O496">
        <v>63</v>
      </c>
      <c r="P496">
        <v>7.9</v>
      </c>
      <c r="Q496">
        <v>614.67293389999998</v>
      </c>
      <c r="R496">
        <v>15671927</v>
      </c>
      <c r="S496">
        <v>7.5</v>
      </c>
      <c r="T496">
        <v>7.7</v>
      </c>
      <c r="U496">
        <v>0.437</v>
      </c>
      <c r="V496">
        <v>7.1</v>
      </c>
      <c r="W496" t="b">
        <f>COUNT(LifeExpectancyData[[#This Row],[Life expectancy]:[Schooling]])=19</f>
        <v>0</v>
      </c>
    </row>
    <row r="497" spans="1:23" x14ac:dyDescent="0.25">
      <c r="A497" t="s">
        <v>304</v>
      </c>
      <c r="B497">
        <v>2000</v>
      </c>
      <c r="C497" t="s">
        <v>273</v>
      </c>
      <c r="D497">
        <v>51.4</v>
      </c>
      <c r="E497">
        <v>394</v>
      </c>
      <c r="F497">
        <v>62</v>
      </c>
      <c r="G497">
        <v>3.91</v>
      </c>
      <c r="H497">
        <v>4.7205935309999996</v>
      </c>
      <c r="J497">
        <v>14629</v>
      </c>
      <c r="K497">
        <v>2.9</v>
      </c>
      <c r="L497">
        <v>100</v>
      </c>
      <c r="M497">
        <v>57</v>
      </c>
      <c r="N497">
        <v>4.4800000000000004</v>
      </c>
      <c r="O497">
        <v>62</v>
      </c>
      <c r="P497">
        <v>7.7</v>
      </c>
      <c r="Q497">
        <v>68.414399000000003</v>
      </c>
      <c r="R497">
        <v>15274234</v>
      </c>
      <c r="S497">
        <v>7.7</v>
      </c>
      <c r="T497">
        <v>7.8</v>
      </c>
      <c r="U497">
        <v>0.433</v>
      </c>
      <c r="V497">
        <v>6.9</v>
      </c>
      <c r="W497" t="b">
        <f>COUNT(LifeExpectancyData[[#This Row],[Life expectancy]:[Schooling]])=19</f>
        <v>0</v>
      </c>
    </row>
    <row r="498" spans="1:23" x14ac:dyDescent="0.25">
      <c r="A498" t="s">
        <v>305</v>
      </c>
      <c r="B498">
        <v>2015</v>
      </c>
      <c r="C498" t="s">
        <v>273</v>
      </c>
      <c r="D498">
        <v>82.2</v>
      </c>
      <c r="E498">
        <v>64</v>
      </c>
      <c r="F498">
        <v>2</v>
      </c>
      <c r="H498">
        <v>0</v>
      </c>
      <c r="I498">
        <v>55</v>
      </c>
      <c r="J498">
        <v>195</v>
      </c>
      <c r="K498">
        <v>67</v>
      </c>
      <c r="L498">
        <v>2</v>
      </c>
      <c r="M498">
        <v>91</v>
      </c>
      <c r="O498">
        <v>91</v>
      </c>
      <c r="P498">
        <v>0.1</v>
      </c>
      <c r="Q498">
        <v>43315.743999999999</v>
      </c>
      <c r="R498">
        <v>3584861</v>
      </c>
      <c r="S498">
        <v>0.6</v>
      </c>
      <c r="T498">
        <v>0.5</v>
      </c>
      <c r="U498">
        <v>0.91900000000000004</v>
      </c>
      <c r="V498">
        <v>16.3</v>
      </c>
      <c r="W498" t="b">
        <f>COUNT(LifeExpectancyData[[#This Row],[Life expectancy]:[Schooling]])=19</f>
        <v>0</v>
      </c>
    </row>
    <row r="499" spans="1:23" x14ac:dyDescent="0.25">
      <c r="A499" t="s">
        <v>305</v>
      </c>
      <c r="B499">
        <v>2014</v>
      </c>
      <c r="C499" t="s">
        <v>273</v>
      </c>
      <c r="D499">
        <v>82</v>
      </c>
      <c r="E499">
        <v>65</v>
      </c>
      <c r="F499">
        <v>2</v>
      </c>
      <c r="G499">
        <v>8.1</v>
      </c>
      <c r="H499">
        <v>102.1902168</v>
      </c>
      <c r="I499">
        <v>55</v>
      </c>
      <c r="J499">
        <v>418</v>
      </c>
      <c r="K499">
        <v>66.400000000000006</v>
      </c>
      <c r="L499">
        <v>2</v>
      </c>
      <c r="M499">
        <v>91</v>
      </c>
      <c r="N499">
        <v>1.45</v>
      </c>
      <c r="O499">
        <v>91</v>
      </c>
      <c r="P499">
        <v>0.1</v>
      </c>
      <c r="Q499">
        <v>544.43376000000001</v>
      </c>
      <c r="R499">
        <v>35544564</v>
      </c>
      <c r="S499">
        <v>0.5</v>
      </c>
      <c r="T499">
        <v>0.5</v>
      </c>
      <c r="U499">
        <v>0.91200000000000003</v>
      </c>
      <c r="V499">
        <v>15.9</v>
      </c>
      <c r="W499" t="b">
        <f>COUNT(LifeExpectancyData[[#This Row],[Life expectancy]:[Schooling]])=19</f>
        <v>1</v>
      </c>
    </row>
    <row r="500" spans="1:23" x14ac:dyDescent="0.25">
      <c r="A500" t="s">
        <v>305</v>
      </c>
      <c r="B500">
        <v>2013</v>
      </c>
      <c r="C500" t="s">
        <v>273</v>
      </c>
      <c r="D500">
        <v>81.8</v>
      </c>
      <c r="E500">
        <v>67</v>
      </c>
      <c r="F500">
        <v>2</v>
      </c>
      <c r="G500">
        <v>8.1999999999999993</v>
      </c>
      <c r="H500">
        <v>9733.2280190000001</v>
      </c>
      <c r="I500">
        <v>55</v>
      </c>
      <c r="J500">
        <v>83</v>
      </c>
      <c r="K500">
        <v>65.8</v>
      </c>
      <c r="L500">
        <v>2</v>
      </c>
      <c r="M500">
        <v>91</v>
      </c>
      <c r="N500">
        <v>1.67</v>
      </c>
      <c r="O500">
        <v>91</v>
      </c>
      <c r="P500">
        <v>0.1</v>
      </c>
      <c r="Q500">
        <v>52413.721160000001</v>
      </c>
      <c r="R500">
        <v>35155451</v>
      </c>
      <c r="S500">
        <v>0.5</v>
      </c>
      <c r="T500">
        <v>0.5</v>
      </c>
      <c r="U500">
        <v>0.90900000000000003</v>
      </c>
      <c r="V500">
        <v>15.9</v>
      </c>
      <c r="W500" t="b">
        <f>COUNT(LifeExpectancyData[[#This Row],[Life expectancy]:[Schooling]])=19</f>
        <v>1</v>
      </c>
    </row>
    <row r="501" spans="1:23" x14ac:dyDescent="0.25">
      <c r="A501" t="s">
        <v>305</v>
      </c>
      <c r="B501">
        <v>2012</v>
      </c>
      <c r="C501" t="s">
        <v>273</v>
      </c>
      <c r="D501">
        <v>81.599999999999994</v>
      </c>
      <c r="E501">
        <v>68</v>
      </c>
      <c r="F501">
        <v>2</v>
      </c>
      <c r="G501">
        <v>8.3000000000000007</v>
      </c>
      <c r="H501">
        <v>9748.6362370000006</v>
      </c>
      <c r="I501">
        <v>7</v>
      </c>
      <c r="J501">
        <v>10</v>
      </c>
      <c r="K501">
        <v>65.3</v>
      </c>
      <c r="L501">
        <v>2</v>
      </c>
      <c r="M501">
        <v>99</v>
      </c>
      <c r="N501">
        <v>1.78</v>
      </c>
      <c r="O501">
        <v>95</v>
      </c>
      <c r="P501">
        <v>0.1</v>
      </c>
      <c r="Q501">
        <v>52496.694869999999</v>
      </c>
      <c r="R501">
        <v>3475545</v>
      </c>
      <c r="S501">
        <v>0.5</v>
      </c>
      <c r="T501">
        <v>0.5</v>
      </c>
      <c r="U501">
        <v>0.90700000000000003</v>
      </c>
      <c r="V501">
        <v>15.9</v>
      </c>
      <c r="W501" t="b">
        <f>COUNT(LifeExpectancyData[[#This Row],[Life expectancy]:[Schooling]])=19</f>
        <v>1</v>
      </c>
    </row>
    <row r="502" spans="1:23" x14ac:dyDescent="0.25">
      <c r="A502" t="s">
        <v>305</v>
      </c>
      <c r="B502">
        <v>2011</v>
      </c>
      <c r="C502" t="s">
        <v>273</v>
      </c>
      <c r="D502">
        <v>81.5</v>
      </c>
      <c r="E502">
        <v>68</v>
      </c>
      <c r="F502">
        <v>2</v>
      </c>
      <c r="G502">
        <v>8.1999999999999993</v>
      </c>
      <c r="H502">
        <v>971.92803839999999</v>
      </c>
      <c r="I502">
        <v>7</v>
      </c>
      <c r="J502">
        <v>803</v>
      </c>
      <c r="K502">
        <v>64.7</v>
      </c>
      <c r="L502">
        <v>2</v>
      </c>
      <c r="M502">
        <v>87</v>
      </c>
      <c r="N502">
        <v>1.82</v>
      </c>
      <c r="O502">
        <v>87</v>
      </c>
      <c r="P502">
        <v>0.1</v>
      </c>
      <c r="Q502">
        <v>5282.2175999999999</v>
      </c>
      <c r="R502">
        <v>3434278</v>
      </c>
      <c r="S502">
        <v>0.5</v>
      </c>
      <c r="T502">
        <v>0.5</v>
      </c>
      <c r="U502">
        <v>0.90300000000000002</v>
      </c>
      <c r="V502">
        <v>15.9</v>
      </c>
      <c r="W502" t="b">
        <f>COUNT(LifeExpectancyData[[#This Row],[Life expectancy]:[Schooling]])=19</f>
        <v>1</v>
      </c>
    </row>
    <row r="503" spans="1:23" x14ac:dyDescent="0.25">
      <c r="A503" t="s">
        <v>305</v>
      </c>
      <c r="B503">
        <v>2010</v>
      </c>
      <c r="C503" t="s">
        <v>273</v>
      </c>
      <c r="D503">
        <v>81.2</v>
      </c>
      <c r="E503">
        <v>7</v>
      </c>
      <c r="F503">
        <v>2</v>
      </c>
      <c r="G503">
        <v>8.4</v>
      </c>
      <c r="H503">
        <v>8649.6749110000001</v>
      </c>
      <c r="I503">
        <v>56</v>
      </c>
      <c r="J503">
        <v>99</v>
      </c>
      <c r="K503">
        <v>64.099999999999994</v>
      </c>
      <c r="L503">
        <v>2</v>
      </c>
      <c r="M503">
        <v>88</v>
      </c>
      <c r="N503">
        <v>11.2</v>
      </c>
      <c r="O503">
        <v>89</v>
      </c>
      <c r="P503">
        <v>0.1</v>
      </c>
      <c r="Q503">
        <v>47447.476199999997</v>
      </c>
      <c r="R503">
        <v>345274</v>
      </c>
      <c r="S503">
        <v>0.5</v>
      </c>
      <c r="T503">
        <v>0.4</v>
      </c>
      <c r="U503">
        <v>0.89800000000000002</v>
      </c>
      <c r="V503">
        <v>15.9</v>
      </c>
      <c r="W503" t="b">
        <f>COUNT(LifeExpectancyData[[#This Row],[Life expectancy]:[Schooling]])=19</f>
        <v>1</v>
      </c>
    </row>
    <row r="504" spans="1:23" x14ac:dyDescent="0.25">
      <c r="A504" t="s">
        <v>305</v>
      </c>
      <c r="B504">
        <v>2009</v>
      </c>
      <c r="C504" t="s">
        <v>273</v>
      </c>
      <c r="D504">
        <v>81</v>
      </c>
      <c r="E504">
        <v>72</v>
      </c>
      <c r="F504">
        <v>2</v>
      </c>
      <c r="G504">
        <v>8.4</v>
      </c>
      <c r="H504">
        <v>864.94992999999999</v>
      </c>
      <c r="I504">
        <v>42</v>
      </c>
      <c r="J504">
        <v>14</v>
      </c>
      <c r="K504">
        <v>63.6</v>
      </c>
      <c r="L504">
        <v>2</v>
      </c>
      <c r="M504">
        <v>89</v>
      </c>
      <c r="N504">
        <v>11.17</v>
      </c>
      <c r="O504">
        <v>91</v>
      </c>
      <c r="P504">
        <v>0.1</v>
      </c>
      <c r="Q504">
        <v>4773.4543599999997</v>
      </c>
      <c r="R504">
        <v>33628571</v>
      </c>
      <c r="S504">
        <v>0.5</v>
      </c>
      <c r="T504">
        <v>0.4</v>
      </c>
      <c r="U504">
        <v>0.89800000000000002</v>
      </c>
      <c r="V504">
        <v>15.9</v>
      </c>
      <c r="W504" t="b">
        <f>COUNT(LifeExpectancyData[[#This Row],[Life expectancy]:[Schooling]])=19</f>
        <v>1</v>
      </c>
    </row>
    <row r="505" spans="1:23" x14ac:dyDescent="0.25">
      <c r="A505" t="s">
        <v>305</v>
      </c>
      <c r="B505">
        <v>2008</v>
      </c>
      <c r="C505" t="s">
        <v>273</v>
      </c>
      <c r="D505">
        <v>87</v>
      </c>
      <c r="E505">
        <v>74</v>
      </c>
      <c r="F505">
        <v>2</v>
      </c>
      <c r="G505">
        <v>8.3000000000000007</v>
      </c>
      <c r="H505">
        <v>8433.9368140000006</v>
      </c>
      <c r="I505">
        <v>28</v>
      </c>
      <c r="J505">
        <v>62</v>
      </c>
      <c r="K505">
        <v>63</v>
      </c>
      <c r="L505">
        <v>2</v>
      </c>
      <c r="M505">
        <v>89</v>
      </c>
      <c r="N505">
        <v>1.3</v>
      </c>
      <c r="O505">
        <v>92</v>
      </c>
      <c r="P505">
        <v>0.1</v>
      </c>
      <c r="Q505">
        <v>46596.33599</v>
      </c>
      <c r="R505">
        <v>33245773</v>
      </c>
      <c r="S505">
        <v>0.5</v>
      </c>
      <c r="T505">
        <v>0.4</v>
      </c>
      <c r="U505">
        <v>0.89700000000000002</v>
      </c>
      <c r="V505">
        <v>15.8</v>
      </c>
      <c r="W505" t="b">
        <f>COUNT(LifeExpectancyData[[#This Row],[Life expectancy]:[Schooling]])=19</f>
        <v>1</v>
      </c>
    </row>
    <row r="506" spans="1:23" x14ac:dyDescent="0.25">
      <c r="A506" t="s">
        <v>305</v>
      </c>
      <c r="B506">
        <v>2007</v>
      </c>
      <c r="C506" t="s">
        <v>273</v>
      </c>
      <c r="D506">
        <v>85</v>
      </c>
      <c r="E506">
        <v>74</v>
      </c>
      <c r="F506">
        <v>2</v>
      </c>
      <c r="G506">
        <v>8.3000000000000007</v>
      </c>
      <c r="H506">
        <v>7946.7435809999997</v>
      </c>
      <c r="I506">
        <v>14</v>
      </c>
      <c r="J506">
        <v>101</v>
      </c>
      <c r="K506">
        <v>62.5</v>
      </c>
      <c r="L506">
        <v>2</v>
      </c>
      <c r="M506">
        <v>9</v>
      </c>
      <c r="N506">
        <v>9.83</v>
      </c>
      <c r="O506">
        <v>94</v>
      </c>
      <c r="P506">
        <v>0.1</v>
      </c>
      <c r="Q506">
        <v>44544.5268</v>
      </c>
      <c r="R506">
        <v>32887928</v>
      </c>
      <c r="S506">
        <v>0.5</v>
      </c>
      <c r="T506">
        <v>0.4</v>
      </c>
      <c r="U506">
        <v>0.89400000000000002</v>
      </c>
      <c r="V506">
        <v>15.8</v>
      </c>
      <c r="W506" t="b">
        <f>COUNT(LifeExpectancyData[[#This Row],[Life expectancy]:[Schooling]])=19</f>
        <v>1</v>
      </c>
    </row>
    <row r="507" spans="1:23" x14ac:dyDescent="0.25">
      <c r="A507" t="s">
        <v>305</v>
      </c>
      <c r="B507">
        <v>2006</v>
      </c>
      <c r="C507" t="s">
        <v>273</v>
      </c>
      <c r="D507">
        <v>85</v>
      </c>
      <c r="E507">
        <v>75</v>
      </c>
      <c r="F507">
        <v>2</v>
      </c>
      <c r="G507">
        <v>8.1999999999999993</v>
      </c>
      <c r="H507">
        <v>771.18176860000005</v>
      </c>
      <c r="I507">
        <v>14</v>
      </c>
      <c r="J507">
        <v>13</v>
      </c>
      <c r="K507">
        <v>61.9</v>
      </c>
      <c r="L507">
        <v>2</v>
      </c>
      <c r="M507">
        <v>95</v>
      </c>
      <c r="N507">
        <v>9.75</v>
      </c>
      <c r="O507">
        <v>95</v>
      </c>
      <c r="P507">
        <v>0.1</v>
      </c>
      <c r="Q507">
        <v>4386.6994800000002</v>
      </c>
      <c r="R507">
        <v>325755</v>
      </c>
      <c r="S507">
        <v>0.5</v>
      </c>
      <c r="T507">
        <v>0.4</v>
      </c>
      <c r="U507">
        <v>0.89100000000000001</v>
      </c>
      <c r="V507">
        <v>15.8</v>
      </c>
      <c r="W507" t="b">
        <f>COUNT(LifeExpectancyData[[#This Row],[Life expectancy]:[Schooling]])=19</f>
        <v>1</v>
      </c>
    </row>
    <row r="508" spans="1:23" x14ac:dyDescent="0.25">
      <c r="A508" t="s">
        <v>305</v>
      </c>
      <c r="B508">
        <v>2005</v>
      </c>
      <c r="C508" t="s">
        <v>273</v>
      </c>
      <c r="D508">
        <v>81</v>
      </c>
      <c r="E508">
        <v>76</v>
      </c>
      <c r="F508">
        <v>2</v>
      </c>
      <c r="G508">
        <v>8</v>
      </c>
      <c r="H508">
        <v>6333.1779669999996</v>
      </c>
      <c r="I508">
        <v>14</v>
      </c>
      <c r="J508">
        <v>6</v>
      </c>
      <c r="K508">
        <v>61.3</v>
      </c>
      <c r="L508">
        <v>2</v>
      </c>
      <c r="M508">
        <v>93</v>
      </c>
      <c r="N508">
        <v>9.57</v>
      </c>
      <c r="O508">
        <v>93</v>
      </c>
      <c r="P508">
        <v>0.1</v>
      </c>
      <c r="Q508">
        <v>36189.588380000001</v>
      </c>
      <c r="R508">
        <v>32312</v>
      </c>
      <c r="S508">
        <v>0.5</v>
      </c>
      <c r="T508">
        <v>0.4</v>
      </c>
      <c r="U508">
        <v>0.88600000000000001</v>
      </c>
      <c r="V508">
        <v>15.8</v>
      </c>
      <c r="W508" t="b">
        <f>COUNT(LifeExpectancyData[[#This Row],[Life expectancy]:[Schooling]])=19</f>
        <v>1</v>
      </c>
    </row>
    <row r="509" spans="1:23" x14ac:dyDescent="0.25">
      <c r="A509" t="s">
        <v>305</v>
      </c>
      <c r="B509">
        <v>2004</v>
      </c>
      <c r="C509" t="s">
        <v>273</v>
      </c>
      <c r="D509">
        <v>80</v>
      </c>
      <c r="E509">
        <v>77</v>
      </c>
      <c r="F509">
        <v>2</v>
      </c>
      <c r="G509">
        <v>7.8</v>
      </c>
      <c r="H509">
        <v>5513.3299239999997</v>
      </c>
      <c r="I509">
        <v>14</v>
      </c>
      <c r="J509">
        <v>7</v>
      </c>
      <c r="K509">
        <v>6.6</v>
      </c>
      <c r="L509">
        <v>2</v>
      </c>
      <c r="M509">
        <v>91</v>
      </c>
      <c r="N509">
        <v>9.56</v>
      </c>
      <c r="O509">
        <v>91</v>
      </c>
      <c r="P509">
        <v>0.1</v>
      </c>
      <c r="Q509">
        <v>31979.871950000001</v>
      </c>
      <c r="R509">
        <v>31995</v>
      </c>
      <c r="S509">
        <v>0.5</v>
      </c>
      <c r="T509">
        <v>0.4</v>
      </c>
      <c r="U509">
        <v>0.88100000000000001</v>
      </c>
      <c r="V509">
        <v>15.8</v>
      </c>
      <c r="W509" t="b">
        <f>COUNT(LifeExpectancyData[[#This Row],[Life expectancy]:[Schooling]])=19</f>
        <v>1</v>
      </c>
    </row>
    <row r="510" spans="1:23" x14ac:dyDescent="0.25">
      <c r="A510" t="s">
        <v>305</v>
      </c>
      <c r="B510">
        <v>2003</v>
      </c>
      <c r="C510" t="s">
        <v>273</v>
      </c>
      <c r="D510">
        <v>79.7</v>
      </c>
      <c r="E510">
        <v>78</v>
      </c>
      <c r="F510">
        <v>2</v>
      </c>
      <c r="G510">
        <v>7.7</v>
      </c>
      <c r="H510">
        <v>4687.8455649999996</v>
      </c>
      <c r="I510">
        <v>14</v>
      </c>
      <c r="J510">
        <v>15</v>
      </c>
      <c r="K510">
        <v>6</v>
      </c>
      <c r="L510">
        <v>2</v>
      </c>
      <c r="M510">
        <v>88</v>
      </c>
      <c r="N510">
        <v>9.5399999999999991</v>
      </c>
      <c r="O510">
        <v>91</v>
      </c>
      <c r="P510">
        <v>0.1</v>
      </c>
      <c r="Q510">
        <v>28172.148829999998</v>
      </c>
      <c r="R510">
        <v>31676</v>
      </c>
      <c r="S510">
        <v>0.5</v>
      </c>
      <c r="T510">
        <v>0.4</v>
      </c>
      <c r="U510">
        <v>0.877</v>
      </c>
      <c r="V510">
        <v>15.8</v>
      </c>
      <c r="W510" t="b">
        <f>COUNT(LifeExpectancyData[[#This Row],[Life expectancy]:[Schooling]])=19</f>
        <v>1</v>
      </c>
    </row>
    <row r="511" spans="1:23" x14ac:dyDescent="0.25">
      <c r="A511" t="s">
        <v>305</v>
      </c>
      <c r="B511">
        <v>2002</v>
      </c>
      <c r="C511" t="s">
        <v>273</v>
      </c>
      <c r="D511">
        <v>79.5</v>
      </c>
      <c r="E511">
        <v>79</v>
      </c>
      <c r="F511">
        <v>2</v>
      </c>
      <c r="G511">
        <v>7.7</v>
      </c>
      <c r="H511">
        <v>3895.8563079999999</v>
      </c>
      <c r="J511">
        <v>6</v>
      </c>
      <c r="K511">
        <v>59.3</v>
      </c>
      <c r="L511">
        <v>2</v>
      </c>
      <c r="M511">
        <v>88</v>
      </c>
      <c r="N511">
        <v>9.3699999999999992</v>
      </c>
      <c r="O511">
        <v>88</v>
      </c>
      <c r="P511">
        <v>0.1</v>
      </c>
      <c r="Q511">
        <v>24167.843099999998</v>
      </c>
      <c r="R511">
        <v>31362</v>
      </c>
      <c r="S511">
        <v>0.5</v>
      </c>
      <c r="T511">
        <v>0.4</v>
      </c>
      <c r="U511">
        <v>0.872</v>
      </c>
      <c r="V511">
        <v>15.8</v>
      </c>
      <c r="W511" t="b">
        <f>COUNT(LifeExpectancyData[[#This Row],[Life expectancy]:[Schooling]])=19</f>
        <v>0</v>
      </c>
    </row>
    <row r="512" spans="1:23" x14ac:dyDescent="0.25">
      <c r="A512" t="s">
        <v>305</v>
      </c>
      <c r="B512">
        <v>2001</v>
      </c>
      <c r="C512" t="s">
        <v>273</v>
      </c>
      <c r="D512">
        <v>79.400000000000006</v>
      </c>
      <c r="E512">
        <v>8</v>
      </c>
      <c r="F512">
        <v>2</v>
      </c>
      <c r="G512">
        <v>7.6</v>
      </c>
      <c r="H512">
        <v>3665.0897030000001</v>
      </c>
      <c r="J512">
        <v>34</v>
      </c>
      <c r="K512">
        <v>58.5</v>
      </c>
      <c r="L512">
        <v>2</v>
      </c>
      <c r="M512">
        <v>88</v>
      </c>
      <c r="N512">
        <v>9.1</v>
      </c>
      <c r="O512">
        <v>89</v>
      </c>
      <c r="P512">
        <v>0.1</v>
      </c>
      <c r="Q512">
        <v>23691.594720000001</v>
      </c>
      <c r="R512">
        <v>31819</v>
      </c>
      <c r="S512">
        <v>0.5</v>
      </c>
      <c r="T512">
        <v>0.4</v>
      </c>
      <c r="U512">
        <v>0.86699999999999999</v>
      </c>
      <c r="V512">
        <v>15.8</v>
      </c>
      <c r="W512" t="b">
        <f>COUNT(LifeExpectancyData[[#This Row],[Life expectancy]:[Schooling]])=19</f>
        <v>0</v>
      </c>
    </row>
    <row r="513" spans="1:23" x14ac:dyDescent="0.25">
      <c r="A513" t="s">
        <v>305</v>
      </c>
      <c r="B513">
        <v>2000</v>
      </c>
      <c r="C513" t="s">
        <v>273</v>
      </c>
      <c r="D513">
        <v>79.099999999999994</v>
      </c>
      <c r="E513">
        <v>82</v>
      </c>
      <c r="F513">
        <v>2</v>
      </c>
      <c r="G513">
        <v>7.6</v>
      </c>
      <c r="H513">
        <v>3787.4945600000001</v>
      </c>
      <c r="J513">
        <v>206</v>
      </c>
      <c r="K513">
        <v>57.8</v>
      </c>
      <c r="L513">
        <v>2</v>
      </c>
      <c r="M513">
        <v>88</v>
      </c>
      <c r="N513">
        <v>8.67</v>
      </c>
      <c r="O513">
        <v>89</v>
      </c>
      <c r="P513">
        <v>0.1</v>
      </c>
      <c r="Q513">
        <v>24124.169170000001</v>
      </c>
      <c r="R513">
        <v>37697</v>
      </c>
      <c r="S513">
        <v>0.5</v>
      </c>
      <c r="T513">
        <v>0.5</v>
      </c>
      <c r="U513">
        <v>0.86399999999999999</v>
      </c>
      <c r="V513">
        <v>15.9</v>
      </c>
      <c r="W513" t="b">
        <f>COUNT(LifeExpectancyData[[#This Row],[Life expectancy]:[Schooling]])=19</f>
        <v>0</v>
      </c>
    </row>
    <row r="514" spans="1:23" x14ac:dyDescent="0.25">
      <c r="A514" t="s">
        <v>306</v>
      </c>
      <c r="B514">
        <v>2015</v>
      </c>
      <c r="C514" t="s">
        <v>273</v>
      </c>
      <c r="D514">
        <v>52.5</v>
      </c>
      <c r="E514">
        <v>397</v>
      </c>
      <c r="F514">
        <v>15</v>
      </c>
      <c r="H514">
        <v>0</v>
      </c>
      <c r="I514">
        <v>47</v>
      </c>
      <c r="J514">
        <v>150</v>
      </c>
      <c r="K514">
        <v>22.7</v>
      </c>
      <c r="L514">
        <v>21</v>
      </c>
      <c r="M514">
        <v>47</v>
      </c>
      <c r="O514">
        <v>47</v>
      </c>
      <c r="P514">
        <v>4.4000000000000004</v>
      </c>
      <c r="Q514">
        <v>348.381417</v>
      </c>
      <c r="R514">
        <v>45461</v>
      </c>
      <c r="S514">
        <v>8.1999999999999993</v>
      </c>
      <c r="T514">
        <v>8.1999999999999993</v>
      </c>
      <c r="U514">
        <v>0.34699999999999998</v>
      </c>
      <c r="V514">
        <v>7.1</v>
      </c>
      <c r="W514" t="b">
        <f>COUNT(LifeExpectancyData[[#This Row],[Life expectancy]:[Schooling]])=19</f>
        <v>0</v>
      </c>
    </row>
    <row r="515" spans="1:23" x14ac:dyDescent="0.25">
      <c r="A515" t="s">
        <v>306</v>
      </c>
      <c r="B515">
        <v>2014</v>
      </c>
      <c r="C515" t="s">
        <v>273</v>
      </c>
      <c r="D515">
        <v>58</v>
      </c>
      <c r="E515">
        <v>437</v>
      </c>
      <c r="F515">
        <v>15</v>
      </c>
      <c r="G515">
        <v>0.01</v>
      </c>
      <c r="H515">
        <v>53.439643230000001</v>
      </c>
      <c r="I515">
        <v>47</v>
      </c>
      <c r="J515">
        <v>210</v>
      </c>
      <c r="K515">
        <v>22.1</v>
      </c>
      <c r="L515">
        <v>22</v>
      </c>
      <c r="M515">
        <v>47</v>
      </c>
      <c r="N515">
        <v>4.2</v>
      </c>
      <c r="O515">
        <v>47</v>
      </c>
      <c r="P515">
        <v>4.5</v>
      </c>
      <c r="Q515">
        <v>377.132274</v>
      </c>
      <c r="R515">
        <v>4515392</v>
      </c>
      <c r="S515">
        <v>8.4</v>
      </c>
      <c r="T515">
        <v>8.3000000000000007</v>
      </c>
      <c r="U515">
        <v>0.34499999999999997</v>
      </c>
      <c r="V515">
        <v>7.1</v>
      </c>
      <c r="W515" t="b">
        <f>COUNT(LifeExpectancyData[[#This Row],[Life expectancy]:[Schooling]])=19</f>
        <v>1</v>
      </c>
    </row>
    <row r="516" spans="1:23" x14ac:dyDescent="0.25">
      <c r="A516" t="s">
        <v>306</v>
      </c>
      <c r="B516">
        <v>2013</v>
      </c>
      <c r="C516" t="s">
        <v>273</v>
      </c>
      <c r="D516">
        <v>49.9</v>
      </c>
      <c r="E516">
        <v>451</v>
      </c>
      <c r="F516">
        <v>16</v>
      </c>
      <c r="G516">
        <v>0.01</v>
      </c>
      <c r="H516">
        <v>52.377666009999999</v>
      </c>
      <c r="I516">
        <v>23</v>
      </c>
      <c r="J516">
        <v>596</v>
      </c>
      <c r="K516">
        <v>21.6</v>
      </c>
      <c r="L516">
        <v>23</v>
      </c>
      <c r="M516">
        <v>23</v>
      </c>
      <c r="N516">
        <v>3.82</v>
      </c>
      <c r="O516">
        <v>23</v>
      </c>
      <c r="P516">
        <v>5.0999999999999996</v>
      </c>
      <c r="Q516">
        <v>337.48496139999997</v>
      </c>
      <c r="R516">
        <v>4499653</v>
      </c>
      <c r="S516">
        <v>8.5</v>
      </c>
      <c r="T516">
        <v>8.5</v>
      </c>
      <c r="U516">
        <v>0.37</v>
      </c>
      <c r="V516">
        <v>7.1</v>
      </c>
      <c r="W516" t="b">
        <f>COUNT(LifeExpectancyData[[#This Row],[Life expectancy]:[Schooling]])=19</f>
        <v>1</v>
      </c>
    </row>
    <row r="517" spans="1:23" x14ac:dyDescent="0.25">
      <c r="A517" t="s">
        <v>306</v>
      </c>
      <c r="B517">
        <v>2012</v>
      </c>
      <c r="C517" t="s">
        <v>273</v>
      </c>
      <c r="D517">
        <v>53</v>
      </c>
      <c r="E517">
        <v>439</v>
      </c>
      <c r="F517">
        <v>16</v>
      </c>
      <c r="G517">
        <v>0.01</v>
      </c>
      <c r="H517">
        <v>7.3448082140000004</v>
      </c>
      <c r="I517">
        <v>47</v>
      </c>
      <c r="J517">
        <v>141</v>
      </c>
      <c r="K517">
        <v>21.2</v>
      </c>
      <c r="L517">
        <v>23</v>
      </c>
      <c r="M517">
        <v>47</v>
      </c>
      <c r="N517">
        <v>3.62</v>
      </c>
      <c r="O517">
        <v>47</v>
      </c>
      <c r="P517">
        <v>5.0999999999999996</v>
      </c>
      <c r="Q517">
        <v>486.41113999999999</v>
      </c>
      <c r="R517">
        <v>449416</v>
      </c>
      <c r="S517">
        <v>8.6999999999999993</v>
      </c>
      <c r="T517">
        <v>8.6</v>
      </c>
      <c r="U517">
        <v>0.36599999999999999</v>
      </c>
      <c r="V517">
        <v>7.1</v>
      </c>
      <c r="W517" t="b">
        <f>COUNT(LifeExpectancyData[[#This Row],[Life expectancy]:[Schooling]])=19</f>
        <v>1</v>
      </c>
    </row>
    <row r="518" spans="1:23" x14ac:dyDescent="0.25">
      <c r="A518" t="s">
        <v>306</v>
      </c>
      <c r="B518">
        <v>2011</v>
      </c>
      <c r="C518" t="s">
        <v>273</v>
      </c>
      <c r="D518">
        <v>49.8</v>
      </c>
      <c r="E518">
        <v>443</v>
      </c>
      <c r="F518">
        <v>16</v>
      </c>
      <c r="G518">
        <v>1.66</v>
      </c>
      <c r="H518">
        <v>58.529474630000003</v>
      </c>
      <c r="I518">
        <v>47</v>
      </c>
      <c r="J518">
        <v>679</v>
      </c>
      <c r="K518">
        <v>2.7</v>
      </c>
      <c r="L518">
        <v>24</v>
      </c>
      <c r="M518">
        <v>47</v>
      </c>
      <c r="N518">
        <v>3.73</v>
      </c>
      <c r="O518">
        <v>47</v>
      </c>
      <c r="P518">
        <v>5.8</v>
      </c>
      <c r="Q518">
        <v>494.33677899999998</v>
      </c>
      <c r="R518">
        <v>4476153</v>
      </c>
      <c r="S518">
        <v>8.8000000000000007</v>
      </c>
      <c r="T518">
        <v>8.8000000000000007</v>
      </c>
      <c r="U518">
        <v>0.36099999999999999</v>
      </c>
      <c r="V518">
        <v>6.8</v>
      </c>
      <c r="W518" t="b">
        <f>COUNT(LifeExpectancyData[[#This Row],[Life expectancy]:[Schooling]])=19</f>
        <v>1</v>
      </c>
    </row>
    <row r="519" spans="1:23" x14ac:dyDescent="0.25">
      <c r="A519" t="s">
        <v>306</v>
      </c>
      <c r="B519">
        <v>2010</v>
      </c>
      <c r="C519" t="s">
        <v>273</v>
      </c>
      <c r="D519">
        <v>49.2</v>
      </c>
      <c r="E519">
        <v>446</v>
      </c>
      <c r="F519">
        <v>17</v>
      </c>
      <c r="G519">
        <v>1.67</v>
      </c>
      <c r="H519">
        <v>43.483591969999999</v>
      </c>
      <c r="I519">
        <v>45</v>
      </c>
      <c r="J519">
        <v>2</v>
      </c>
      <c r="K519">
        <v>2.2000000000000002</v>
      </c>
      <c r="L519">
        <v>24</v>
      </c>
      <c r="M519">
        <v>46</v>
      </c>
      <c r="N519">
        <v>3.9</v>
      </c>
      <c r="O519">
        <v>45</v>
      </c>
      <c r="P519">
        <v>6.6</v>
      </c>
      <c r="Q519">
        <v>446.44344940000002</v>
      </c>
      <c r="R519">
        <v>4448525</v>
      </c>
      <c r="S519">
        <v>9</v>
      </c>
      <c r="T519">
        <v>8.9</v>
      </c>
      <c r="U519">
        <v>0.35199999999999998</v>
      </c>
      <c r="V519">
        <v>6.6</v>
      </c>
      <c r="W519" t="b">
        <f>COUNT(LifeExpectancyData[[#This Row],[Life expectancy]:[Schooling]])=19</f>
        <v>1</v>
      </c>
    </row>
    <row r="520" spans="1:23" x14ac:dyDescent="0.25">
      <c r="A520" t="s">
        <v>306</v>
      </c>
      <c r="B520">
        <v>2009</v>
      </c>
      <c r="C520" t="s">
        <v>273</v>
      </c>
      <c r="D520">
        <v>48.6</v>
      </c>
      <c r="E520">
        <v>453</v>
      </c>
      <c r="F520">
        <v>17</v>
      </c>
      <c r="G520">
        <v>1.56</v>
      </c>
      <c r="H520">
        <v>40.451569329999998</v>
      </c>
      <c r="I520">
        <v>42</v>
      </c>
      <c r="J520">
        <v>11</v>
      </c>
      <c r="K520">
        <v>19.8</v>
      </c>
      <c r="L520">
        <v>25</v>
      </c>
      <c r="M520">
        <v>45</v>
      </c>
      <c r="N520">
        <v>3.58</v>
      </c>
      <c r="O520">
        <v>42</v>
      </c>
      <c r="P520">
        <v>7.3</v>
      </c>
      <c r="Q520">
        <v>449.961839</v>
      </c>
      <c r="R520">
        <v>44423</v>
      </c>
      <c r="S520">
        <v>9.1</v>
      </c>
      <c r="T520">
        <v>9.1</v>
      </c>
      <c r="U520">
        <v>0.34499999999999997</v>
      </c>
      <c r="V520">
        <v>6.4</v>
      </c>
      <c r="W520" t="b">
        <f>COUNT(LifeExpectancyData[[#This Row],[Life expectancy]:[Schooling]])=19</f>
        <v>1</v>
      </c>
    </row>
    <row r="521" spans="1:23" x14ac:dyDescent="0.25">
      <c r="A521" t="s">
        <v>306</v>
      </c>
      <c r="B521">
        <v>2008</v>
      </c>
      <c r="C521" t="s">
        <v>273</v>
      </c>
      <c r="D521">
        <v>47.6</v>
      </c>
      <c r="E521">
        <v>477</v>
      </c>
      <c r="F521">
        <v>17</v>
      </c>
      <c r="G521">
        <v>1.52</v>
      </c>
      <c r="H521">
        <v>67.341375279999994</v>
      </c>
      <c r="J521">
        <v>12</v>
      </c>
      <c r="K521">
        <v>19.399999999999999</v>
      </c>
      <c r="L521">
        <v>25</v>
      </c>
      <c r="M521">
        <v>46</v>
      </c>
      <c r="N521">
        <v>4.3</v>
      </c>
      <c r="O521">
        <v>45</v>
      </c>
      <c r="P521">
        <v>8.3000000000000007</v>
      </c>
      <c r="Q521">
        <v>456.86143340000001</v>
      </c>
      <c r="R521">
        <v>4345386</v>
      </c>
      <c r="S521">
        <v>9.3000000000000007</v>
      </c>
      <c r="T521">
        <v>9.1999999999999993</v>
      </c>
      <c r="U521">
        <v>0.33800000000000002</v>
      </c>
      <c r="V521">
        <v>6.3</v>
      </c>
      <c r="W521" t="b">
        <f>COUNT(LifeExpectancyData[[#This Row],[Life expectancy]:[Schooling]])=19</f>
        <v>0</v>
      </c>
    </row>
    <row r="522" spans="1:23" x14ac:dyDescent="0.25">
      <c r="A522" t="s">
        <v>306</v>
      </c>
      <c r="B522">
        <v>2007</v>
      </c>
      <c r="C522" t="s">
        <v>273</v>
      </c>
      <c r="D522">
        <v>46.8</v>
      </c>
      <c r="E522">
        <v>495</v>
      </c>
      <c r="F522">
        <v>17</v>
      </c>
      <c r="G522">
        <v>1.5</v>
      </c>
      <c r="H522">
        <v>60.048848210000003</v>
      </c>
      <c r="J522">
        <v>49</v>
      </c>
      <c r="K522">
        <v>19</v>
      </c>
      <c r="L522">
        <v>26</v>
      </c>
      <c r="M522">
        <v>46</v>
      </c>
      <c r="N522">
        <v>4.4000000000000004</v>
      </c>
      <c r="O522">
        <v>48</v>
      </c>
      <c r="P522">
        <v>9</v>
      </c>
      <c r="Q522">
        <v>397.14846699999998</v>
      </c>
      <c r="R522">
        <v>42758</v>
      </c>
      <c r="S522">
        <v>9.4</v>
      </c>
      <c r="T522">
        <v>9.4</v>
      </c>
      <c r="U522">
        <v>0.33</v>
      </c>
      <c r="V522">
        <v>6.2</v>
      </c>
      <c r="W522" t="b">
        <f>COUNT(LifeExpectancyData[[#This Row],[Life expectancy]:[Schooling]])=19</f>
        <v>0</v>
      </c>
    </row>
    <row r="523" spans="1:23" x14ac:dyDescent="0.25">
      <c r="A523" t="s">
        <v>306</v>
      </c>
      <c r="B523">
        <v>2006</v>
      </c>
      <c r="C523" t="s">
        <v>273</v>
      </c>
      <c r="D523">
        <v>46.3</v>
      </c>
      <c r="E523">
        <v>56</v>
      </c>
      <c r="F523">
        <v>17</v>
      </c>
      <c r="G523">
        <v>1.54</v>
      </c>
      <c r="H523">
        <v>46.901179159999998</v>
      </c>
      <c r="J523">
        <v>3</v>
      </c>
      <c r="K523">
        <v>18.600000000000001</v>
      </c>
      <c r="L523">
        <v>26</v>
      </c>
      <c r="M523">
        <v>47</v>
      </c>
      <c r="N523">
        <v>3.99</v>
      </c>
      <c r="O523">
        <v>51</v>
      </c>
      <c r="P523">
        <v>10</v>
      </c>
      <c r="Q523">
        <v>347.673678</v>
      </c>
      <c r="R523">
        <v>421758</v>
      </c>
      <c r="S523">
        <v>9.6</v>
      </c>
      <c r="T523">
        <v>9.6</v>
      </c>
      <c r="U523">
        <v>0.32300000000000001</v>
      </c>
      <c r="V523">
        <v>6</v>
      </c>
      <c r="W523" t="b">
        <f>COUNT(LifeExpectancyData[[#This Row],[Life expectancy]:[Schooling]])=19</f>
        <v>0</v>
      </c>
    </row>
    <row r="524" spans="1:23" x14ac:dyDescent="0.25">
      <c r="A524" t="s">
        <v>306</v>
      </c>
      <c r="B524">
        <v>2005</v>
      </c>
      <c r="C524" t="s">
        <v>273</v>
      </c>
      <c r="D524">
        <v>45.9</v>
      </c>
      <c r="E524">
        <v>511</v>
      </c>
      <c r="F524">
        <v>17</v>
      </c>
      <c r="G524">
        <v>1.5</v>
      </c>
      <c r="H524">
        <v>40.922079760000003</v>
      </c>
      <c r="J524">
        <v>471</v>
      </c>
      <c r="K524">
        <v>18.2</v>
      </c>
      <c r="L524">
        <v>26</v>
      </c>
      <c r="M524">
        <v>47</v>
      </c>
      <c r="N524">
        <v>4.29</v>
      </c>
      <c r="O524">
        <v>54</v>
      </c>
      <c r="P524">
        <v>11.2</v>
      </c>
      <c r="Q524">
        <v>327.1149461</v>
      </c>
      <c r="R524">
        <v>412791</v>
      </c>
      <c r="S524">
        <v>9.6999999999999993</v>
      </c>
      <c r="T524">
        <v>9.6999999999999993</v>
      </c>
      <c r="U524">
        <v>0.31900000000000001</v>
      </c>
      <c r="V524">
        <v>5.9</v>
      </c>
      <c r="W524" t="b">
        <f>COUNT(LifeExpectancyData[[#This Row],[Life expectancy]:[Schooling]])=19</f>
        <v>0</v>
      </c>
    </row>
    <row r="525" spans="1:23" x14ac:dyDescent="0.25">
      <c r="A525" t="s">
        <v>306</v>
      </c>
      <c r="B525">
        <v>2004</v>
      </c>
      <c r="C525" t="s">
        <v>273</v>
      </c>
      <c r="D525">
        <v>45.7</v>
      </c>
      <c r="E525">
        <v>512</v>
      </c>
      <c r="F525">
        <v>17</v>
      </c>
      <c r="G525">
        <v>1.5</v>
      </c>
      <c r="H525">
        <v>41.501117350000001</v>
      </c>
      <c r="J525">
        <v>1233</v>
      </c>
      <c r="K525">
        <v>17.899999999999999</v>
      </c>
      <c r="L525">
        <v>26</v>
      </c>
      <c r="M525">
        <v>45</v>
      </c>
      <c r="N525">
        <v>4.0999999999999996</v>
      </c>
      <c r="O525">
        <v>51</v>
      </c>
      <c r="P525">
        <v>12</v>
      </c>
      <c r="Q525">
        <v>313.21598</v>
      </c>
      <c r="R525">
        <v>45536</v>
      </c>
      <c r="S525">
        <v>9.9</v>
      </c>
      <c r="T525">
        <v>9.9</v>
      </c>
      <c r="U525">
        <v>0.315</v>
      </c>
      <c r="V525">
        <v>5.7</v>
      </c>
      <c r="W525" t="b">
        <f>COUNT(LifeExpectancyData[[#This Row],[Life expectancy]:[Schooling]])=19</f>
        <v>0</v>
      </c>
    </row>
    <row r="526" spans="1:23" x14ac:dyDescent="0.25">
      <c r="A526" t="s">
        <v>306</v>
      </c>
      <c r="B526">
        <v>2003</v>
      </c>
      <c r="C526" t="s">
        <v>273</v>
      </c>
      <c r="D526">
        <v>45.7</v>
      </c>
      <c r="E526">
        <v>51</v>
      </c>
      <c r="F526">
        <v>17</v>
      </c>
      <c r="G526">
        <v>1.49</v>
      </c>
      <c r="H526">
        <v>46.116194409999999</v>
      </c>
      <c r="J526">
        <v>652</v>
      </c>
      <c r="K526">
        <v>17.5</v>
      </c>
      <c r="L526">
        <v>26</v>
      </c>
      <c r="M526">
        <v>44</v>
      </c>
      <c r="N526">
        <v>4.3099999999999996</v>
      </c>
      <c r="O526">
        <v>47</v>
      </c>
      <c r="P526">
        <v>12.8</v>
      </c>
      <c r="Q526">
        <v>286.25819000000001</v>
      </c>
      <c r="R526">
        <v>3981665</v>
      </c>
      <c r="S526">
        <v>1</v>
      </c>
      <c r="T526">
        <v>1.1000000000000001</v>
      </c>
      <c r="U526">
        <v>0.316</v>
      </c>
      <c r="V526">
        <v>5.6</v>
      </c>
      <c r="W526" t="b">
        <f>COUNT(LifeExpectancyData[[#This Row],[Life expectancy]:[Schooling]])=19</f>
        <v>0</v>
      </c>
    </row>
    <row r="527" spans="1:23" x14ac:dyDescent="0.25">
      <c r="A527" t="s">
        <v>306</v>
      </c>
      <c r="B527">
        <v>2002</v>
      </c>
      <c r="C527" t="s">
        <v>273</v>
      </c>
      <c r="D527">
        <v>45.6</v>
      </c>
      <c r="E527">
        <v>58</v>
      </c>
      <c r="F527">
        <v>17</v>
      </c>
      <c r="G527">
        <v>1.47</v>
      </c>
      <c r="H527">
        <v>31.594158700000001</v>
      </c>
      <c r="J527">
        <v>938</v>
      </c>
      <c r="K527">
        <v>17.2</v>
      </c>
      <c r="L527">
        <v>25</v>
      </c>
      <c r="M527">
        <v>42</v>
      </c>
      <c r="N527">
        <v>4.16</v>
      </c>
      <c r="O527">
        <v>44</v>
      </c>
      <c r="P527">
        <v>13.4</v>
      </c>
      <c r="Q527">
        <v>253.76834299999999</v>
      </c>
      <c r="R527">
        <v>397612</v>
      </c>
      <c r="S527">
        <v>1.2</v>
      </c>
      <c r="T527">
        <v>1.2</v>
      </c>
      <c r="U527">
        <v>0.315</v>
      </c>
      <c r="V527">
        <v>5.4</v>
      </c>
      <c r="W527" t="b">
        <f>COUNT(LifeExpectancyData[[#This Row],[Life expectancy]:[Schooling]])=19</f>
        <v>0</v>
      </c>
    </row>
    <row r="528" spans="1:23" x14ac:dyDescent="0.25">
      <c r="A528" t="s">
        <v>306</v>
      </c>
      <c r="B528">
        <v>2001</v>
      </c>
      <c r="C528" t="s">
        <v>273</v>
      </c>
      <c r="D528">
        <v>45.6</v>
      </c>
      <c r="E528">
        <v>54</v>
      </c>
      <c r="F528">
        <v>17</v>
      </c>
      <c r="G528">
        <v>1.52</v>
      </c>
      <c r="H528">
        <v>33.653156969999998</v>
      </c>
      <c r="J528">
        <v>2837</v>
      </c>
      <c r="K528">
        <v>16.8</v>
      </c>
      <c r="L528">
        <v>25</v>
      </c>
      <c r="M528">
        <v>4</v>
      </c>
      <c r="N528">
        <v>3.95</v>
      </c>
      <c r="O528">
        <v>4</v>
      </c>
      <c r="P528">
        <v>13.9</v>
      </c>
      <c r="Q528">
        <v>243.15864859999999</v>
      </c>
      <c r="R528">
        <v>383223</v>
      </c>
      <c r="S528">
        <v>1.4</v>
      </c>
      <c r="T528">
        <v>1.4</v>
      </c>
      <c r="U528">
        <v>0.314</v>
      </c>
      <c r="V528">
        <v>5.3</v>
      </c>
      <c r="W528" t="b">
        <f>COUNT(LifeExpectancyData[[#This Row],[Life expectancy]:[Schooling]])=19</f>
        <v>0</v>
      </c>
    </row>
    <row r="529" spans="1:23" x14ac:dyDescent="0.25">
      <c r="A529" t="s">
        <v>306</v>
      </c>
      <c r="B529">
        <v>2000</v>
      </c>
      <c r="C529" t="s">
        <v>273</v>
      </c>
      <c r="D529">
        <v>46</v>
      </c>
      <c r="E529">
        <v>49</v>
      </c>
      <c r="F529">
        <v>16</v>
      </c>
      <c r="G529">
        <v>1.51</v>
      </c>
      <c r="H529">
        <v>30.783826569999999</v>
      </c>
      <c r="J529">
        <v>3207</v>
      </c>
      <c r="K529">
        <v>16.5</v>
      </c>
      <c r="L529">
        <v>25</v>
      </c>
      <c r="M529">
        <v>38</v>
      </c>
      <c r="N529">
        <v>4.24</v>
      </c>
      <c r="O529">
        <v>37</v>
      </c>
      <c r="P529">
        <v>14.3</v>
      </c>
      <c r="Q529">
        <v>243.5429317</v>
      </c>
      <c r="R529">
        <v>3754986</v>
      </c>
      <c r="S529">
        <v>1.5</v>
      </c>
      <c r="T529">
        <v>1.5</v>
      </c>
      <c r="U529">
        <v>0.312</v>
      </c>
      <c r="V529">
        <v>5.2</v>
      </c>
      <c r="W529" t="b">
        <f>COUNT(LifeExpectancyData[[#This Row],[Life expectancy]:[Schooling]])=19</f>
        <v>0</v>
      </c>
    </row>
    <row r="530" spans="1:23" x14ac:dyDescent="0.25">
      <c r="A530" t="s">
        <v>307</v>
      </c>
      <c r="B530">
        <v>2015</v>
      </c>
      <c r="C530" t="s">
        <v>273</v>
      </c>
      <c r="D530">
        <v>53.1</v>
      </c>
      <c r="E530">
        <v>356</v>
      </c>
      <c r="F530">
        <v>46</v>
      </c>
      <c r="H530">
        <v>0</v>
      </c>
      <c r="I530">
        <v>46</v>
      </c>
      <c r="J530">
        <v>418</v>
      </c>
      <c r="K530">
        <v>19.100000000000001</v>
      </c>
      <c r="L530">
        <v>77</v>
      </c>
      <c r="M530">
        <v>52</v>
      </c>
      <c r="O530">
        <v>46</v>
      </c>
      <c r="P530">
        <v>2.8</v>
      </c>
      <c r="Q530">
        <v>777.24875099999997</v>
      </c>
      <c r="R530">
        <v>149413</v>
      </c>
      <c r="S530">
        <v>8.5</v>
      </c>
      <c r="T530">
        <v>8.4</v>
      </c>
      <c r="U530">
        <v>0.39400000000000002</v>
      </c>
      <c r="V530">
        <v>7.3</v>
      </c>
      <c r="W530" t="b">
        <f>COUNT(LifeExpectancyData[[#This Row],[Life expectancy]:[Schooling]])=19</f>
        <v>0</v>
      </c>
    </row>
    <row r="531" spans="1:23" x14ac:dyDescent="0.25">
      <c r="A531" t="s">
        <v>307</v>
      </c>
      <c r="B531">
        <v>2014</v>
      </c>
      <c r="C531" t="s">
        <v>273</v>
      </c>
      <c r="D531">
        <v>52.6</v>
      </c>
      <c r="E531">
        <v>362</v>
      </c>
      <c r="F531">
        <v>46</v>
      </c>
      <c r="G531">
        <v>0.01</v>
      </c>
      <c r="H531">
        <v>11.3020668</v>
      </c>
      <c r="I531">
        <v>37</v>
      </c>
      <c r="J531">
        <v>1275</v>
      </c>
      <c r="K531">
        <v>18.7</v>
      </c>
      <c r="L531">
        <v>78</v>
      </c>
      <c r="M531">
        <v>44</v>
      </c>
      <c r="N531">
        <v>3.62</v>
      </c>
      <c r="O531">
        <v>37</v>
      </c>
      <c r="P531">
        <v>2.9</v>
      </c>
      <c r="Q531">
        <v>125.998515</v>
      </c>
      <c r="R531">
        <v>13569438</v>
      </c>
      <c r="S531">
        <v>8.6999999999999993</v>
      </c>
      <c r="T531">
        <v>8.5</v>
      </c>
      <c r="U531">
        <v>0.39</v>
      </c>
      <c r="V531">
        <v>7.3</v>
      </c>
      <c r="W531" t="b">
        <f>COUNT(LifeExpectancyData[[#This Row],[Life expectancy]:[Schooling]])=19</f>
        <v>1</v>
      </c>
    </row>
    <row r="532" spans="1:23" x14ac:dyDescent="0.25">
      <c r="A532" t="s">
        <v>307</v>
      </c>
      <c r="B532">
        <v>2013</v>
      </c>
      <c r="C532" t="s">
        <v>273</v>
      </c>
      <c r="D532">
        <v>52.2</v>
      </c>
      <c r="E532">
        <v>366</v>
      </c>
      <c r="F532">
        <v>46</v>
      </c>
      <c r="G532">
        <v>0.64</v>
      </c>
      <c r="H532">
        <v>76.523825349999996</v>
      </c>
      <c r="I532">
        <v>39</v>
      </c>
      <c r="J532">
        <v>226</v>
      </c>
      <c r="K532">
        <v>18.2</v>
      </c>
      <c r="L532">
        <v>78</v>
      </c>
      <c r="M532">
        <v>46</v>
      </c>
      <c r="N532">
        <v>3.42</v>
      </c>
      <c r="O532">
        <v>39</v>
      </c>
      <c r="P532">
        <v>3.1</v>
      </c>
      <c r="Q532">
        <v>986.13176999999996</v>
      </c>
      <c r="R532">
        <v>13133589</v>
      </c>
      <c r="S532">
        <v>8.8000000000000007</v>
      </c>
      <c r="T532">
        <v>8.6999999999999993</v>
      </c>
      <c r="U532">
        <v>0.38700000000000001</v>
      </c>
      <c r="V532">
        <v>7.3</v>
      </c>
      <c r="W532" t="b">
        <f>COUNT(LifeExpectancyData[[#This Row],[Life expectancy]:[Schooling]])=19</f>
        <v>1</v>
      </c>
    </row>
    <row r="533" spans="1:23" x14ac:dyDescent="0.25">
      <c r="A533" t="s">
        <v>307</v>
      </c>
      <c r="B533">
        <v>2012</v>
      </c>
      <c r="C533" t="s">
        <v>273</v>
      </c>
      <c r="D533">
        <v>51.8</v>
      </c>
      <c r="E533">
        <v>367</v>
      </c>
      <c r="F533">
        <v>46</v>
      </c>
      <c r="G533">
        <v>0.62</v>
      </c>
      <c r="H533">
        <v>57.824270900000002</v>
      </c>
      <c r="I533">
        <v>4</v>
      </c>
      <c r="J533">
        <v>120</v>
      </c>
      <c r="K533">
        <v>17.899999999999999</v>
      </c>
      <c r="L533">
        <v>79</v>
      </c>
      <c r="M533">
        <v>51</v>
      </c>
      <c r="N533">
        <v>3</v>
      </c>
      <c r="O533">
        <v>4</v>
      </c>
      <c r="P533">
        <v>3.6</v>
      </c>
      <c r="Q533">
        <v>973.47257400000001</v>
      </c>
      <c r="R533">
        <v>1275135</v>
      </c>
      <c r="S533">
        <v>9</v>
      </c>
      <c r="T533">
        <v>8.9</v>
      </c>
      <c r="U533">
        <v>0.38100000000000001</v>
      </c>
      <c r="V533">
        <v>7.3</v>
      </c>
      <c r="W533" t="b">
        <f>COUNT(LifeExpectancyData[[#This Row],[Life expectancy]:[Schooling]])=19</f>
        <v>1</v>
      </c>
    </row>
    <row r="534" spans="1:23" x14ac:dyDescent="0.25">
      <c r="A534" t="s">
        <v>307</v>
      </c>
      <c r="B534">
        <v>2011</v>
      </c>
      <c r="C534" t="s">
        <v>273</v>
      </c>
      <c r="D534">
        <v>51.6</v>
      </c>
      <c r="E534">
        <v>365</v>
      </c>
      <c r="F534">
        <v>46</v>
      </c>
      <c r="G534">
        <v>0.56000000000000005</v>
      </c>
      <c r="H534">
        <v>67.762690890000002</v>
      </c>
      <c r="I534">
        <v>33</v>
      </c>
      <c r="J534">
        <v>8650</v>
      </c>
      <c r="K534">
        <v>17.5</v>
      </c>
      <c r="L534">
        <v>79</v>
      </c>
      <c r="M534">
        <v>4</v>
      </c>
      <c r="N534">
        <v>3.17</v>
      </c>
      <c r="O534">
        <v>33</v>
      </c>
      <c r="P534">
        <v>3.9</v>
      </c>
      <c r="Q534">
        <v>989.23636329999999</v>
      </c>
      <c r="R534">
        <v>12288651</v>
      </c>
      <c r="S534">
        <v>9.1999999999999993</v>
      </c>
      <c r="T534">
        <v>9.1</v>
      </c>
      <c r="U534">
        <v>0.37</v>
      </c>
      <c r="V534">
        <v>6.7</v>
      </c>
      <c r="W534" t="b">
        <f>COUNT(LifeExpectancyData[[#This Row],[Life expectancy]:[Schooling]])=19</f>
        <v>1</v>
      </c>
    </row>
    <row r="535" spans="1:23" x14ac:dyDescent="0.25">
      <c r="A535" t="s">
        <v>307</v>
      </c>
      <c r="B535">
        <v>2010</v>
      </c>
      <c r="C535" t="s">
        <v>273</v>
      </c>
      <c r="D535">
        <v>51.2</v>
      </c>
      <c r="E535">
        <v>364</v>
      </c>
      <c r="F535">
        <v>46</v>
      </c>
      <c r="G535">
        <v>0.5</v>
      </c>
      <c r="H535">
        <v>43.573289080000002</v>
      </c>
      <c r="I535">
        <v>39</v>
      </c>
      <c r="J535">
        <v>194</v>
      </c>
      <c r="K535">
        <v>17.100000000000001</v>
      </c>
      <c r="L535">
        <v>80</v>
      </c>
      <c r="M535">
        <v>43</v>
      </c>
      <c r="N535">
        <v>2.95</v>
      </c>
      <c r="O535">
        <v>39</v>
      </c>
      <c r="P535">
        <v>4.0999999999999996</v>
      </c>
      <c r="Q535">
        <v>896.56973410000001</v>
      </c>
      <c r="R535">
        <v>1188722</v>
      </c>
      <c r="S535">
        <v>9.4</v>
      </c>
      <c r="T535">
        <v>9.3000000000000007</v>
      </c>
      <c r="U535">
        <v>0.36</v>
      </c>
      <c r="V535">
        <v>6.7</v>
      </c>
      <c r="W535" t="b">
        <f>COUNT(LifeExpectancyData[[#This Row],[Life expectancy]:[Schooling]])=19</f>
        <v>1</v>
      </c>
    </row>
    <row r="536" spans="1:23" x14ac:dyDescent="0.25">
      <c r="A536" t="s">
        <v>307</v>
      </c>
      <c r="B536">
        <v>2009</v>
      </c>
      <c r="C536" t="s">
        <v>273</v>
      </c>
      <c r="D536">
        <v>57</v>
      </c>
      <c r="E536">
        <v>37</v>
      </c>
      <c r="F536">
        <v>46</v>
      </c>
      <c r="G536">
        <v>0.47</v>
      </c>
      <c r="H536">
        <v>4.9829004010000002</v>
      </c>
      <c r="I536">
        <v>24</v>
      </c>
      <c r="J536">
        <v>165</v>
      </c>
      <c r="K536">
        <v>16.7</v>
      </c>
      <c r="L536">
        <v>80</v>
      </c>
      <c r="M536">
        <v>32</v>
      </c>
      <c r="N536">
        <v>3.31</v>
      </c>
      <c r="O536">
        <v>24</v>
      </c>
      <c r="P536">
        <v>4.4000000000000004</v>
      </c>
      <c r="Q536">
        <v>84.455939000000001</v>
      </c>
      <c r="R536">
        <v>1152786</v>
      </c>
      <c r="S536">
        <v>9.6</v>
      </c>
      <c r="T536">
        <v>9.5</v>
      </c>
      <c r="U536">
        <v>0.34300000000000003</v>
      </c>
      <c r="V536">
        <v>6.3</v>
      </c>
      <c r="W536" t="b">
        <f>COUNT(LifeExpectancyData[[#This Row],[Life expectancy]:[Schooling]])=19</f>
        <v>1</v>
      </c>
    </row>
    <row r="537" spans="1:23" x14ac:dyDescent="0.25">
      <c r="A537" t="s">
        <v>307</v>
      </c>
      <c r="B537">
        <v>2008</v>
      </c>
      <c r="C537" t="s">
        <v>273</v>
      </c>
      <c r="D537">
        <v>49.6</v>
      </c>
      <c r="E537">
        <v>394</v>
      </c>
      <c r="F537">
        <v>46</v>
      </c>
      <c r="G537">
        <v>0.45</v>
      </c>
      <c r="H537">
        <v>49.09198224</v>
      </c>
      <c r="I537">
        <v>17</v>
      </c>
      <c r="J537">
        <v>63</v>
      </c>
      <c r="K537">
        <v>16.399999999999999</v>
      </c>
      <c r="L537">
        <v>80</v>
      </c>
      <c r="M537">
        <v>3</v>
      </c>
      <c r="N537">
        <v>2.92</v>
      </c>
      <c r="O537">
        <v>19</v>
      </c>
      <c r="P537">
        <v>4.7</v>
      </c>
      <c r="Q537">
        <v>929.77239099999997</v>
      </c>
      <c r="R537">
        <v>11133861</v>
      </c>
      <c r="S537">
        <v>9.8000000000000007</v>
      </c>
      <c r="T537">
        <v>9.6999999999999993</v>
      </c>
      <c r="U537">
        <v>0.33800000000000002</v>
      </c>
      <c r="V537">
        <v>6</v>
      </c>
      <c r="W537" t="b">
        <f>COUNT(LifeExpectancyData[[#This Row],[Life expectancy]:[Schooling]])=19</f>
        <v>1</v>
      </c>
    </row>
    <row r="538" spans="1:23" x14ac:dyDescent="0.25">
      <c r="A538" t="s">
        <v>307</v>
      </c>
      <c r="B538">
        <v>2007</v>
      </c>
      <c r="C538" t="s">
        <v>273</v>
      </c>
      <c r="D538">
        <v>49.4</v>
      </c>
      <c r="E538">
        <v>394</v>
      </c>
      <c r="F538">
        <v>46</v>
      </c>
      <c r="G538">
        <v>0.42</v>
      </c>
      <c r="H538">
        <v>5.9629235319999996</v>
      </c>
      <c r="J538">
        <v>441</v>
      </c>
      <c r="K538">
        <v>16.100000000000001</v>
      </c>
      <c r="L538">
        <v>80</v>
      </c>
      <c r="M538">
        <v>38</v>
      </c>
      <c r="N538">
        <v>3.35</v>
      </c>
      <c r="O538">
        <v>28</v>
      </c>
      <c r="P538">
        <v>4.9000000000000004</v>
      </c>
      <c r="Q538">
        <v>81.683884000000006</v>
      </c>
      <c r="R538">
        <v>177578</v>
      </c>
      <c r="S538">
        <v>1</v>
      </c>
      <c r="T538">
        <v>1</v>
      </c>
      <c r="U538">
        <v>0.30599999999999999</v>
      </c>
      <c r="V538">
        <v>5.7</v>
      </c>
      <c r="W538" t="b">
        <f>COUNT(LifeExpectancyData[[#This Row],[Life expectancy]:[Schooling]])=19</f>
        <v>0</v>
      </c>
    </row>
    <row r="539" spans="1:23" x14ac:dyDescent="0.25">
      <c r="A539" t="s">
        <v>307</v>
      </c>
      <c r="B539">
        <v>2006</v>
      </c>
      <c r="C539" t="s">
        <v>273</v>
      </c>
      <c r="D539">
        <v>48.5</v>
      </c>
      <c r="E539">
        <v>414</v>
      </c>
      <c r="F539">
        <v>45</v>
      </c>
      <c r="G539">
        <v>0.41</v>
      </c>
      <c r="H539">
        <v>62.672259709999999</v>
      </c>
      <c r="J539">
        <v>1594</v>
      </c>
      <c r="K539">
        <v>15.7</v>
      </c>
      <c r="L539">
        <v>80</v>
      </c>
      <c r="M539">
        <v>49</v>
      </c>
      <c r="N539">
        <v>3.32</v>
      </c>
      <c r="O539">
        <v>4</v>
      </c>
      <c r="P539">
        <v>5.0999999999999996</v>
      </c>
      <c r="Q539">
        <v>712.18476940000005</v>
      </c>
      <c r="R539">
        <v>1421597</v>
      </c>
      <c r="S539">
        <v>1.3</v>
      </c>
      <c r="T539">
        <v>1.2</v>
      </c>
      <c r="U539">
        <v>0.30299999999999999</v>
      </c>
      <c r="V539">
        <v>5.5</v>
      </c>
      <c r="W539" t="b">
        <f>COUNT(LifeExpectancyData[[#This Row],[Life expectancy]:[Schooling]])=19</f>
        <v>0</v>
      </c>
    </row>
    <row r="540" spans="1:23" x14ac:dyDescent="0.25">
      <c r="A540" t="s">
        <v>307</v>
      </c>
      <c r="B540">
        <v>2005</v>
      </c>
      <c r="C540" t="s">
        <v>273</v>
      </c>
      <c r="D540">
        <v>48.6</v>
      </c>
      <c r="E540">
        <v>46</v>
      </c>
      <c r="F540">
        <v>45</v>
      </c>
      <c r="G540">
        <v>0.42</v>
      </c>
      <c r="H540">
        <v>8.9360646320000008</v>
      </c>
      <c r="J540">
        <v>2</v>
      </c>
      <c r="K540">
        <v>15.4</v>
      </c>
      <c r="L540">
        <v>79</v>
      </c>
      <c r="M540">
        <v>37</v>
      </c>
      <c r="N540">
        <v>3.91</v>
      </c>
      <c r="O540">
        <v>25</v>
      </c>
      <c r="P540">
        <v>5.2</v>
      </c>
      <c r="Q540">
        <v>66.242139600000002</v>
      </c>
      <c r="R540">
        <v>1679</v>
      </c>
      <c r="S540">
        <v>1.5</v>
      </c>
      <c r="T540">
        <v>1.4</v>
      </c>
      <c r="U540">
        <v>0.30599999999999999</v>
      </c>
      <c r="V540">
        <v>5.6</v>
      </c>
      <c r="W540" t="b">
        <f>COUNT(LifeExpectancyData[[#This Row],[Life expectancy]:[Schooling]])=19</f>
        <v>0</v>
      </c>
    </row>
    <row r="541" spans="1:23" x14ac:dyDescent="0.25">
      <c r="A541" t="s">
        <v>307</v>
      </c>
      <c r="B541">
        <v>2004</v>
      </c>
      <c r="C541" t="s">
        <v>273</v>
      </c>
      <c r="D541">
        <v>48.5</v>
      </c>
      <c r="E541">
        <v>45</v>
      </c>
      <c r="F541">
        <v>44</v>
      </c>
      <c r="G541">
        <v>0.34</v>
      </c>
      <c r="H541">
        <v>72.384512790000002</v>
      </c>
      <c r="J541">
        <v>10324</v>
      </c>
      <c r="K541">
        <v>15.1</v>
      </c>
      <c r="L541">
        <v>78</v>
      </c>
      <c r="M541">
        <v>31</v>
      </c>
      <c r="N541">
        <v>5.72</v>
      </c>
      <c r="O541">
        <v>21</v>
      </c>
      <c r="P541">
        <v>5.2</v>
      </c>
      <c r="Q541">
        <v>454.67658790000002</v>
      </c>
      <c r="R541">
        <v>97143</v>
      </c>
      <c r="S541">
        <v>1.7</v>
      </c>
      <c r="T541">
        <v>1.6</v>
      </c>
      <c r="U541">
        <v>0.30099999999999999</v>
      </c>
      <c r="V541">
        <v>5.6</v>
      </c>
      <c r="W541" t="b">
        <f>COUNT(LifeExpectancyData[[#This Row],[Life expectancy]:[Schooling]])=19</f>
        <v>0</v>
      </c>
    </row>
    <row r="542" spans="1:23" x14ac:dyDescent="0.25">
      <c r="A542" t="s">
        <v>307</v>
      </c>
      <c r="B542">
        <v>2003</v>
      </c>
      <c r="C542" t="s">
        <v>273</v>
      </c>
      <c r="D542">
        <v>48.4</v>
      </c>
      <c r="E542">
        <v>43</v>
      </c>
      <c r="F542">
        <v>44</v>
      </c>
      <c r="G542">
        <v>0.42</v>
      </c>
      <c r="H542">
        <v>3.9792435350000002</v>
      </c>
      <c r="J542">
        <v>15801</v>
      </c>
      <c r="K542">
        <v>14.8</v>
      </c>
      <c r="L542">
        <v>77</v>
      </c>
      <c r="M542">
        <v>36</v>
      </c>
      <c r="N542">
        <v>5.49</v>
      </c>
      <c r="O542">
        <v>23</v>
      </c>
      <c r="P542">
        <v>5.0999999999999996</v>
      </c>
      <c r="Q542">
        <v>292.59143640000002</v>
      </c>
      <c r="R542">
        <v>935321</v>
      </c>
      <c r="S542">
        <v>1.9</v>
      </c>
      <c r="T542">
        <v>1.8</v>
      </c>
      <c r="U542">
        <v>0.28399999999999997</v>
      </c>
      <c r="V542">
        <v>5.4</v>
      </c>
      <c r="W542" t="b">
        <f>COUNT(LifeExpectancyData[[#This Row],[Life expectancy]:[Schooling]])=19</f>
        <v>0</v>
      </c>
    </row>
    <row r="543" spans="1:23" x14ac:dyDescent="0.25">
      <c r="A543" t="s">
        <v>307</v>
      </c>
      <c r="B543">
        <v>2002</v>
      </c>
      <c r="C543" t="s">
        <v>273</v>
      </c>
      <c r="D543">
        <v>48.1</v>
      </c>
      <c r="E543">
        <v>43</v>
      </c>
      <c r="F543">
        <v>43</v>
      </c>
      <c r="G543">
        <v>0.36</v>
      </c>
      <c r="H543">
        <v>3.0396911929999999</v>
      </c>
      <c r="J543">
        <v>7277</v>
      </c>
      <c r="K543">
        <v>14.4</v>
      </c>
      <c r="L543">
        <v>76</v>
      </c>
      <c r="M543">
        <v>31</v>
      </c>
      <c r="N543">
        <v>8.33</v>
      </c>
      <c r="O543">
        <v>25</v>
      </c>
      <c r="P543">
        <v>5</v>
      </c>
      <c r="Q543">
        <v>22.854821000000001</v>
      </c>
      <c r="R543">
        <v>91689</v>
      </c>
      <c r="S543">
        <v>11.1</v>
      </c>
      <c r="T543">
        <v>11</v>
      </c>
      <c r="U543">
        <v>0.30299999999999999</v>
      </c>
      <c r="V543">
        <v>5.0999999999999996</v>
      </c>
      <c r="W543" t="b">
        <f>COUNT(LifeExpectancyData[[#This Row],[Life expectancy]:[Schooling]])=19</f>
        <v>0</v>
      </c>
    </row>
    <row r="544" spans="1:23" x14ac:dyDescent="0.25">
      <c r="A544" t="s">
        <v>307</v>
      </c>
      <c r="B544">
        <v>2001</v>
      </c>
      <c r="C544" t="s">
        <v>273</v>
      </c>
      <c r="D544">
        <v>48</v>
      </c>
      <c r="E544">
        <v>4</v>
      </c>
      <c r="F544">
        <v>42</v>
      </c>
      <c r="G544">
        <v>0.3</v>
      </c>
      <c r="H544">
        <v>26.874390739999999</v>
      </c>
      <c r="J544">
        <v>24908</v>
      </c>
      <c r="K544">
        <v>14.1</v>
      </c>
      <c r="L544">
        <v>75</v>
      </c>
      <c r="M544">
        <v>26</v>
      </c>
      <c r="N544">
        <v>6.9</v>
      </c>
      <c r="O544">
        <v>26</v>
      </c>
      <c r="P544">
        <v>4.8</v>
      </c>
      <c r="Q544">
        <v>197.31564420000001</v>
      </c>
      <c r="R544">
        <v>866312</v>
      </c>
      <c r="S544">
        <v>11.3</v>
      </c>
      <c r="T544">
        <v>11.2</v>
      </c>
      <c r="U544">
        <v>0.3</v>
      </c>
      <c r="V544">
        <v>4.9000000000000004</v>
      </c>
      <c r="W544" t="b">
        <f>COUNT(LifeExpectancyData[[#This Row],[Life expectancy]:[Schooling]])=19</f>
        <v>0</v>
      </c>
    </row>
    <row r="545" spans="1:23" x14ac:dyDescent="0.25">
      <c r="A545" t="s">
        <v>307</v>
      </c>
      <c r="B545">
        <v>2000</v>
      </c>
      <c r="C545" t="s">
        <v>273</v>
      </c>
      <c r="D545">
        <v>47.6</v>
      </c>
      <c r="E545">
        <v>44</v>
      </c>
      <c r="F545">
        <v>41</v>
      </c>
      <c r="G545">
        <v>0.25</v>
      </c>
      <c r="H545">
        <v>21.527016159999999</v>
      </c>
      <c r="J545">
        <v>3546</v>
      </c>
      <c r="K545">
        <v>13.9</v>
      </c>
      <c r="L545">
        <v>74</v>
      </c>
      <c r="M545">
        <v>3</v>
      </c>
      <c r="N545">
        <v>6.28</v>
      </c>
      <c r="O545">
        <v>36</v>
      </c>
      <c r="P545">
        <v>4.5999999999999996</v>
      </c>
      <c r="Q545">
        <v>166.231785</v>
      </c>
      <c r="R545">
        <v>8342559</v>
      </c>
      <c r="S545">
        <v>11.5</v>
      </c>
      <c r="T545">
        <v>11.4</v>
      </c>
      <c r="U545">
        <v>0</v>
      </c>
      <c r="V545">
        <v>4.7</v>
      </c>
      <c r="W545" t="b">
        <f>COUNT(LifeExpectancyData[[#This Row],[Life expectancy]:[Schooling]])=19</f>
        <v>0</v>
      </c>
    </row>
    <row r="546" spans="1:23" x14ac:dyDescent="0.25">
      <c r="A546" t="s">
        <v>308</v>
      </c>
      <c r="B546">
        <v>2015</v>
      </c>
      <c r="C546" t="s">
        <v>273</v>
      </c>
      <c r="D546">
        <v>85</v>
      </c>
      <c r="E546">
        <v>82</v>
      </c>
      <c r="F546">
        <v>2</v>
      </c>
      <c r="H546">
        <v>0</v>
      </c>
      <c r="I546">
        <v>97</v>
      </c>
      <c r="J546">
        <v>9</v>
      </c>
      <c r="K546">
        <v>63.8</v>
      </c>
      <c r="L546">
        <v>2</v>
      </c>
      <c r="M546">
        <v>96</v>
      </c>
      <c r="O546">
        <v>96</v>
      </c>
      <c r="P546">
        <v>0.1</v>
      </c>
      <c r="Q546">
        <v>13653.2264</v>
      </c>
      <c r="R546">
        <v>17762681</v>
      </c>
      <c r="S546">
        <v>0.8</v>
      </c>
      <c r="T546">
        <v>0.8</v>
      </c>
      <c r="U546">
        <v>0.84499999999999997</v>
      </c>
      <c r="V546">
        <v>16.3</v>
      </c>
      <c r="W546" t="b">
        <f>COUNT(LifeExpectancyData[[#This Row],[Life expectancy]:[Schooling]])=19</f>
        <v>0</v>
      </c>
    </row>
    <row r="547" spans="1:23" x14ac:dyDescent="0.25">
      <c r="A547" t="s">
        <v>308</v>
      </c>
      <c r="B547">
        <v>2014</v>
      </c>
      <c r="C547" t="s">
        <v>273</v>
      </c>
      <c r="D547">
        <v>83</v>
      </c>
      <c r="E547">
        <v>83</v>
      </c>
      <c r="F547">
        <v>2</v>
      </c>
      <c r="G547">
        <v>7.16</v>
      </c>
      <c r="H547">
        <v>2352.9995909999998</v>
      </c>
      <c r="I547">
        <v>95</v>
      </c>
      <c r="J547">
        <v>0</v>
      </c>
      <c r="K547">
        <v>63.1</v>
      </c>
      <c r="L547">
        <v>2</v>
      </c>
      <c r="M547">
        <v>95</v>
      </c>
      <c r="N547">
        <v>7.79</v>
      </c>
      <c r="O547">
        <v>95</v>
      </c>
      <c r="P547">
        <v>0.1</v>
      </c>
      <c r="Q547">
        <v>14817.377780000001</v>
      </c>
      <c r="R547">
        <v>17613798</v>
      </c>
      <c r="S547">
        <v>0.8</v>
      </c>
      <c r="T547">
        <v>0.8</v>
      </c>
      <c r="U547">
        <v>0.84099999999999997</v>
      </c>
      <c r="V547">
        <v>16.2</v>
      </c>
      <c r="W547" t="b">
        <f>COUNT(LifeExpectancyData[[#This Row],[Life expectancy]:[Schooling]])=19</f>
        <v>1</v>
      </c>
    </row>
    <row r="548" spans="1:23" x14ac:dyDescent="0.25">
      <c r="A548" t="s">
        <v>308</v>
      </c>
      <c r="B548">
        <v>2013</v>
      </c>
      <c r="C548" t="s">
        <v>273</v>
      </c>
      <c r="D548">
        <v>81</v>
      </c>
      <c r="E548">
        <v>84</v>
      </c>
      <c r="F548">
        <v>2</v>
      </c>
      <c r="G548">
        <v>7.2</v>
      </c>
      <c r="H548">
        <v>2442.2220539999998</v>
      </c>
      <c r="I548">
        <v>9</v>
      </c>
      <c r="J548">
        <v>0</v>
      </c>
      <c r="K548">
        <v>62.5</v>
      </c>
      <c r="L548">
        <v>2</v>
      </c>
      <c r="M548">
        <v>9</v>
      </c>
      <c r="N548">
        <v>7.53</v>
      </c>
      <c r="O548">
        <v>91</v>
      </c>
      <c r="P548">
        <v>0.1</v>
      </c>
      <c r="Q548">
        <v>15941.397220000001</v>
      </c>
      <c r="R548">
        <v>17462982</v>
      </c>
      <c r="S548">
        <v>0.8</v>
      </c>
      <c r="T548">
        <v>0.8</v>
      </c>
      <c r="U548">
        <v>0.83099999999999996</v>
      </c>
      <c r="V548">
        <v>15.6</v>
      </c>
      <c r="W548" t="b">
        <f>COUNT(LifeExpectancyData[[#This Row],[Life expectancy]:[Schooling]])=19</f>
        <v>1</v>
      </c>
    </row>
    <row r="549" spans="1:23" x14ac:dyDescent="0.25">
      <c r="A549" t="s">
        <v>308</v>
      </c>
      <c r="B549">
        <v>2012</v>
      </c>
      <c r="C549" t="s">
        <v>273</v>
      </c>
      <c r="D549">
        <v>79.900000000000006</v>
      </c>
      <c r="E549">
        <v>84</v>
      </c>
      <c r="F549">
        <v>2</v>
      </c>
      <c r="G549">
        <v>6.76</v>
      </c>
      <c r="H549">
        <v>2260.777642</v>
      </c>
      <c r="I549">
        <v>9</v>
      </c>
      <c r="J549">
        <v>0</v>
      </c>
      <c r="K549">
        <v>61.8</v>
      </c>
      <c r="L549">
        <v>2</v>
      </c>
      <c r="M549">
        <v>9</v>
      </c>
      <c r="N549">
        <v>7.24</v>
      </c>
      <c r="O549">
        <v>9</v>
      </c>
      <c r="P549">
        <v>0.1</v>
      </c>
      <c r="Q549">
        <v>15431.9293</v>
      </c>
      <c r="R549">
        <v>1739746</v>
      </c>
      <c r="S549">
        <v>0.8</v>
      </c>
      <c r="T549">
        <v>0.8</v>
      </c>
      <c r="U549">
        <v>0.82599999999999996</v>
      </c>
      <c r="V549">
        <v>15.5</v>
      </c>
      <c r="W549" t="b">
        <f>COUNT(LifeExpectancyData[[#This Row],[Life expectancy]:[Schooling]])=19</f>
        <v>1</v>
      </c>
    </row>
    <row r="550" spans="1:23" x14ac:dyDescent="0.25">
      <c r="A550" t="s">
        <v>308</v>
      </c>
      <c r="B550">
        <v>2011</v>
      </c>
      <c r="C550" t="s">
        <v>273</v>
      </c>
      <c r="D550">
        <v>79.8</v>
      </c>
      <c r="E550">
        <v>86</v>
      </c>
      <c r="F550">
        <v>2</v>
      </c>
      <c r="G550">
        <v>7.26</v>
      </c>
      <c r="H550">
        <v>211.614293</v>
      </c>
      <c r="I550">
        <v>94</v>
      </c>
      <c r="J550">
        <v>6</v>
      </c>
      <c r="K550">
        <v>61.2</v>
      </c>
      <c r="L550">
        <v>2</v>
      </c>
      <c r="M550">
        <v>93</v>
      </c>
      <c r="N550">
        <v>7</v>
      </c>
      <c r="O550">
        <v>94</v>
      </c>
      <c r="P550">
        <v>0.1</v>
      </c>
      <c r="Q550">
        <v>1475.6924200000001</v>
      </c>
      <c r="R550">
        <v>17153357</v>
      </c>
      <c r="S550">
        <v>0.8</v>
      </c>
      <c r="T550">
        <v>0.8</v>
      </c>
      <c r="U550">
        <v>0.82</v>
      </c>
      <c r="V550">
        <v>15.4</v>
      </c>
      <c r="W550" t="b">
        <f>COUNT(LifeExpectancyData[[#This Row],[Life expectancy]:[Schooling]])=19</f>
        <v>1</v>
      </c>
    </row>
    <row r="551" spans="1:23" x14ac:dyDescent="0.25">
      <c r="A551" t="s">
        <v>308</v>
      </c>
      <c r="B551">
        <v>2010</v>
      </c>
      <c r="C551" t="s">
        <v>273</v>
      </c>
      <c r="D551">
        <v>79.099999999999994</v>
      </c>
      <c r="E551">
        <v>89</v>
      </c>
      <c r="F551">
        <v>2</v>
      </c>
      <c r="G551">
        <v>7.93</v>
      </c>
      <c r="H551">
        <v>177.49251430000001</v>
      </c>
      <c r="I551">
        <v>92</v>
      </c>
      <c r="J551">
        <v>0</v>
      </c>
      <c r="K551">
        <v>6.6</v>
      </c>
      <c r="L551">
        <v>2</v>
      </c>
      <c r="M551">
        <v>92</v>
      </c>
      <c r="N551">
        <v>6.97</v>
      </c>
      <c r="O551">
        <v>92</v>
      </c>
      <c r="P551">
        <v>0.1</v>
      </c>
      <c r="Q551">
        <v>1286.1776400000001</v>
      </c>
      <c r="R551">
        <v>16993354</v>
      </c>
      <c r="S551">
        <v>0.8</v>
      </c>
      <c r="T551">
        <v>0.9</v>
      </c>
      <c r="U551">
        <v>0.81499999999999995</v>
      </c>
      <c r="V551">
        <v>15.2</v>
      </c>
      <c r="W551" t="b">
        <f>COUNT(LifeExpectancyData[[#This Row],[Life expectancy]:[Schooling]])=19</f>
        <v>1</v>
      </c>
    </row>
    <row r="552" spans="1:23" x14ac:dyDescent="0.25">
      <c r="A552" t="s">
        <v>308</v>
      </c>
      <c r="B552">
        <v>2009</v>
      </c>
      <c r="C552" t="s">
        <v>273</v>
      </c>
      <c r="D552">
        <v>79.3</v>
      </c>
      <c r="E552">
        <v>91</v>
      </c>
      <c r="F552">
        <v>2</v>
      </c>
      <c r="G552">
        <v>7.67</v>
      </c>
      <c r="H552">
        <v>181.52592300000001</v>
      </c>
      <c r="I552">
        <v>94</v>
      </c>
      <c r="J552">
        <v>1</v>
      </c>
      <c r="K552">
        <v>59.9</v>
      </c>
      <c r="L552">
        <v>2</v>
      </c>
      <c r="M552">
        <v>94</v>
      </c>
      <c r="N552">
        <v>7.39</v>
      </c>
      <c r="O552">
        <v>94</v>
      </c>
      <c r="P552">
        <v>0.1</v>
      </c>
      <c r="Q552">
        <v>1243.3282400000001</v>
      </c>
      <c r="R552">
        <v>16829442</v>
      </c>
      <c r="S552">
        <v>0.8</v>
      </c>
      <c r="T552">
        <v>0.9</v>
      </c>
      <c r="U552">
        <v>0.81599999999999995</v>
      </c>
      <c r="V552">
        <v>15.3</v>
      </c>
      <c r="W552" t="b">
        <f>COUNT(LifeExpectancyData[[#This Row],[Life expectancy]:[Schooling]])=19</f>
        <v>1</v>
      </c>
    </row>
    <row r="553" spans="1:23" x14ac:dyDescent="0.25">
      <c r="A553" t="s">
        <v>308</v>
      </c>
      <c r="B553">
        <v>2008</v>
      </c>
      <c r="C553" t="s">
        <v>273</v>
      </c>
      <c r="D553">
        <v>79.599999999999994</v>
      </c>
      <c r="E553">
        <v>88</v>
      </c>
      <c r="F553">
        <v>2</v>
      </c>
      <c r="G553">
        <v>7.31</v>
      </c>
      <c r="H553">
        <v>241.55333809999999</v>
      </c>
      <c r="I553">
        <v>95</v>
      </c>
      <c r="J553">
        <v>0</v>
      </c>
      <c r="K553">
        <v>59.3</v>
      </c>
      <c r="L553">
        <v>2</v>
      </c>
      <c r="M553">
        <v>95</v>
      </c>
      <c r="N553">
        <v>6.87</v>
      </c>
      <c r="O553">
        <v>95</v>
      </c>
      <c r="P553">
        <v>0.1</v>
      </c>
      <c r="Q553">
        <v>1781.3668</v>
      </c>
      <c r="R553">
        <v>16661942</v>
      </c>
      <c r="S553">
        <v>0.9</v>
      </c>
      <c r="T553">
        <v>0.9</v>
      </c>
      <c r="U553">
        <v>0.80400000000000005</v>
      </c>
      <c r="V553">
        <v>15.2</v>
      </c>
      <c r="W553" t="b">
        <f>COUNT(LifeExpectancyData[[#This Row],[Life expectancy]:[Schooling]])=19</f>
        <v>1</v>
      </c>
    </row>
    <row r="554" spans="1:23" x14ac:dyDescent="0.25">
      <c r="A554" t="s">
        <v>308</v>
      </c>
      <c r="B554">
        <v>2007</v>
      </c>
      <c r="C554" t="s">
        <v>273</v>
      </c>
      <c r="D554">
        <v>78.900000000000006</v>
      </c>
      <c r="E554">
        <v>9</v>
      </c>
      <c r="F554">
        <v>2</v>
      </c>
      <c r="G554">
        <v>7.39</v>
      </c>
      <c r="H554">
        <v>209.48758749999999</v>
      </c>
      <c r="I554">
        <v>92</v>
      </c>
      <c r="J554">
        <v>0</v>
      </c>
      <c r="K554">
        <v>58.7</v>
      </c>
      <c r="L554">
        <v>2</v>
      </c>
      <c r="M554">
        <v>95</v>
      </c>
      <c r="N554">
        <v>6.35</v>
      </c>
      <c r="O554">
        <v>96</v>
      </c>
      <c r="P554">
        <v>0.1</v>
      </c>
      <c r="Q554">
        <v>1526.8774599999999</v>
      </c>
      <c r="R554">
        <v>16491687</v>
      </c>
      <c r="S554">
        <v>0.9</v>
      </c>
      <c r="T554">
        <v>0.9</v>
      </c>
      <c r="U554">
        <v>0.79700000000000004</v>
      </c>
      <c r="V554">
        <v>14.8</v>
      </c>
      <c r="W554" t="b">
        <f>COUNT(LifeExpectancyData[[#This Row],[Life expectancy]:[Schooling]])=19</f>
        <v>1</v>
      </c>
    </row>
    <row r="555" spans="1:23" x14ac:dyDescent="0.25">
      <c r="A555" t="s">
        <v>308</v>
      </c>
      <c r="B555">
        <v>2006</v>
      </c>
      <c r="C555" t="s">
        <v>273</v>
      </c>
      <c r="D555">
        <v>78.900000000000006</v>
      </c>
      <c r="E555">
        <v>91</v>
      </c>
      <c r="F555">
        <v>2</v>
      </c>
      <c r="G555">
        <v>7.33</v>
      </c>
      <c r="H555">
        <v>1275.689625</v>
      </c>
      <c r="I555">
        <v>95</v>
      </c>
      <c r="J555">
        <v>0</v>
      </c>
      <c r="K555">
        <v>58.1</v>
      </c>
      <c r="L555">
        <v>2</v>
      </c>
      <c r="M555">
        <v>94</v>
      </c>
      <c r="N555">
        <v>6.18</v>
      </c>
      <c r="O555">
        <v>94</v>
      </c>
      <c r="P555">
        <v>0.1</v>
      </c>
      <c r="Q555">
        <v>9484.6812269999991</v>
      </c>
      <c r="R555">
        <v>16319792</v>
      </c>
      <c r="S555">
        <v>0.9</v>
      </c>
      <c r="T555">
        <v>0.9</v>
      </c>
      <c r="U555">
        <v>0.79600000000000004</v>
      </c>
      <c r="V555">
        <v>14.9</v>
      </c>
      <c r="W555" t="b">
        <f>COUNT(LifeExpectancyData[[#This Row],[Life expectancy]:[Schooling]])=19</f>
        <v>1</v>
      </c>
    </row>
    <row r="556" spans="1:23" x14ac:dyDescent="0.25">
      <c r="A556" t="s">
        <v>308</v>
      </c>
      <c r="B556">
        <v>2005</v>
      </c>
      <c r="C556" t="s">
        <v>273</v>
      </c>
      <c r="D556">
        <v>78.400000000000006</v>
      </c>
      <c r="E556">
        <v>93</v>
      </c>
      <c r="F556">
        <v>2</v>
      </c>
      <c r="G556">
        <v>7.57</v>
      </c>
      <c r="H556">
        <v>954.96448869999995</v>
      </c>
      <c r="J556">
        <v>0</v>
      </c>
      <c r="K556">
        <v>57.4</v>
      </c>
      <c r="L556">
        <v>2</v>
      </c>
      <c r="M556">
        <v>92</v>
      </c>
      <c r="N556">
        <v>6.69</v>
      </c>
      <c r="O556">
        <v>91</v>
      </c>
      <c r="P556">
        <v>0.1</v>
      </c>
      <c r="Q556">
        <v>7615.3468000000003</v>
      </c>
      <c r="R556">
        <v>1614764</v>
      </c>
      <c r="S556">
        <v>0.9</v>
      </c>
      <c r="T556">
        <v>1</v>
      </c>
      <c r="U556">
        <v>0.79</v>
      </c>
      <c r="V556">
        <v>14.6</v>
      </c>
      <c r="W556" t="b">
        <f>COUNT(LifeExpectancyData[[#This Row],[Life expectancy]:[Schooling]])=19</f>
        <v>0</v>
      </c>
    </row>
    <row r="557" spans="1:23" x14ac:dyDescent="0.25">
      <c r="A557" t="s">
        <v>308</v>
      </c>
      <c r="B557">
        <v>2004</v>
      </c>
      <c r="C557" t="s">
        <v>273</v>
      </c>
      <c r="D557">
        <v>78</v>
      </c>
      <c r="E557">
        <v>97</v>
      </c>
      <c r="F557">
        <v>2</v>
      </c>
      <c r="G557">
        <v>6.32</v>
      </c>
      <c r="H557">
        <v>78.785648780000002</v>
      </c>
      <c r="J557">
        <v>0</v>
      </c>
      <c r="K557">
        <v>56.8</v>
      </c>
      <c r="L557">
        <v>2</v>
      </c>
      <c r="M557">
        <v>94</v>
      </c>
      <c r="N557">
        <v>6.93</v>
      </c>
      <c r="O557">
        <v>93</v>
      </c>
      <c r="P557">
        <v>0.1</v>
      </c>
      <c r="Q557">
        <v>621.82832499999995</v>
      </c>
      <c r="R557">
        <v>15973778</v>
      </c>
      <c r="S557">
        <v>0.9</v>
      </c>
      <c r="T557">
        <v>1</v>
      </c>
      <c r="U557">
        <v>0.78100000000000003</v>
      </c>
      <c r="V557">
        <v>14.3</v>
      </c>
      <c r="W557" t="b">
        <f>COUNT(LifeExpectancyData[[#This Row],[Life expectancy]:[Schooling]])=19</f>
        <v>0</v>
      </c>
    </row>
    <row r="558" spans="1:23" x14ac:dyDescent="0.25">
      <c r="A558" t="s">
        <v>308</v>
      </c>
      <c r="B558">
        <v>2003</v>
      </c>
      <c r="C558" t="s">
        <v>273</v>
      </c>
      <c r="D558">
        <v>77.900000000000006</v>
      </c>
      <c r="E558">
        <v>1</v>
      </c>
      <c r="F558">
        <v>2</v>
      </c>
      <c r="G558">
        <v>6.37</v>
      </c>
      <c r="H558">
        <v>584.09934290000001</v>
      </c>
      <c r="J558">
        <v>1</v>
      </c>
      <c r="K558">
        <v>56.1</v>
      </c>
      <c r="L558">
        <v>2</v>
      </c>
      <c r="M558">
        <v>96</v>
      </c>
      <c r="N558">
        <v>7.34</v>
      </c>
      <c r="O558">
        <v>96</v>
      </c>
      <c r="P558">
        <v>0.1</v>
      </c>
      <c r="Q558">
        <v>4787.6995319999996</v>
      </c>
      <c r="R558">
        <v>15799542</v>
      </c>
      <c r="S558">
        <v>1</v>
      </c>
      <c r="T558">
        <v>1</v>
      </c>
      <c r="U558">
        <v>0.77500000000000002</v>
      </c>
      <c r="V558">
        <v>14</v>
      </c>
      <c r="W558" t="b">
        <f>COUNT(LifeExpectancyData[[#This Row],[Life expectancy]:[Schooling]])=19</f>
        <v>0</v>
      </c>
    </row>
    <row r="559" spans="1:23" x14ac:dyDescent="0.25">
      <c r="A559" t="s">
        <v>308</v>
      </c>
      <c r="B559">
        <v>2002</v>
      </c>
      <c r="C559" t="s">
        <v>273</v>
      </c>
      <c r="D559">
        <v>77.8</v>
      </c>
      <c r="E559">
        <v>11</v>
      </c>
      <c r="F559">
        <v>2</v>
      </c>
      <c r="G559">
        <v>6.06</v>
      </c>
      <c r="H559">
        <v>675.78084430000001</v>
      </c>
      <c r="J559">
        <v>0</v>
      </c>
      <c r="K559">
        <v>55.4</v>
      </c>
      <c r="L559">
        <v>3</v>
      </c>
      <c r="M559">
        <v>97</v>
      </c>
      <c r="N559">
        <v>6.48</v>
      </c>
      <c r="O559">
        <v>97</v>
      </c>
      <c r="P559">
        <v>0.1</v>
      </c>
      <c r="Q559">
        <v>4463.5458669999998</v>
      </c>
      <c r="R559">
        <v>15623635</v>
      </c>
      <c r="S559">
        <v>1</v>
      </c>
      <c r="T559">
        <v>1</v>
      </c>
      <c r="U559">
        <v>0.76800000000000002</v>
      </c>
      <c r="V559">
        <v>13.9</v>
      </c>
      <c r="W559" t="b">
        <f>COUNT(LifeExpectancyData[[#This Row],[Life expectancy]:[Schooling]])=19</f>
        <v>0</v>
      </c>
    </row>
    <row r="560" spans="1:23" x14ac:dyDescent="0.25">
      <c r="A560" t="s">
        <v>308</v>
      </c>
      <c r="B560">
        <v>2001</v>
      </c>
      <c r="C560" t="s">
        <v>273</v>
      </c>
      <c r="D560">
        <v>77.3</v>
      </c>
      <c r="E560">
        <v>16</v>
      </c>
      <c r="F560">
        <v>2</v>
      </c>
      <c r="G560">
        <v>6.1</v>
      </c>
      <c r="H560">
        <v>687.51168250000001</v>
      </c>
      <c r="J560">
        <v>0</v>
      </c>
      <c r="K560">
        <v>54.7</v>
      </c>
      <c r="L560">
        <v>3</v>
      </c>
      <c r="M560">
        <v>96</v>
      </c>
      <c r="N560">
        <v>6.51</v>
      </c>
      <c r="O560">
        <v>97</v>
      </c>
      <c r="P560">
        <v>0.1</v>
      </c>
      <c r="Q560">
        <v>4595.6663269999999</v>
      </c>
      <c r="R560">
        <v>15444969</v>
      </c>
      <c r="S560">
        <v>1</v>
      </c>
      <c r="T560">
        <v>1</v>
      </c>
      <c r="U560">
        <v>0.76100000000000001</v>
      </c>
      <c r="V560">
        <v>13.7</v>
      </c>
      <c r="W560" t="b">
        <f>COUNT(LifeExpectancyData[[#This Row],[Life expectancy]:[Schooling]])=19</f>
        <v>0</v>
      </c>
    </row>
    <row r="561" spans="1:23" x14ac:dyDescent="0.25">
      <c r="A561" t="s">
        <v>308</v>
      </c>
      <c r="B561">
        <v>2000</v>
      </c>
      <c r="C561" t="s">
        <v>273</v>
      </c>
      <c r="D561">
        <v>77.3</v>
      </c>
      <c r="E561">
        <v>13</v>
      </c>
      <c r="F561">
        <v>2</v>
      </c>
      <c r="G561">
        <v>6.24</v>
      </c>
      <c r="H561">
        <v>74.148429460000003</v>
      </c>
      <c r="J561">
        <v>0</v>
      </c>
      <c r="K561">
        <v>54</v>
      </c>
      <c r="L561">
        <v>3</v>
      </c>
      <c r="M561">
        <v>91</v>
      </c>
      <c r="N561">
        <v>6.4</v>
      </c>
      <c r="O561">
        <v>91</v>
      </c>
      <c r="P561">
        <v>0.1</v>
      </c>
      <c r="Q561">
        <v>511.36847899999998</v>
      </c>
      <c r="R561">
        <v>15262754</v>
      </c>
      <c r="S561">
        <v>1.1000000000000001</v>
      </c>
      <c r="T561">
        <v>1.1000000000000001</v>
      </c>
      <c r="U561">
        <v>0.755</v>
      </c>
      <c r="V561">
        <v>13.5</v>
      </c>
      <c r="W561" t="b">
        <f>COUNT(LifeExpectancyData[[#This Row],[Life expectancy]:[Schooling]])=19</f>
        <v>0</v>
      </c>
    </row>
    <row r="562" spans="1:23" x14ac:dyDescent="0.25">
      <c r="A562" t="s">
        <v>309</v>
      </c>
      <c r="B562">
        <v>2015</v>
      </c>
      <c r="C562" t="s">
        <v>273</v>
      </c>
      <c r="D562">
        <v>76.099999999999994</v>
      </c>
      <c r="E562">
        <v>85</v>
      </c>
      <c r="F562">
        <v>157</v>
      </c>
      <c r="H562">
        <v>0</v>
      </c>
      <c r="I562">
        <v>99</v>
      </c>
      <c r="J562">
        <v>42361</v>
      </c>
      <c r="K562">
        <v>32.9</v>
      </c>
      <c r="L562">
        <v>183</v>
      </c>
      <c r="M562">
        <v>99</v>
      </c>
      <c r="O562">
        <v>99</v>
      </c>
      <c r="P562">
        <v>0.1</v>
      </c>
      <c r="Q562">
        <v>869.21193800000003</v>
      </c>
      <c r="R562">
        <v>137122</v>
      </c>
      <c r="S562">
        <v>3.6</v>
      </c>
      <c r="T562">
        <v>2.9</v>
      </c>
      <c r="U562">
        <v>0.73399999999999999</v>
      </c>
      <c r="V562">
        <v>13.5</v>
      </c>
      <c r="W562" t="b">
        <f>COUNT(LifeExpectancyData[[#This Row],[Life expectancy]:[Schooling]])=19</f>
        <v>0</v>
      </c>
    </row>
    <row r="563" spans="1:23" x14ac:dyDescent="0.25">
      <c r="A563" t="s">
        <v>309</v>
      </c>
      <c r="B563">
        <v>2014</v>
      </c>
      <c r="C563" t="s">
        <v>273</v>
      </c>
      <c r="D563">
        <v>75.8</v>
      </c>
      <c r="E563">
        <v>86</v>
      </c>
      <c r="F563">
        <v>171</v>
      </c>
      <c r="G563">
        <v>5.78</v>
      </c>
      <c r="H563">
        <v>109.8743903</v>
      </c>
      <c r="I563">
        <v>99</v>
      </c>
      <c r="J563">
        <v>52628</v>
      </c>
      <c r="K563">
        <v>31.9</v>
      </c>
      <c r="L563">
        <v>198</v>
      </c>
      <c r="M563">
        <v>99</v>
      </c>
      <c r="N563">
        <v>5.55</v>
      </c>
      <c r="O563">
        <v>99</v>
      </c>
      <c r="P563">
        <v>0.1</v>
      </c>
      <c r="Q563">
        <v>7683.5237999999999</v>
      </c>
      <c r="R563">
        <v>136427</v>
      </c>
      <c r="S563">
        <v>3.7</v>
      </c>
      <c r="T563">
        <v>3</v>
      </c>
      <c r="U563">
        <v>0.72299999999999998</v>
      </c>
      <c r="V563">
        <v>13.1</v>
      </c>
      <c r="W563" t="b">
        <f>COUNT(LifeExpectancyData[[#This Row],[Life expectancy]:[Schooling]])=19</f>
        <v>1</v>
      </c>
    </row>
    <row r="564" spans="1:23" x14ac:dyDescent="0.25">
      <c r="A564" t="s">
        <v>309</v>
      </c>
      <c r="B564">
        <v>2013</v>
      </c>
      <c r="C564" t="s">
        <v>273</v>
      </c>
      <c r="D564">
        <v>75.599999999999994</v>
      </c>
      <c r="E564">
        <v>88</v>
      </c>
      <c r="F564">
        <v>185</v>
      </c>
      <c r="G564">
        <v>5.79</v>
      </c>
      <c r="H564">
        <v>9.9555320320000007</v>
      </c>
      <c r="I564">
        <v>99</v>
      </c>
      <c r="J564">
        <v>26883</v>
      </c>
      <c r="K564">
        <v>3.9</v>
      </c>
      <c r="L564">
        <v>216</v>
      </c>
      <c r="M564">
        <v>99</v>
      </c>
      <c r="N564">
        <v>5.39</v>
      </c>
      <c r="O564">
        <v>99</v>
      </c>
      <c r="P564">
        <v>0.1</v>
      </c>
      <c r="Q564">
        <v>777.77593999999999</v>
      </c>
      <c r="R564">
        <v>135738</v>
      </c>
      <c r="S564">
        <v>3.8</v>
      </c>
      <c r="T564">
        <v>3.2</v>
      </c>
      <c r="U564">
        <v>0.71299999999999997</v>
      </c>
      <c r="V564">
        <v>12.7</v>
      </c>
      <c r="W564" t="b">
        <f>COUNT(LifeExpectancyData[[#This Row],[Life expectancy]:[Schooling]])=19</f>
        <v>1</v>
      </c>
    </row>
    <row r="565" spans="1:23" x14ac:dyDescent="0.25">
      <c r="A565" t="s">
        <v>309</v>
      </c>
      <c r="B565">
        <v>2012</v>
      </c>
      <c r="C565" t="s">
        <v>273</v>
      </c>
      <c r="D565">
        <v>75.400000000000006</v>
      </c>
      <c r="E565">
        <v>89</v>
      </c>
      <c r="F565">
        <v>201</v>
      </c>
      <c r="G565">
        <v>5.74</v>
      </c>
      <c r="H565">
        <v>94.434456600000004</v>
      </c>
      <c r="I565">
        <v>99</v>
      </c>
      <c r="J565">
        <v>6183</v>
      </c>
      <c r="K565">
        <v>3</v>
      </c>
      <c r="L565">
        <v>233</v>
      </c>
      <c r="M565">
        <v>99</v>
      </c>
      <c r="N565">
        <v>5.26</v>
      </c>
      <c r="O565">
        <v>99</v>
      </c>
      <c r="P565">
        <v>0.1</v>
      </c>
      <c r="Q565">
        <v>6337.8829930000002</v>
      </c>
      <c r="R565">
        <v>135695</v>
      </c>
      <c r="S565">
        <v>3.9</v>
      </c>
      <c r="T565">
        <v>3.3</v>
      </c>
      <c r="U565">
        <v>0.70299999999999996</v>
      </c>
      <c r="V565">
        <v>12.4</v>
      </c>
      <c r="W565" t="b">
        <f>COUNT(LifeExpectancyData[[#This Row],[Life expectancy]:[Schooling]])=19</f>
        <v>1</v>
      </c>
    </row>
    <row r="566" spans="1:23" x14ac:dyDescent="0.25">
      <c r="A566" t="s">
        <v>309</v>
      </c>
      <c r="B566">
        <v>2011</v>
      </c>
      <c r="C566" t="s">
        <v>273</v>
      </c>
      <c r="D566">
        <v>75.2</v>
      </c>
      <c r="E566">
        <v>91</v>
      </c>
      <c r="F566">
        <v>215</v>
      </c>
      <c r="G566">
        <v>5.63</v>
      </c>
      <c r="H566">
        <v>91.267497789999993</v>
      </c>
      <c r="I566">
        <v>99</v>
      </c>
      <c r="J566">
        <v>9943</v>
      </c>
      <c r="K566">
        <v>29</v>
      </c>
      <c r="L566">
        <v>251</v>
      </c>
      <c r="M566">
        <v>99</v>
      </c>
      <c r="N566">
        <v>5.3</v>
      </c>
      <c r="O566">
        <v>99</v>
      </c>
      <c r="P566">
        <v>0.1</v>
      </c>
      <c r="Q566">
        <v>5633.7961599999999</v>
      </c>
      <c r="R566">
        <v>134413</v>
      </c>
      <c r="S566">
        <v>4.0999999999999996</v>
      </c>
      <c r="T566">
        <v>3.5</v>
      </c>
      <c r="U566">
        <v>0.7</v>
      </c>
      <c r="V566">
        <v>12.8</v>
      </c>
      <c r="W566" t="b">
        <f>COUNT(LifeExpectancyData[[#This Row],[Life expectancy]:[Schooling]])=19</f>
        <v>1</v>
      </c>
    </row>
    <row r="567" spans="1:23" x14ac:dyDescent="0.25">
      <c r="A567" t="s">
        <v>309</v>
      </c>
      <c r="B567">
        <v>2010</v>
      </c>
      <c r="C567" t="s">
        <v>273</v>
      </c>
      <c r="D567">
        <v>75</v>
      </c>
      <c r="E567">
        <v>92</v>
      </c>
      <c r="F567">
        <v>231</v>
      </c>
      <c r="G567">
        <v>5.75</v>
      </c>
      <c r="H567">
        <v>5.660754839</v>
      </c>
      <c r="I567">
        <v>99</v>
      </c>
      <c r="J567">
        <v>38159</v>
      </c>
      <c r="K567">
        <v>28.1</v>
      </c>
      <c r="L567">
        <v>268</v>
      </c>
      <c r="M567">
        <v>99</v>
      </c>
      <c r="N567">
        <v>4.8899999999999997</v>
      </c>
      <c r="O567">
        <v>99</v>
      </c>
      <c r="P567">
        <v>0.1</v>
      </c>
      <c r="Q567">
        <v>456.51248700000002</v>
      </c>
      <c r="R567">
        <v>133775</v>
      </c>
      <c r="S567">
        <v>4.2</v>
      </c>
      <c r="T567">
        <v>3.6</v>
      </c>
      <c r="U567">
        <v>0.69099999999999995</v>
      </c>
      <c r="V567">
        <v>12.5</v>
      </c>
      <c r="W567" t="b">
        <f>COUNT(LifeExpectancyData[[#This Row],[Life expectancy]:[Schooling]])=19</f>
        <v>1</v>
      </c>
    </row>
    <row r="568" spans="1:23" x14ac:dyDescent="0.25">
      <c r="A568" t="s">
        <v>309</v>
      </c>
      <c r="B568">
        <v>2009</v>
      </c>
      <c r="C568" t="s">
        <v>273</v>
      </c>
      <c r="D568">
        <v>74.900000000000006</v>
      </c>
      <c r="E568">
        <v>93</v>
      </c>
      <c r="F568">
        <v>248</v>
      </c>
      <c r="G568">
        <v>4.88</v>
      </c>
      <c r="H568">
        <v>50.283489230000001</v>
      </c>
      <c r="I568">
        <v>99</v>
      </c>
      <c r="J568">
        <v>52461</v>
      </c>
      <c r="K568">
        <v>27.3</v>
      </c>
      <c r="L568">
        <v>288</v>
      </c>
      <c r="M568">
        <v>99</v>
      </c>
      <c r="N568">
        <v>5.8</v>
      </c>
      <c r="O568">
        <v>99</v>
      </c>
      <c r="P568">
        <v>0.1</v>
      </c>
      <c r="Q568">
        <v>3838.4342919999999</v>
      </c>
      <c r="R568">
        <v>133126</v>
      </c>
      <c r="S568">
        <v>4.4000000000000004</v>
      </c>
      <c r="T568">
        <v>3.8</v>
      </c>
      <c r="U568">
        <v>0.68200000000000005</v>
      </c>
      <c r="V568">
        <v>12.2</v>
      </c>
      <c r="W568" t="b">
        <f>COUNT(LifeExpectancyData[[#This Row],[Life expectancy]:[Schooling]])=19</f>
        <v>1</v>
      </c>
    </row>
    <row r="569" spans="1:23" x14ac:dyDescent="0.25">
      <c r="A569" t="s">
        <v>309</v>
      </c>
      <c r="B569">
        <v>2008</v>
      </c>
      <c r="C569" t="s">
        <v>273</v>
      </c>
      <c r="D569">
        <v>74.5</v>
      </c>
      <c r="E569">
        <v>97</v>
      </c>
      <c r="F569">
        <v>266</v>
      </c>
      <c r="G569">
        <v>4.2699999999999996</v>
      </c>
      <c r="H569">
        <v>39.22509728</v>
      </c>
      <c r="I569">
        <v>95</v>
      </c>
      <c r="J569">
        <v>131441</v>
      </c>
      <c r="K569">
        <v>26.5</v>
      </c>
      <c r="L569">
        <v>308</v>
      </c>
      <c r="M569">
        <v>99</v>
      </c>
      <c r="N569">
        <v>4.59</v>
      </c>
      <c r="O569">
        <v>97</v>
      </c>
      <c r="P569">
        <v>0.1</v>
      </c>
      <c r="Q569">
        <v>3471.2475469999999</v>
      </c>
      <c r="R569">
        <v>1324655</v>
      </c>
      <c r="S569">
        <v>4.5</v>
      </c>
      <c r="T569">
        <v>4</v>
      </c>
      <c r="U569">
        <v>0.67200000000000004</v>
      </c>
      <c r="V569">
        <v>11.9</v>
      </c>
      <c r="W569" t="b">
        <f>COUNT(LifeExpectancyData[[#This Row],[Life expectancy]:[Schooling]])=19</f>
        <v>1</v>
      </c>
    </row>
    <row r="570" spans="1:23" x14ac:dyDescent="0.25">
      <c r="A570" t="s">
        <v>309</v>
      </c>
      <c r="B570">
        <v>2007</v>
      </c>
      <c r="C570" t="s">
        <v>273</v>
      </c>
      <c r="D570">
        <v>74.400000000000006</v>
      </c>
      <c r="E570">
        <v>96</v>
      </c>
      <c r="F570">
        <v>285</v>
      </c>
      <c r="G570">
        <v>3.88</v>
      </c>
      <c r="H570">
        <v>312.66248189999999</v>
      </c>
      <c r="I570">
        <v>92</v>
      </c>
      <c r="J570">
        <v>109023</v>
      </c>
      <c r="K570">
        <v>25.7</v>
      </c>
      <c r="L570">
        <v>332</v>
      </c>
      <c r="M570">
        <v>94</v>
      </c>
      <c r="N570">
        <v>4.32</v>
      </c>
      <c r="O570">
        <v>93</v>
      </c>
      <c r="P570">
        <v>0.1</v>
      </c>
      <c r="Q570">
        <v>2695.366223</v>
      </c>
      <c r="R570">
        <v>1317885</v>
      </c>
      <c r="S570">
        <v>4.7</v>
      </c>
      <c r="T570">
        <v>4.0999999999999996</v>
      </c>
      <c r="U570">
        <v>0.65900000000000003</v>
      </c>
      <c r="V570">
        <v>11.4</v>
      </c>
      <c r="W570" t="b">
        <f>COUNT(LifeExpectancyData[[#This Row],[Life expectancy]:[Schooling]])=19</f>
        <v>1</v>
      </c>
    </row>
    <row r="571" spans="1:23" x14ac:dyDescent="0.25">
      <c r="A571" t="s">
        <v>309</v>
      </c>
      <c r="B571">
        <v>2006</v>
      </c>
      <c r="C571" t="s">
        <v>273</v>
      </c>
      <c r="D571">
        <v>74.2</v>
      </c>
      <c r="E571">
        <v>98</v>
      </c>
      <c r="F571">
        <v>307</v>
      </c>
      <c r="G571">
        <v>3.28</v>
      </c>
      <c r="H571">
        <v>29.74342979</v>
      </c>
      <c r="I571">
        <v>91</v>
      </c>
      <c r="J571">
        <v>99602</v>
      </c>
      <c r="K571">
        <v>24.9</v>
      </c>
      <c r="L571">
        <v>360</v>
      </c>
      <c r="M571">
        <v>94</v>
      </c>
      <c r="N571">
        <v>4.5199999999999996</v>
      </c>
      <c r="O571">
        <v>93</v>
      </c>
      <c r="P571">
        <v>0.1</v>
      </c>
      <c r="Q571">
        <v>299.22967599999998</v>
      </c>
      <c r="R571">
        <v>13112</v>
      </c>
      <c r="S571">
        <v>4.8</v>
      </c>
      <c r="T571">
        <v>4.3</v>
      </c>
      <c r="U571">
        <v>0.64600000000000002</v>
      </c>
      <c r="V571">
        <v>11</v>
      </c>
      <c r="W571" t="b">
        <f>COUNT(LifeExpectancyData[[#This Row],[Life expectancy]:[Schooling]])=19</f>
        <v>1</v>
      </c>
    </row>
    <row r="572" spans="1:23" x14ac:dyDescent="0.25">
      <c r="A572" t="s">
        <v>309</v>
      </c>
      <c r="B572">
        <v>2005</v>
      </c>
      <c r="C572" t="s">
        <v>273</v>
      </c>
      <c r="D572">
        <v>73.900000000000006</v>
      </c>
      <c r="E572">
        <v>99</v>
      </c>
      <c r="F572">
        <v>332</v>
      </c>
      <c r="G572">
        <v>2.92</v>
      </c>
      <c r="H572">
        <v>171.6596026</v>
      </c>
      <c r="I572">
        <v>84</v>
      </c>
      <c r="J572">
        <v>124219</v>
      </c>
      <c r="K572">
        <v>24.1</v>
      </c>
      <c r="L572">
        <v>392</v>
      </c>
      <c r="M572">
        <v>87</v>
      </c>
      <c r="N572">
        <v>4.66</v>
      </c>
      <c r="O572">
        <v>87</v>
      </c>
      <c r="P572">
        <v>0.1</v>
      </c>
      <c r="Q572">
        <v>1753.4177999999999</v>
      </c>
      <c r="R572">
        <v>13372</v>
      </c>
      <c r="S572">
        <v>5</v>
      </c>
      <c r="T572">
        <v>4.4000000000000004</v>
      </c>
      <c r="U572">
        <v>0.63400000000000001</v>
      </c>
      <c r="V572">
        <v>10.6</v>
      </c>
      <c r="W572" t="b">
        <f>COUNT(LifeExpectancyData[[#This Row],[Life expectancy]:[Schooling]])=19</f>
        <v>1</v>
      </c>
    </row>
    <row r="573" spans="1:23" x14ac:dyDescent="0.25">
      <c r="A573" t="s">
        <v>309</v>
      </c>
      <c r="B573">
        <v>2004</v>
      </c>
      <c r="C573" t="s">
        <v>273</v>
      </c>
      <c r="D573">
        <v>73.5</v>
      </c>
      <c r="E573">
        <v>11</v>
      </c>
      <c r="F573">
        <v>360</v>
      </c>
      <c r="G573">
        <v>3.04</v>
      </c>
      <c r="H573">
        <v>1.58668462</v>
      </c>
      <c r="I573">
        <v>79</v>
      </c>
      <c r="J573">
        <v>70549</v>
      </c>
      <c r="K573">
        <v>23.4</v>
      </c>
      <c r="L573">
        <v>427</v>
      </c>
      <c r="M573">
        <v>87</v>
      </c>
      <c r="N573">
        <v>4.72</v>
      </c>
      <c r="O573">
        <v>87</v>
      </c>
      <c r="P573">
        <v>0.1</v>
      </c>
      <c r="Q573">
        <v>158.66846200000001</v>
      </c>
      <c r="R573">
        <v>129675</v>
      </c>
      <c r="S573">
        <v>5.0999999999999996</v>
      </c>
      <c r="T573">
        <v>4.5999999999999996</v>
      </c>
      <c r="U573">
        <v>0.622</v>
      </c>
      <c r="V573">
        <v>10.199999999999999</v>
      </c>
      <c r="W573" t="b">
        <f>COUNT(LifeExpectancyData[[#This Row],[Life expectancy]:[Schooling]])=19</f>
        <v>1</v>
      </c>
    </row>
    <row r="574" spans="1:23" x14ac:dyDescent="0.25">
      <c r="A574" t="s">
        <v>309</v>
      </c>
      <c r="B574">
        <v>2003</v>
      </c>
      <c r="C574" t="s">
        <v>273</v>
      </c>
      <c r="D574">
        <v>73.099999999999994</v>
      </c>
      <c r="E574">
        <v>13</v>
      </c>
      <c r="F574">
        <v>391</v>
      </c>
      <c r="G574">
        <v>2.96</v>
      </c>
      <c r="H574">
        <v>122.9365349</v>
      </c>
      <c r="I574">
        <v>75</v>
      </c>
      <c r="J574">
        <v>71879</v>
      </c>
      <c r="K574">
        <v>22.6</v>
      </c>
      <c r="L574">
        <v>467</v>
      </c>
      <c r="M574">
        <v>87</v>
      </c>
      <c r="N574">
        <v>4.82</v>
      </c>
      <c r="O574">
        <v>86</v>
      </c>
      <c r="P574">
        <v>0.1</v>
      </c>
      <c r="Q574">
        <v>1288.642924</v>
      </c>
      <c r="R574">
        <v>12884</v>
      </c>
      <c r="S574">
        <v>5.3</v>
      </c>
      <c r="T574">
        <v>4.7</v>
      </c>
      <c r="U574">
        <v>0.61</v>
      </c>
      <c r="V574">
        <v>9.9</v>
      </c>
      <c r="W574" t="b">
        <f>COUNT(LifeExpectancyData[[#This Row],[Life expectancy]:[Schooling]])=19</f>
        <v>1</v>
      </c>
    </row>
    <row r="575" spans="1:23" x14ac:dyDescent="0.25">
      <c r="A575" t="s">
        <v>309</v>
      </c>
      <c r="B575">
        <v>2002</v>
      </c>
      <c r="C575" t="s">
        <v>273</v>
      </c>
      <c r="D575">
        <v>72.7</v>
      </c>
      <c r="E575">
        <v>16</v>
      </c>
      <c r="F575">
        <v>422</v>
      </c>
      <c r="G575">
        <v>2.91</v>
      </c>
      <c r="H575">
        <v>106.3590358</v>
      </c>
      <c r="I575">
        <v>7</v>
      </c>
      <c r="J575">
        <v>58341</v>
      </c>
      <c r="K575">
        <v>21.9</v>
      </c>
      <c r="L575">
        <v>511</v>
      </c>
      <c r="M575">
        <v>86</v>
      </c>
      <c r="N575">
        <v>4.79</v>
      </c>
      <c r="O575">
        <v>86</v>
      </c>
      <c r="P575">
        <v>0.1</v>
      </c>
      <c r="Q575">
        <v>1148.5857000000001</v>
      </c>
      <c r="R575">
        <v>1284</v>
      </c>
      <c r="S575">
        <v>5.5</v>
      </c>
      <c r="T575">
        <v>4.9000000000000004</v>
      </c>
      <c r="U575">
        <v>0.6</v>
      </c>
      <c r="V575">
        <v>9.6999999999999993</v>
      </c>
      <c r="W575" t="b">
        <f>COUNT(LifeExpectancyData[[#This Row],[Life expectancy]:[Schooling]])=19</f>
        <v>1</v>
      </c>
    </row>
    <row r="576" spans="1:23" x14ac:dyDescent="0.25">
      <c r="A576" t="s">
        <v>309</v>
      </c>
      <c r="B576">
        <v>2001</v>
      </c>
      <c r="C576" t="s">
        <v>273</v>
      </c>
      <c r="D576">
        <v>72.2</v>
      </c>
      <c r="E576">
        <v>11</v>
      </c>
      <c r="F576">
        <v>457</v>
      </c>
      <c r="G576">
        <v>2.84</v>
      </c>
      <c r="H576">
        <v>14.230644959999999</v>
      </c>
      <c r="I576">
        <v>65</v>
      </c>
      <c r="J576">
        <v>88962</v>
      </c>
      <c r="K576">
        <v>21.2</v>
      </c>
      <c r="L576">
        <v>558</v>
      </c>
      <c r="M576">
        <v>86</v>
      </c>
      <c r="N576">
        <v>4.5599999999999996</v>
      </c>
      <c r="O576">
        <v>86</v>
      </c>
      <c r="P576">
        <v>0.1</v>
      </c>
      <c r="Q576">
        <v>153.1824</v>
      </c>
      <c r="R576">
        <v>127185</v>
      </c>
      <c r="S576">
        <v>5.7</v>
      </c>
      <c r="T576">
        <v>5</v>
      </c>
      <c r="U576">
        <v>0.59199999999999997</v>
      </c>
      <c r="V576">
        <v>9.6</v>
      </c>
      <c r="W576" t="b">
        <f>COUNT(LifeExpectancyData[[#This Row],[Life expectancy]:[Schooling]])=19</f>
        <v>1</v>
      </c>
    </row>
    <row r="577" spans="1:23" x14ac:dyDescent="0.25">
      <c r="A577" t="s">
        <v>309</v>
      </c>
      <c r="B577">
        <v>2000</v>
      </c>
      <c r="C577" t="s">
        <v>273</v>
      </c>
      <c r="D577">
        <v>71.7</v>
      </c>
      <c r="E577">
        <v>115</v>
      </c>
      <c r="F577">
        <v>490</v>
      </c>
      <c r="G577">
        <v>3.06</v>
      </c>
      <c r="H577">
        <v>17.46057369</v>
      </c>
      <c r="I577">
        <v>6</v>
      </c>
      <c r="J577">
        <v>71093</v>
      </c>
      <c r="K577">
        <v>2.5</v>
      </c>
      <c r="L577">
        <v>608</v>
      </c>
      <c r="M577">
        <v>86</v>
      </c>
      <c r="N577">
        <v>4.5999999999999996</v>
      </c>
      <c r="O577">
        <v>85</v>
      </c>
      <c r="P577">
        <v>0.1</v>
      </c>
      <c r="Q577">
        <v>959.37218099999996</v>
      </c>
      <c r="R577">
        <v>1262645</v>
      </c>
      <c r="S577">
        <v>5.9</v>
      </c>
      <c r="T577">
        <v>5.0999999999999996</v>
      </c>
      <c r="U577">
        <v>0.58299999999999996</v>
      </c>
      <c r="V577">
        <v>9.5</v>
      </c>
      <c r="W577" t="b">
        <f>COUNT(LifeExpectancyData[[#This Row],[Life expectancy]:[Schooling]])=19</f>
        <v>1</v>
      </c>
    </row>
    <row r="578" spans="1:23" x14ac:dyDescent="0.25">
      <c r="A578" t="s">
        <v>310</v>
      </c>
      <c r="B578">
        <v>2015</v>
      </c>
      <c r="C578" t="s">
        <v>273</v>
      </c>
      <c r="D578">
        <v>74.8</v>
      </c>
      <c r="E578">
        <v>143</v>
      </c>
      <c r="F578">
        <v>10</v>
      </c>
      <c r="H578">
        <v>0</v>
      </c>
      <c r="I578">
        <v>91</v>
      </c>
      <c r="J578">
        <v>1</v>
      </c>
      <c r="K578">
        <v>57.9</v>
      </c>
      <c r="L578">
        <v>12</v>
      </c>
      <c r="M578">
        <v>91</v>
      </c>
      <c r="O578">
        <v>91</v>
      </c>
      <c r="P578">
        <v>0.1</v>
      </c>
      <c r="Q578">
        <v>644.52555600000005</v>
      </c>
      <c r="R578">
        <v>48228697</v>
      </c>
      <c r="S578">
        <v>2.1</v>
      </c>
      <c r="T578">
        <v>1.9</v>
      </c>
      <c r="U578">
        <v>0.72399999999999998</v>
      </c>
      <c r="V578">
        <v>13.6</v>
      </c>
      <c r="W578" t="b">
        <f>COUNT(LifeExpectancyData[[#This Row],[Life expectancy]:[Schooling]])=19</f>
        <v>0</v>
      </c>
    </row>
    <row r="579" spans="1:23" x14ac:dyDescent="0.25">
      <c r="A579" t="s">
        <v>310</v>
      </c>
      <c r="B579">
        <v>2014</v>
      </c>
      <c r="C579" t="s">
        <v>273</v>
      </c>
      <c r="D579">
        <v>74.599999999999994</v>
      </c>
      <c r="E579">
        <v>144</v>
      </c>
      <c r="F579">
        <v>11</v>
      </c>
      <c r="G579">
        <v>4.38</v>
      </c>
      <c r="H579">
        <v>1435.4877550000001</v>
      </c>
      <c r="I579">
        <v>9</v>
      </c>
      <c r="J579">
        <v>0</v>
      </c>
      <c r="K579">
        <v>57.2</v>
      </c>
      <c r="L579">
        <v>12</v>
      </c>
      <c r="M579">
        <v>9</v>
      </c>
      <c r="N579">
        <v>7.2</v>
      </c>
      <c r="O579">
        <v>9</v>
      </c>
      <c r="P579">
        <v>0.1</v>
      </c>
      <c r="Q579">
        <v>7913.3834319999996</v>
      </c>
      <c r="R579">
        <v>47791911</v>
      </c>
      <c r="S579">
        <v>2.1</v>
      </c>
      <c r="T579">
        <v>1.9</v>
      </c>
      <c r="U579">
        <v>0.72</v>
      </c>
      <c r="V579">
        <v>13.6</v>
      </c>
      <c r="W579" t="b">
        <f>COUNT(LifeExpectancyData[[#This Row],[Life expectancy]:[Schooling]])=19</f>
        <v>1</v>
      </c>
    </row>
    <row r="580" spans="1:23" x14ac:dyDescent="0.25">
      <c r="A580" t="s">
        <v>310</v>
      </c>
      <c r="B580">
        <v>2013</v>
      </c>
      <c r="C580" t="s">
        <v>273</v>
      </c>
      <c r="D580">
        <v>74.400000000000006</v>
      </c>
      <c r="E580">
        <v>145</v>
      </c>
      <c r="F580">
        <v>11</v>
      </c>
      <c r="G580">
        <v>4.41</v>
      </c>
      <c r="H580">
        <v>15.16255482</v>
      </c>
      <c r="I580">
        <v>91</v>
      </c>
      <c r="J580">
        <v>1</v>
      </c>
      <c r="K580">
        <v>56.4</v>
      </c>
      <c r="L580">
        <v>13</v>
      </c>
      <c r="M580">
        <v>91</v>
      </c>
      <c r="N580">
        <v>6.84</v>
      </c>
      <c r="O580">
        <v>91</v>
      </c>
      <c r="P580">
        <v>0.1</v>
      </c>
      <c r="Q580">
        <v>83.586299999999994</v>
      </c>
      <c r="R580">
        <v>47342981</v>
      </c>
      <c r="S580">
        <v>2.1</v>
      </c>
      <c r="T580">
        <v>1.9</v>
      </c>
      <c r="U580">
        <v>0.71199999999999997</v>
      </c>
      <c r="V580">
        <v>13.3</v>
      </c>
      <c r="W580" t="b">
        <f>COUNT(LifeExpectancyData[[#This Row],[Life expectancy]:[Schooling]])=19</f>
        <v>1</v>
      </c>
    </row>
    <row r="581" spans="1:23" x14ac:dyDescent="0.25">
      <c r="A581" t="s">
        <v>310</v>
      </c>
      <c r="B581">
        <v>2012</v>
      </c>
      <c r="C581" t="s">
        <v>273</v>
      </c>
      <c r="D581">
        <v>74.3</v>
      </c>
      <c r="E581">
        <v>143</v>
      </c>
      <c r="F581">
        <v>11</v>
      </c>
      <c r="G581">
        <v>4.4400000000000004</v>
      </c>
      <c r="H581">
        <v>1487.8965619999999</v>
      </c>
      <c r="I581">
        <v>92</v>
      </c>
      <c r="J581">
        <v>1</v>
      </c>
      <c r="K581">
        <v>55.7</v>
      </c>
      <c r="L581">
        <v>13</v>
      </c>
      <c r="M581">
        <v>91</v>
      </c>
      <c r="N581">
        <v>6.93</v>
      </c>
      <c r="O581">
        <v>91</v>
      </c>
      <c r="P581">
        <v>0.1</v>
      </c>
      <c r="Q581">
        <v>7884.9844290000001</v>
      </c>
      <c r="R581">
        <v>46881475</v>
      </c>
      <c r="S581">
        <v>2.1</v>
      </c>
      <c r="T581">
        <v>1.9</v>
      </c>
      <c r="U581">
        <v>0.70699999999999996</v>
      </c>
      <c r="V581">
        <v>13.2</v>
      </c>
      <c r="W581" t="b">
        <f>COUNT(LifeExpectancyData[[#This Row],[Life expectancy]:[Schooling]])=19</f>
        <v>1</v>
      </c>
    </row>
    <row r="582" spans="1:23" x14ac:dyDescent="0.25">
      <c r="A582" t="s">
        <v>310</v>
      </c>
      <c r="B582">
        <v>2011</v>
      </c>
      <c r="C582" t="s">
        <v>273</v>
      </c>
      <c r="D582">
        <v>74.2</v>
      </c>
      <c r="E582">
        <v>144</v>
      </c>
      <c r="F582">
        <v>12</v>
      </c>
      <c r="G582">
        <v>4.37</v>
      </c>
      <c r="H582">
        <v>184.3073618</v>
      </c>
      <c r="I582">
        <v>85</v>
      </c>
      <c r="J582">
        <v>6</v>
      </c>
      <c r="K582">
        <v>55</v>
      </c>
      <c r="L582">
        <v>14</v>
      </c>
      <c r="M582">
        <v>85</v>
      </c>
      <c r="N582">
        <v>6.64</v>
      </c>
      <c r="O582">
        <v>85</v>
      </c>
      <c r="P582">
        <v>0.1</v>
      </c>
      <c r="Q582">
        <v>7227.7396799999997</v>
      </c>
      <c r="R582">
        <v>4646646</v>
      </c>
      <c r="S582">
        <v>2.2000000000000002</v>
      </c>
      <c r="T582">
        <v>2</v>
      </c>
      <c r="U582">
        <v>0.7</v>
      </c>
      <c r="V582">
        <v>13</v>
      </c>
      <c r="W582" t="b">
        <f>COUNT(LifeExpectancyData[[#This Row],[Life expectancy]:[Schooling]])=19</f>
        <v>1</v>
      </c>
    </row>
    <row r="583" spans="1:23" x14ac:dyDescent="0.25">
      <c r="A583" t="s">
        <v>310</v>
      </c>
      <c r="B583">
        <v>2010</v>
      </c>
      <c r="C583" t="s">
        <v>273</v>
      </c>
      <c r="D583">
        <v>73.599999999999994</v>
      </c>
      <c r="E583">
        <v>15</v>
      </c>
      <c r="F583">
        <v>12</v>
      </c>
      <c r="G583">
        <v>4.28</v>
      </c>
      <c r="H583">
        <v>113.24363459999999</v>
      </c>
      <c r="I583">
        <v>88</v>
      </c>
      <c r="J583">
        <v>0</v>
      </c>
      <c r="K583">
        <v>54.2</v>
      </c>
      <c r="L583">
        <v>15</v>
      </c>
      <c r="M583">
        <v>88</v>
      </c>
      <c r="N583">
        <v>6.76</v>
      </c>
      <c r="O583">
        <v>88</v>
      </c>
      <c r="P583">
        <v>0.1</v>
      </c>
      <c r="Q583">
        <v>625.65544</v>
      </c>
      <c r="R583">
        <v>4591897</v>
      </c>
      <c r="S583">
        <v>2.2000000000000002</v>
      </c>
      <c r="T583">
        <v>2</v>
      </c>
      <c r="U583">
        <v>0.69499999999999995</v>
      </c>
      <c r="V583">
        <v>12.8</v>
      </c>
      <c r="W583" t="b">
        <f>COUNT(LifeExpectancyData[[#This Row],[Life expectancy]:[Schooling]])=19</f>
        <v>1</v>
      </c>
    </row>
    <row r="584" spans="1:23" x14ac:dyDescent="0.25">
      <c r="A584" t="s">
        <v>310</v>
      </c>
      <c r="B584">
        <v>2009</v>
      </c>
      <c r="C584" t="s">
        <v>273</v>
      </c>
      <c r="D584">
        <v>73.599999999999994</v>
      </c>
      <c r="E584">
        <v>15</v>
      </c>
      <c r="F584">
        <v>13</v>
      </c>
      <c r="G584">
        <v>4.34</v>
      </c>
      <c r="H584">
        <v>941.64640450000002</v>
      </c>
      <c r="I584">
        <v>92</v>
      </c>
      <c r="J584">
        <v>0</v>
      </c>
      <c r="K584">
        <v>53.5</v>
      </c>
      <c r="L584">
        <v>15</v>
      </c>
      <c r="M584">
        <v>92</v>
      </c>
      <c r="N584">
        <v>7.1</v>
      </c>
      <c r="O584">
        <v>92</v>
      </c>
      <c r="P584">
        <v>0.1</v>
      </c>
      <c r="Q584">
        <v>5148.4221129999996</v>
      </c>
      <c r="R584">
        <v>45416181</v>
      </c>
      <c r="S584">
        <v>2.2000000000000002</v>
      </c>
      <c r="T584">
        <v>2</v>
      </c>
      <c r="U584">
        <v>0.69099999999999995</v>
      </c>
      <c r="V584">
        <v>12.4</v>
      </c>
      <c r="W584" t="b">
        <f>COUNT(LifeExpectancyData[[#This Row],[Life expectancy]:[Schooling]])=19</f>
        <v>1</v>
      </c>
    </row>
    <row r="585" spans="1:23" x14ac:dyDescent="0.25">
      <c r="A585" t="s">
        <v>310</v>
      </c>
      <c r="B585">
        <v>2008</v>
      </c>
      <c r="C585" t="s">
        <v>273</v>
      </c>
      <c r="D585">
        <v>73.5</v>
      </c>
      <c r="E585">
        <v>146</v>
      </c>
      <c r="F585">
        <v>14</v>
      </c>
      <c r="G585">
        <v>4.45</v>
      </c>
      <c r="H585">
        <v>978.07041000000004</v>
      </c>
      <c r="I585">
        <v>92</v>
      </c>
      <c r="J585">
        <v>0</v>
      </c>
      <c r="K585">
        <v>52.8</v>
      </c>
      <c r="L585">
        <v>16</v>
      </c>
      <c r="M585">
        <v>92</v>
      </c>
      <c r="N585">
        <v>6.62</v>
      </c>
      <c r="O585">
        <v>92</v>
      </c>
      <c r="P585">
        <v>0.1</v>
      </c>
      <c r="Q585">
        <v>5433.7245000000003</v>
      </c>
      <c r="R585">
        <v>4491544</v>
      </c>
      <c r="S585">
        <v>2.2999999999999998</v>
      </c>
      <c r="T585">
        <v>2</v>
      </c>
      <c r="U585">
        <v>0.68300000000000005</v>
      </c>
      <c r="V585">
        <v>12.2</v>
      </c>
      <c r="W585" t="b">
        <f>COUNT(LifeExpectancyData[[#This Row],[Life expectancy]:[Schooling]])=19</f>
        <v>1</v>
      </c>
    </row>
    <row r="586" spans="1:23" x14ac:dyDescent="0.25">
      <c r="A586" t="s">
        <v>310</v>
      </c>
      <c r="B586">
        <v>2007</v>
      </c>
      <c r="C586" t="s">
        <v>273</v>
      </c>
      <c r="D586">
        <v>73.5</v>
      </c>
      <c r="E586">
        <v>144</v>
      </c>
      <c r="F586">
        <v>14</v>
      </c>
      <c r="G586">
        <v>4.66</v>
      </c>
      <c r="H586">
        <v>780.59467489999997</v>
      </c>
      <c r="I586">
        <v>93</v>
      </c>
      <c r="J586">
        <v>0</v>
      </c>
      <c r="K586">
        <v>52</v>
      </c>
      <c r="L586">
        <v>17</v>
      </c>
      <c r="M586">
        <v>93</v>
      </c>
      <c r="N586">
        <v>6.25</v>
      </c>
      <c r="O586">
        <v>93</v>
      </c>
      <c r="P586">
        <v>0.1</v>
      </c>
      <c r="Q586">
        <v>4674.2196100000001</v>
      </c>
      <c r="R586">
        <v>44374572</v>
      </c>
      <c r="S586">
        <v>2.2999999999999998</v>
      </c>
      <c r="T586">
        <v>2.1</v>
      </c>
      <c r="U586">
        <v>0.67500000000000004</v>
      </c>
      <c r="V586">
        <v>11.9</v>
      </c>
      <c r="W586" t="b">
        <f>COUNT(LifeExpectancyData[[#This Row],[Life expectancy]:[Schooling]])=19</f>
        <v>1</v>
      </c>
    </row>
    <row r="587" spans="1:23" x14ac:dyDescent="0.25">
      <c r="A587" t="s">
        <v>310</v>
      </c>
      <c r="B587">
        <v>2006</v>
      </c>
      <c r="C587" t="s">
        <v>273</v>
      </c>
      <c r="D587">
        <v>73.099999999999994</v>
      </c>
      <c r="E587">
        <v>147</v>
      </c>
      <c r="F587">
        <v>15</v>
      </c>
      <c r="G587">
        <v>4.53</v>
      </c>
      <c r="H587">
        <v>62.437107740000002</v>
      </c>
      <c r="I587">
        <v>93</v>
      </c>
      <c r="J587">
        <v>0</v>
      </c>
      <c r="K587">
        <v>51.3</v>
      </c>
      <c r="L587">
        <v>17</v>
      </c>
      <c r="M587">
        <v>94</v>
      </c>
      <c r="N587">
        <v>6.11</v>
      </c>
      <c r="O587">
        <v>93</v>
      </c>
      <c r="P587">
        <v>0.1</v>
      </c>
      <c r="Q587">
        <v>379.78775999999999</v>
      </c>
      <c r="R587">
        <v>43835722</v>
      </c>
      <c r="S587">
        <v>2.2999999999999998</v>
      </c>
      <c r="T587">
        <v>2.1</v>
      </c>
      <c r="U587">
        <v>0.66900000000000004</v>
      </c>
      <c r="V587">
        <v>11.5</v>
      </c>
      <c r="W587" t="b">
        <f>COUNT(LifeExpectancyData[[#This Row],[Life expectancy]:[Schooling]])=19</f>
        <v>1</v>
      </c>
    </row>
    <row r="588" spans="1:23" x14ac:dyDescent="0.25">
      <c r="A588" t="s">
        <v>310</v>
      </c>
      <c r="B588">
        <v>2005</v>
      </c>
      <c r="C588" t="s">
        <v>273</v>
      </c>
      <c r="D588">
        <v>73.099999999999994</v>
      </c>
      <c r="E588">
        <v>144</v>
      </c>
      <c r="F588">
        <v>15</v>
      </c>
      <c r="G588">
        <v>4.38</v>
      </c>
      <c r="H588">
        <v>531.98081760000002</v>
      </c>
      <c r="I588">
        <v>93</v>
      </c>
      <c r="J588">
        <v>0</v>
      </c>
      <c r="K588">
        <v>5.5</v>
      </c>
      <c r="L588">
        <v>18</v>
      </c>
      <c r="M588">
        <v>93</v>
      </c>
      <c r="N588">
        <v>5.82</v>
      </c>
      <c r="O588">
        <v>93</v>
      </c>
      <c r="P588">
        <v>0.1</v>
      </c>
      <c r="Q588">
        <v>3386.2559999999999</v>
      </c>
      <c r="R588">
        <v>43285634</v>
      </c>
      <c r="S588">
        <v>2.4</v>
      </c>
      <c r="T588">
        <v>2.1</v>
      </c>
      <c r="U588">
        <v>0.65800000000000003</v>
      </c>
      <c r="V588">
        <v>11.1</v>
      </c>
      <c r="W588" t="b">
        <f>COUNT(LifeExpectancyData[[#This Row],[Life expectancy]:[Schooling]])=19</f>
        <v>1</v>
      </c>
    </row>
    <row r="589" spans="1:23" x14ac:dyDescent="0.25">
      <c r="A589" t="s">
        <v>310</v>
      </c>
      <c r="B589">
        <v>2004</v>
      </c>
      <c r="C589" t="s">
        <v>273</v>
      </c>
      <c r="D589">
        <v>72.8</v>
      </c>
      <c r="E589">
        <v>148</v>
      </c>
      <c r="F589">
        <v>16</v>
      </c>
      <c r="G589">
        <v>4.26</v>
      </c>
      <c r="H589">
        <v>42.17956418</v>
      </c>
      <c r="I589">
        <v>89</v>
      </c>
      <c r="J589">
        <v>0</v>
      </c>
      <c r="K589">
        <v>49.8</v>
      </c>
      <c r="L589">
        <v>19</v>
      </c>
      <c r="M589">
        <v>89</v>
      </c>
      <c r="N589">
        <v>5.37</v>
      </c>
      <c r="O589">
        <v>89</v>
      </c>
      <c r="P589">
        <v>0.1</v>
      </c>
      <c r="Q589">
        <v>274.24944199999999</v>
      </c>
      <c r="R589">
        <v>42724163</v>
      </c>
      <c r="S589">
        <v>2.4</v>
      </c>
      <c r="T589">
        <v>2.2000000000000002</v>
      </c>
      <c r="U589">
        <v>0.65800000000000003</v>
      </c>
      <c r="V589">
        <v>11.3</v>
      </c>
      <c r="W589" t="b">
        <f>COUNT(LifeExpectancyData[[#This Row],[Life expectancy]:[Schooling]])=19</f>
        <v>1</v>
      </c>
    </row>
    <row r="590" spans="1:23" x14ac:dyDescent="0.25">
      <c r="A590" t="s">
        <v>310</v>
      </c>
      <c r="B590">
        <v>2003</v>
      </c>
      <c r="C590" t="s">
        <v>273</v>
      </c>
      <c r="D590">
        <v>72.400000000000006</v>
      </c>
      <c r="E590">
        <v>15</v>
      </c>
      <c r="F590">
        <v>16</v>
      </c>
      <c r="G590">
        <v>4.25</v>
      </c>
      <c r="H590">
        <v>417.80388979999998</v>
      </c>
      <c r="I590">
        <v>92</v>
      </c>
      <c r="J590">
        <v>0</v>
      </c>
      <c r="K590">
        <v>49</v>
      </c>
      <c r="L590">
        <v>19</v>
      </c>
      <c r="M590">
        <v>92</v>
      </c>
      <c r="N590">
        <v>5.92</v>
      </c>
      <c r="O590">
        <v>92</v>
      </c>
      <c r="P590">
        <v>0.1</v>
      </c>
      <c r="Q590">
        <v>2246.2574719999998</v>
      </c>
      <c r="R590">
        <v>42152151</v>
      </c>
      <c r="S590">
        <v>2.5</v>
      </c>
      <c r="T590">
        <v>2.2000000000000002</v>
      </c>
      <c r="U590">
        <v>0.65900000000000003</v>
      </c>
      <c r="V590">
        <v>11.6</v>
      </c>
      <c r="W590" t="b">
        <f>COUNT(LifeExpectancyData[[#This Row],[Life expectancy]:[Schooling]])=19</f>
        <v>1</v>
      </c>
    </row>
    <row r="591" spans="1:23" x14ac:dyDescent="0.25">
      <c r="A591" t="s">
        <v>310</v>
      </c>
      <c r="B591">
        <v>2002</v>
      </c>
      <c r="C591" t="s">
        <v>273</v>
      </c>
      <c r="D591">
        <v>71.8</v>
      </c>
      <c r="E591">
        <v>163</v>
      </c>
      <c r="F591">
        <v>17</v>
      </c>
      <c r="G591">
        <v>4.45</v>
      </c>
      <c r="H591">
        <v>393.87736330000001</v>
      </c>
      <c r="I591">
        <v>78</v>
      </c>
      <c r="J591">
        <v>139</v>
      </c>
      <c r="K591">
        <v>48.2</v>
      </c>
      <c r="L591">
        <v>20</v>
      </c>
      <c r="M591">
        <v>83</v>
      </c>
      <c r="N591">
        <v>5.67</v>
      </c>
      <c r="O591">
        <v>81</v>
      </c>
      <c r="P591">
        <v>0.1</v>
      </c>
      <c r="Q591">
        <v>2355.7258569999999</v>
      </c>
      <c r="R591">
        <v>41572491</v>
      </c>
      <c r="S591">
        <v>2.5</v>
      </c>
      <c r="T591">
        <v>2.2999999999999998</v>
      </c>
      <c r="U591">
        <v>0.65600000000000003</v>
      </c>
      <c r="V591">
        <v>11.5</v>
      </c>
      <c r="W591" t="b">
        <f>COUNT(LifeExpectancyData[[#This Row],[Life expectancy]:[Schooling]])=19</f>
        <v>1</v>
      </c>
    </row>
    <row r="592" spans="1:23" x14ac:dyDescent="0.25">
      <c r="A592" t="s">
        <v>310</v>
      </c>
      <c r="B592">
        <v>2001</v>
      </c>
      <c r="C592" t="s">
        <v>273</v>
      </c>
      <c r="D592">
        <v>71.5</v>
      </c>
      <c r="E592">
        <v>165</v>
      </c>
      <c r="F592">
        <v>17</v>
      </c>
      <c r="G592">
        <v>4.43</v>
      </c>
      <c r="H592">
        <v>404.42058580000003</v>
      </c>
      <c r="I592">
        <v>8</v>
      </c>
      <c r="J592">
        <v>3</v>
      </c>
      <c r="K592">
        <v>47.5</v>
      </c>
      <c r="L592">
        <v>21</v>
      </c>
      <c r="M592">
        <v>83</v>
      </c>
      <c r="N592">
        <v>5.96</v>
      </c>
      <c r="O592">
        <v>8</v>
      </c>
      <c r="P592">
        <v>0.1</v>
      </c>
      <c r="Q592">
        <v>2395.8565509999999</v>
      </c>
      <c r="R592">
        <v>498899</v>
      </c>
      <c r="S592">
        <v>2.5</v>
      </c>
      <c r="T592">
        <v>2.2999999999999998</v>
      </c>
      <c r="U592">
        <v>0.65300000000000002</v>
      </c>
      <c r="V592">
        <v>11.4</v>
      </c>
      <c r="W592" t="b">
        <f>COUNT(LifeExpectancyData[[#This Row],[Life expectancy]:[Schooling]])=19</f>
        <v>1</v>
      </c>
    </row>
    <row r="593" spans="1:23" x14ac:dyDescent="0.25">
      <c r="A593" t="s">
        <v>310</v>
      </c>
      <c r="B593">
        <v>2000</v>
      </c>
      <c r="C593" t="s">
        <v>273</v>
      </c>
      <c r="D593">
        <v>71.400000000000006</v>
      </c>
      <c r="E593">
        <v>167</v>
      </c>
      <c r="F593">
        <v>18</v>
      </c>
      <c r="G593">
        <v>4.66</v>
      </c>
      <c r="H593">
        <v>477.13418139999999</v>
      </c>
      <c r="I593">
        <v>78</v>
      </c>
      <c r="J593">
        <v>1</v>
      </c>
      <c r="K593">
        <v>46.7</v>
      </c>
      <c r="L593">
        <v>21</v>
      </c>
      <c r="M593">
        <v>82</v>
      </c>
      <c r="N593">
        <v>5.91</v>
      </c>
      <c r="O593">
        <v>79</v>
      </c>
      <c r="P593">
        <v>0.1</v>
      </c>
      <c r="Q593">
        <v>2472.197831</v>
      </c>
      <c r="R593">
        <v>443958</v>
      </c>
      <c r="S593">
        <v>2.6</v>
      </c>
      <c r="T593">
        <v>2.2999999999999998</v>
      </c>
      <c r="U593">
        <v>0.65</v>
      </c>
      <c r="V593">
        <v>11.3</v>
      </c>
      <c r="W593" t="b">
        <f>COUNT(LifeExpectancyData[[#This Row],[Life expectancy]:[Schooling]])=19</f>
        <v>1</v>
      </c>
    </row>
    <row r="594" spans="1:23" x14ac:dyDescent="0.25">
      <c r="A594" t="s">
        <v>311</v>
      </c>
      <c r="B594">
        <v>2015</v>
      </c>
      <c r="C594" t="s">
        <v>273</v>
      </c>
      <c r="D594">
        <v>63.5</v>
      </c>
      <c r="E594">
        <v>227</v>
      </c>
      <c r="F594">
        <v>1</v>
      </c>
      <c r="H594">
        <v>0</v>
      </c>
      <c r="I594">
        <v>91</v>
      </c>
      <c r="J594">
        <v>0</v>
      </c>
      <c r="K594">
        <v>24.2</v>
      </c>
      <c r="L594">
        <v>2</v>
      </c>
      <c r="M594">
        <v>92</v>
      </c>
      <c r="O594">
        <v>91</v>
      </c>
      <c r="P594">
        <v>0.8</v>
      </c>
      <c r="Q594">
        <v>727.64638679999996</v>
      </c>
      <c r="R594">
        <v>777424</v>
      </c>
      <c r="S594">
        <v>6.7</v>
      </c>
      <c r="T594">
        <v>6.5</v>
      </c>
      <c r="U594">
        <v>0.498</v>
      </c>
      <c r="V594">
        <v>11.1</v>
      </c>
      <c r="W594" t="b">
        <f>COUNT(LifeExpectancyData[[#This Row],[Life expectancy]:[Schooling]])=19</f>
        <v>0</v>
      </c>
    </row>
    <row r="595" spans="1:23" x14ac:dyDescent="0.25">
      <c r="A595" t="s">
        <v>311</v>
      </c>
      <c r="B595">
        <v>2014</v>
      </c>
      <c r="C595" t="s">
        <v>273</v>
      </c>
      <c r="D595">
        <v>63.2</v>
      </c>
      <c r="E595">
        <v>23</v>
      </c>
      <c r="F595">
        <v>1</v>
      </c>
      <c r="G595">
        <v>0.01</v>
      </c>
      <c r="H595">
        <v>73.865849220000001</v>
      </c>
      <c r="I595">
        <v>88</v>
      </c>
      <c r="J595">
        <v>0</v>
      </c>
      <c r="K595">
        <v>23.7</v>
      </c>
      <c r="L595">
        <v>2</v>
      </c>
      <c r="M595">
        <v>87</v>
      </c>
      <c r="N595">
        <v>6.75</v>
      </c>
      <c r="O595">
        <v>87</v>
      </c>
      <c r="P595">
        <v>0.8</v>
      </c>
      <c r="Q595">
        <v>852.95437900000002</v>
      </c>
      <c r="R595">
        <v>759385</v>
      </c>
      <c r="S595">
        <v>6.8</v>
      </c>
      <c r="T595">
        <v>6.6</v>
      </c>
      <c r="U595">
        <v>0.497</v>
      </c>
      <c r="V595">
        <v>11.1</v>
      </c>
      <c r="W595" t="b">
        <f>COUNT(LifeExpectancyData[[#This Row],[Life expectancy]:[Schooling]])=19</f>
        <v>1</v>
      </c>
    </row>
    <row r="596" spans="1:23" x14ac:dyDescent="0.25">
      <c r="A596" t="s">
        <v>311</v>
      </c>
      <c r="B596">
        <v>2013</v>
      </c>
      <c r="C596" t="s">
        <v>273</v>
      </c>
      <c r="D596">
        <v>62.9</v>
      </c>
      <c r="E596">
        <v>233</v>
      </c>
      <c r="F596">
        <v>1</v>
      </c>
      <c r="G596">
        <v>0.01</v>
      </c>
      <c r="H596">
        <v>61.57443584</v>
      </c>
      <c r="I596">
        <v>88</v>
      </c>
      <c r="J596">
        <v>0</v>
      </c>
      <c r="K596">
        <v>23.2</v>
      </c>
      <c r="L596">
        <v>2</v>
      </c>
      <c r="M596">
        <v>85</v>
      </c>
      <c r="N596">
        <v>6.51</v>
      </c>
      <c r="O596">
        <v>87</v>
      </c>
      <c r="P596">
        <v>0.8</v>
      </c>
      <c r="Q596">
        <v>834.341949</v>
      </c>
      <c r="R596">
        <v>7415</v>
      </c>
      <c r="S596">
        <v>6.8</v>
      </c>
      <c r="T596">
        <v>6.6</v>
      </c>
      <c r="U596">
        <v>0.49</v>
      </c>
      <c r="V596">
        <v>10.9</v>
      </c>
      <c r="W596" t="b">
        <f>COUNT(LifeExpectancyData[[#This Row],[Life expectancy]:[Schooling]])=19</f>
        <v>1</v>
      </c>
    </row>
    <row r="597" spans="1:23" x14ac:dyDescent="0.25">
      <c r="A597" t="s">
        <v>311</v>
      </c>
      <c r="B597">
        <v>2012</v>
      </c>
      <c r="C597" t="s">
        <v>273</v>
      </c>
      <c r="D597">
        <v>62.5</v>
      </c>
      <c r="E597">
        <v>237</v>
      </c>
      <c r="F597">
        <v>2</v>
      </c>
      <c r="G597">
        <v>0.01</v>
      </c>
      <c r="H597">
        <v>78.390085709999994</v>
      </c>
      <c r="I597">
        <v>89</v>
      </c>
      <c r="J597">
        <v>1</v>
      </c>
      <c r="K597">
        <v>22.6</v>
      </c>
      <c r="L597">
        <v>2</v>
      </c>
      <c r="M597">
        <v>85</v>
      </c>
      <c r="N597">
        <v>7.11</v>
      </c>
      <c r="O597">
        <v>86</v>
      </c>
      <c r="P597">
        <v>0.8</v>
      </c>
      <c r="Q597">
        <v>788.632653</v>
      </c>
      <c r="R597">
        <v>723868</v>
      </c>
      <c r="S597">
        <v>6.9</v>
      </c>
      <c r="T597">
        <v>6.7</v>
      </c>
      <c r="U597">
        <v>0.48399999999999999</v>
      </c>
      <c r="V597">
        <v>10.8</v>
      </c>
      <c r="W597" t="b">
        <f>COUNT(LifeExpectancyData[[#This Row],[Life expectancy]:[Schooling]])=19</f>
        <v>1</v>
      </c>
    </row>
    <row r="598" spans="1:23" x14ac:dyDescent="0.25">
      <c r="A598" t="s">
        <v>311</v>
      </c>
      <c r="B598">
        <v>2011</v>
      </c>
      <c r="C598" t="s">
        <v>273</v>
      </c>
      <c r="D598">
        <v>62.2</v>
      </c>
      <c r="E598">
        <v>241</v>
      </c>
      <c r="F598">
        <v>2</v>
      </c>
      <c r="G598">
        <v>0.12</v>
      </c>
      <c r="H598">
        <v>59.659649700000003</v>
      </c>
      <c r="I598">
        <v>83</v>
      </c>
      <c r="J598">
        <v>3</v>
      </c>
      <c r="K598">
        <v>22.1</v>
      </c>
      <c r="L598">
        <v>2</v>
      </c>
      <c r="M598">
        <v>85</v>
      </c>
      <c r="N598">
        <v>6.1</v>
      </c>
      <c r="O598">
        <v>83</v>
      </c>
      <c r="P598">
        <v>0.2</v>
      </c>
      <c r="Q598">
        <v>829.75868849999995</v>
      </c>
      <c r="R598">
        <v>76569</v>
      </c>
      <c r="S598">
        <v>7</v>
      </c>
      <c r="T598">
        <v>6.8</v>
      </c>
      <c r="U598">
        <v>0.47899999999999998</v>
      </c>
      <c r="V598">
        <v>10.6</v>
      </c>
      <c r="W598" t="b">
        <f>COUNT(LifeExpectancyData[[#This Row],[Life expectancy]:[Schooling]])=19</f>
        <v>1</v>
      </c>
    </row>
    <row r="599" spans="1:23" x14ac:dyDescent="0.25">
      <c r="A599" t="s">
        <v>311</v>
      </c>
      <c r="B599">
        <v>2010</v>
      </c>
      <c r="C599" t="s">
        <v>273</v>
      </c>
      <c r="D599">
        <v>61.8</v>
      </c>
      <c r="E599">
        <v>246</v>
      </c>
      <c r="F599">
        <v>2</v>
      </c>
      <c r="G599">
        <v>0.15</v>
      </c>
      <c r="H599">
        <v>47.304218730000002</v>
      </c>
      <c r="I599">
        <v>74</v>
      </c>
      <c r="J599">
        <v>0</v>
      </c>
      <c r="K599">
        <v>21.6</v>
      </c>
      <c r="L599">
        <v>2</v>
      </c>
      <c r="M599">
        <v>82</v>
      </c>
      <c r="N599">
        <v>5.82</v>
      </c>
      <c r="O599">
        <v>74</v>
      </c>
      <c r="P599">
        <v>0.1</v>
      </c>
      <c r="Q599">
        <v>769.17428829999994</v>
      </c>
      <c r="R599">
        <v>689692</v>
      </c>
      <c r="S599">
        <v>7.1</v>
      </c>
      <c r="T599">
        <v>6.9</v>
      </c>
      <c r="U599">
        <v>0.47599999999999998</v>
      </c>
      <c r="V599">
        <v>10.5</v>
      </c>
      <c r="W599" t="b">
        <f>COUNT(LifeExpectancyData[[#This Row],[Life expectancy]:[Schooling]])=19</f>
        <v>1</v>
      </c>
    </row>
    <row r="600" spans="1:23" x14ac:dyDescent="0.25">
      <c r="A600" t="s">
        <v>311</v>
      </c>
      <c r="B600">
        <v>2009</v>
      </c>
      <c r="C600" t="s">
        <v>273</v>
      </c>
      <c r="D600">
        <v>61.3</v>
      </c>
      <c r="E600">
        <v>251</v>
      </c>
      <c r="F600">
        <v>2</v>
      </c>
      <c r="G600">
        <v>0.17</v>
      </c>
      <c r="H600">
        <v>56.98952474</v>
      </c>
      <c r="I600">
        <v>83</v>
      </c>
      <c r="J600">
        <v>1</v>
      </c>
      <c r="K600">
        <v>21.1</v>
      </c>
      <c r="L600">
        <v>2</v>
      </c>
      <c r="M600">
        <v>84</v>
      </c>
      <c r="N600">
        <v>3.82</v>
      </c>
      <c r="O600">
        <v>83</v>
      </c>
      <c r="P600">
        <v>0.1</v>
      </c>
      <c r="Q600">
        <v>778.54541989999996</v>
      </c>
      <c r="R600">
        <v>673252</v>
      </c>
      <c r="S600">
        <v>7.2</v>
      </c>
      <c r="T600">
        <v>7</v>
      </c>
      <c r="U600">
        <v>0.46500000000000002</v>
      </c>
      <c r="V600">
        <v>10.3</v>
      </c>
      <c r="W600" t="b">
        <f>COUNT(LifeExpectancyData[[#This Row],[Life expectancy]:[Schooling]])=19</f>
        <v>1</v>
      </c>
    </row>
    <row r="601" spans="1:23" x14ac:dyDescent="0.25">
      <c r="A601" t="s">
        <v>311</v>
      </c>
      <c r="B601">
        <v>2008</v>
      </c>
      <c r="C601" t="s">
        <v>273</v>
      </c>
      <c r="D601">
        <v>61</v>
      </c>
      <c r="E601">
        <v>255</v>
      </c>
      <c r="F601">
        <v>2</v>
      </c>
      <c r="G601">
        <v>0.12</v>
      </c>
      <c r="H601">
        <v>93.367889790000007</v>
      </c>
      <c r="I601">
        <v>81</v>
      </c>
      <c r="J601">
        <v>0</v>
      </c>
      <c r="K601">
        <v>2.6</v>
      </c>
      <c r="L601">
        <v>2</v>
      </c>
      <c r="M601">
        <v>81</v>
      </c>
      <c r="N601">
        <v>5.13</v>
      </c>
      <c r="O601">
        <v>81</v>
      </c>
      <c r="P601">
        <v>0.1</v>
      </c>
      <c r="Q601">
        <v>795.97519</v>
      </c>
      <c r="R601">
        <v>657229</v>
      </c>
      <c r="S601">
        <v>7.2</v>
      </c>
      <c r="T601">
        <v>7.1</v>
      </c>
      <c r="U601">
        <v>0.46100000000000002</v>
      </c>
      <c r="V601">
        <v>10.199999999999999</v>
      </c>
      <c r="W601" t="b">
        <f>COUNT(LifeExpectancyData[[#This Row],[Life expectancy]:[Schooling]])=19</f>
        <v>1</v>
      </c>
    </row>
    <row r="602" spans="1:23" x14ac:dyDescent="0.25">
      <c r="A602" t="s">
        <v>311</v>
      </c>
      <c r="B602">
        <v>2007</v>
      </c>
      <c r="C602" t="s">
        <v>273</v>
      </c>
      <c r="D602">
        <v>66</v>
      </c>
      <c r="E602">
        <v>259</v>
      </c>
      <c r="F602">
        <v>2</v>
      </c>
      <c r="G602">
        <v>0.16</v>
      </c>
      <c r="H602">
        <v>9.0876381940000002</v>
      </c>
      <c r="I602">
        <v>75</v>
      </c>
      <c r="J602">
        <v>0</v>
      </c>
      <c r="K602">
        <v>2.1</v>
      </c>
      <c r="L602">
        <v>2</v>
      </c>
      <c r="M602">
        <v>75</v>
      </c>
      <c r="N602">
        <v>4.93</v>
      </c>
      <c r="O602">
        <v>75</v>
      </c>
      <c r="P602">
        <v>0.1</v>
      </c>
      <c r="Q602">
        <v>72.759313000000006</v>
      </c>
      <c r="R602">
        <v>64162</v>
      </c>
      <c r="S602">
        <v>7.3</v>
      </c>
      <c r="T602">
        <v>7.2</v>
      </c>
      <c r="U602">
        <v>0.45900000000000002</v>
      </c>
      <c r="V602">
        <v>10</v>
      </c>
      <c r="W602" t="b">
        <f>COUNT(LifeExpectancyData[[#This Row],[Life expectancy]:[Schooling]])=19</f>
        <v>1</v>
      </c>
    </row>
    <row r="603" spans="1:23" x14ac:dyDescent="0.25">
      <c r="A603" t="s">
        <v>311</v>
      </c>
      <c r="B603">
        <v>2006</v>
      </c>
      <c r="C603" t="s">
        <v>273</v>
      </c>
      <c r="D603">
        <v>63</v>
      </c>
      <c r="E603">
        <v>262</v>
      </c>
      <c r="F603">
        <v>2</v>
      </c>
      <c r="G603">
        <v>0.25</v>
      </c>
      <c r="H603">
        <v>77.028395799999998</v>
      </c>
      <c r="I603">
        <v>69</v>
      </c>
      <c r="J603">
        <v>85</v>
      </c>
      <c r="K603">
        <v>19.600000000000001</v>
      </c>
      <c r="L603">
        <v>2</v>
      </c>
      <c r="M603">
        <v>69</v>
      </c>
      <c r="N603">
        <v>4.57</v>
      </c>
      <c r="O603">
        <v>69</v>
      </c>
      <c r="P603">
        <v>0.1</v>
      </c>
      <c r="Q603">
        <v>648.38716999999997</v>
      </c>
      <c r="R603">
        <v>626425</v>
      </c>
      <c r="S603">
        <v>7.4</v>
      </c>
      <c r="T603">
        <v>7.3</v>
      </c>
      <c r="U603">
        <v>0.45100000000000001</v>
      </c>
      <c r="V603">
        <v>9.9</v>
      </c>
      <c r="W603" t="b">
        <f>COUNT(LifeExpectancyData[[#This Row],[Life expectancy]:[Schooling]])=19</f>
        <v>1</v>
      </c>
    </row>
    <row r="604" spans="1:23" x14ac:dyDescent="0.25">
      <c r="A604" t="s">
        <v>311</v>
      </c>
      <c r="B604">
        <v>2005</v>
      </c>
      <c r="C604" t="s">
        <v>273</v>
      </c>
      <c r="D604">
        <v>60</v>
      </c>
      <c r="E604">
        <v>266</v>
      </c>
      <c r="F604">
        <v>2</v>
      </c>
      <c r="G604">
        <v>0.24</v>
      </c>
      <c r="H604">
        <v>69.967543500000005</v>
      </c>
      <c r="I604">
        <v>68</v>
      </c>
      <c r="J604">
        <v>912</v>
      </c>
      <c r="K604">
        <v>19.2</v>
      </c>
      <c r="L604">
        <v>2</v>
      </c>
      <c r="M604">
        <v>67</v>
      </c>
      <c r="N604">
        <v>4.32</v>
      </c>
      <c r="O604">
        <v>68</v>
      </c>
      <c r="P604">
        <v>0.1</v>
      </c>
      <c r="Q604">
        <v>621.93371999999999</v>
      </c>
      <c r="R604">
        <v>611627</v>
      </c>
      <c r="S604">
        <v>7.5</v>
      </c>
      <c r="T604">
        <v>7.4</v>
      </c>
      <c r="U604">
        <v>0.434</v>
      </c>
      <c r="V604">
        <v>9.6999999999999993</v>
      </c>
      <c r="W604" t="b">
        <f>COUNT(LifeExpectancyData[[#This Row],[Life expectancy]:[Schooling]])=19</f>
        <v>1</v>
      </c>
    </row>
    <row r="605" spans="1:23" x14ac:dyDescent="0.25">
      <c r="A605" t="s">
        <v>311</v>
      </c>
      <c r="B605">
        <v>2004</v>
      </c>
      <c r="C605" t="s">
        <v>273</v>
      </c>
      <c r="D605">
        <v>59.8</v>
      </c>
      <c r="E605">
        <v>269</v>
      </c>
      <c r="F605">
        <v>2</v>
      </c>
      <c r="G605">
        <v>0.27</v>
      </c>
      <c r="H605">
        <v>7.2121107660000003</v>
      </c>
      <c r="I605">
        <v>77</v>
      </c>
      <c r="J605">
        <v>0</v>
      </c>
      <c r="K605">
        <v>18.8</v>
      </c>
      <c r="L605">
        <v>2</v>
      </c>
      <c r="M605">
        <v>73</v>
      </c>
      <c r="N605">
        <v>3.96</v>
      </c>
      <c r="O605">
        <v>76</v>
      </c>
      <c r="P605">
        <v>0.1</v>
      </c>
      <c r="Q605">
        <v>616.4197236</v>
      </c>
      <c r="R605">
        <v>597228</v>
      </c>
      <c r="S605">
        <v>7.5</v>
      </c>
      <c r="T605">
        <v>7.5</v>
      </c>
      <c r="U605">
        <v>0</v>
      </c>
      <c r="V605">
        <v>9.5</v>
      </c>
      <c r="W605" t="b">
        <f>COUNT(LifeExpectancyData[[#This Row],[Life expectancy]:[Schooling]])=19</f>
        <v>1</v>
      </c>
    </row>
    <row r="606" spans="1:23" x14ac:dyDescent="0.25">
      <c r="A606" t="s">
        <v>311</v>
      </c>
      <c r="B606">
        <v>2003</v>
      </c>
      <c r="C606" t="s">
        <v>273</v>
      </c>
      <c r="D606">
        <v>59.6</v>
      </c>
      <c r="E606">
        <v>271</v>
      </c>
      <c r="F606">
        <v>2</v>
      </c>
      <c r="G606">
        <v>0.26</v>
      </c>
      <c r="H606">
        <v>45.090108350000001</v>
      </c>
      <c r="I606">
        <v>28</v>
      </c>
      <c r="J606">
        <v>0</v>
      </c>
      <c r="K606">
        <v>18.399999999999999</v>
      </c>
      <c r="L606">
        <v>2</v>
      </c>
      <c r="M606">
        <v>8</v>
      </c>
      <c r="N606">
        <v>3.65</v>
      </c>
      <c r="O606">
        <v>8</v>
      </c>
      <c r="P606">
        <v>0.1</v>
      </c>
      <c r="Q606">
        <v>544.56652599999995</v>
      </c>
      <c r="R606">
        <v>583211</v>
      </c>
      <c r="S606">
        <v>7.6</v>
      </c>
      <c r="T606">
        <v>7.6</v>
      </c>
      <c r="U606">
        <v>0</v>
      </c>
      <c r="V606">
        <v>9.1999999999999993</v>
      </c>
      <c r="W606" t="b">
        <f>COUNT(LifeExpectancyData[[#This Row],[Life expectancy]:[Schooling]])=19</f>
        <v>1</v>
      </c>
    </row>
    <row r="607" spans="1:23" x14ac:dyDescent="0.25">
      <c r="A607" t="s">
        <v>311</v>
      </c>
      <c r="B607">
        <v>2002</v>
      </c>
      <c r="C607" t="s">
        <v>273</v>
      </c>
      <c r="D607">
        <v>59.5</v>
      </c>
      <c r="E607">
        <v>271</v>
      </c>
      <c r="F607">
        <v>2</v>
      </c>
      <c r="G607">
        <v>0.08</v>
      </c>
      <c r="H607">
        <v>29.418974949999999</v>
      </c>
      <c r="J607">
        <v>0</v>
      </c>
      <c r="K607">
        <v>18</v>
      </c>
      <c r="L607">
        <v>2</v>
      </c>
      <c r="M607">
        <v>98</v>
      </c>
      <c r="N607">
        <v>3.39</v>
      </c>
      <c r="O607">
        <v>89</v>
      </c>
      <c r="P607">
        <v>0.1</v>
      </c>
      <c r="Q607">
        <v>433.2691451</v>
      </c>
      <c r="R607">
        <v>569479</v>
      </c>
      <c r="S607">
        <v>7.7</v>
      </c>
      <c r="T607">
        <v>7.7</v>
      </c>
      <c r="U607">
        <v>0</v>
      </c>
      <c r="V607">
        <v>8.8000000000000007</v>
      </c>
      <c r="W607" t="b">
        <f>COUNT(LifeExpectancyData[[#This Row],[Life expectancy]:[Schooling]])=19</f>
        <v>0</v>
      </c>
    </row>
    <row r="608" spans="1:23" x14ac:dyDescent="0.25">
      <c r="A608" t="s">
        <v>311</v>
      </c>
      <c r="B608">
        <v>2001</v>
      </c>
      <c r="C608" t="s">
        <v>273</v>
      </c>
      <c r="D608">
        <v>59.5</v>
      </c>
      <c r="E608">
        <v>272</v>
      </c>
      <c r="F608">
        <v>1</v>
      </c>
      <c r="G608">
        <v>0.08</v>
      </c>
      <c r="H608">
        <v>19.717410430000001</v>
      </c>
      <c r="J608">
        <v>0</v>
      </c>
      <c r="K608">
        <v>17.600000000000001</v>
      </c>
      <c r="L608">
        <v>2</v>
      </c>
      <c r="M608">
        <v>7</v>
      </c>
      <c r="N608">
        <v>2.86</v>
      </c>
      <c r="O608">
        <v>7</v>
      </c>
      <c r="P608">
        <v>0.1</v>
      </c>
      <c r="Q608">
        <v>395.93193630000002</v>
      </c>
      <c r="R608">
        <v>555888</v>
      </c>
      <c r="S608">
        <v>7.8</v>
      </c>
      <c r="T608">
        <v>7.8</v>
      </c>
      <c r="U608">
        <v>0</v>
      </c>
      <c r="V608">
        <v>8.5</v>
      </c>
      <c r="W608" t="b">
        <f>COUNT(LifeExpectancyData[[#This Row],[Life expectancy]:[Schooling]])=19</f>
        <v>0</v>
      </c>
    </row>
    <row r="609" spans="1:23" x14ac:dyDescent="0.25">
      <c r="A609" t="s">
        <v>311</v>
      </c>
      <c r="B609">
        <v>2000</v>
      </c>
      <c r="C609" t="s">
        <v>273</v>
      </c>
      <c r="D609">
        <v>59.5</v>
      </c>
      <c r="E609">
        <v>272</v>
      </c>
      <c r="F609">
        <v>1</v>
      </c>
      <c r="G609">
        <v>0.09</v>
      </c>
      <c r="H609">
        <v>35.029486239999997</v>
      </c>
      <c r="J609">
        <v>0</v>
      </c>
      <c r="K609">
        <v>17.3</v>
      </c>
      <c r="L609">
        <v>2</v>
      </c>
      <c r="M609">
        <v>7</v>
      </c>
      <c r="N609">
        <v>3.56</v>
      </c>
      <c r="O609">
        <v>7</v>
      </c>
      <c r="P609">
        <v>0.1</v>
      </c>
      <c r="Q609">
        <v>375.8528566</v>
      </c>
      <c r="R609">
        <v>542357</v>
      </c>
      <c r="S609">
        <v>7.9</v>
      </c>
      <c r="T609">
        <v>7.9</v>
      </c>
      <c r="U609">
        <v>0</v>
      </c>
      <c r="V609">
        <v>8.1999999999999993</v>
      </c>
      <c r="W609" t="b">
        <f>COUNT(LifeExpectancyData[[#This Row],[Life expectancy]:[Schooling]])=19</f>
        <v>0</v>
      </c>
    </row>
    <row r="610" spans="1:23" x14ac:dyDescent="0.25">
      <c r="A610" t="s">
        <v>312</v>
      </c>
      <c r="B610">
        <v>2015</v>
      </c>
      <c r="C610" t="s">
        <v>273</v>
      </c>
      <c r="D610">
        <v>64.7</v>
      </c>
      <c r="E610">
        <v>267</v>
      </c>
      <c r="F610">
        <v>7</v>
      </c>
      <c r="H610">
        <v>0</v>
      </c>
      <c r="I610">
        <v>8</v>
      </c>
      <c r="J610">
        <v>1359</v>
      </c>
      <c r="K610">
        <v>27.4</v>
      </c>
      <c r="L610">
        <v>10</v>
      </c>
      <c r="M610">
        <v>8</v>
      </c>
      <c r="O610">
        <v>8</v>
      </c>
      <c r="P610">
        <v>2.8</v>
      </c>
      <c r="S610">
        <v>7.5</v>
      </c>
      <c r="T610">
        <v>7.1</v>
      </c>
      <c r="U610">
        <v>0.59</v>
      </c>
      <c r="V610">
        <v>11.1</v>
      </c>
      <c r="W610" t="b">
        <f>COUNT(LifeExpectancyData[[#This Row],[Life expectancy]:[Schooling]])=19</f>
        <v>0</v>
      </c>
    </row>
    <row r="611" spans="1:23" x14ac:dyDescent="0.25">
      <c r="A611" t="s">
        <v>312</v>
      </c>
      <c r="B611">
        <v>2014</v>
      </c>
      <c r="C611" t="s">
        <v>273</v>
      </c>
      <c r="D611">
        <v>64.2</v>
      </c>
      <c r="E611">
        <v>275</v>
      </c>
      <c r="F611">
        <v>7</v>
      </c>
      <c r="G611">
        <v>0.01</v>
      </c>
      <c r="H611">
        <v>0</v>
      </c>
      <c r="I611">
        <v>9</v>
      </c>
      <c r="J611">
        <v>71</v>
      </c>
      <c r="K611">
        <v>26.8</v>
      </c>
      <c r="L611">
        <v>10</v>
      </c>
      <c r="M611">
        <v>9</v>
      </c>
      <c r="N611">
        <v>5.15</v>
      </c>
      <c r="O611">
        <v>9</v>
      </c>
      <c r="P611">
        <v>3</v>
      </c>
      <c r="S611">
        <v>7.6</v>
      </c>
      <c r="T611">
        <v>7.3</v>
      </c>
      <c r="U611">
        <v>0.58099999999999996</v>
      </c>
      <c r="V611">
        <v>11.1</v>
      </c>
      <c r="W611" t="b">
        <f>COUNT(LifeExpectancyData[[#This Row],[Life expectancy]:[Schooling]])=19</f>
        <v>0</v>
      </c>
    </row>
    <row r="612" spans="1:23" x14ac:dyDescent="0.25">
      <c r="A612" t="s">
        <v>312</v>
      </c>
      <c r="B612">
        <v>2013</v>
      </c>
      <c r="C612" t="s">
        <v>273</v>
      </c>
      <c r="D612">
        <v>63.9</v>
      </c>
      <c r="E612">
        <v>274</v>
      </c>
      <c r="F612">
        <v>7</v>
      </c>
      <c r="G612">
        <v>0.01</v>
      </c>
      <c r="H612">
        <v>0</v>
      </c>
      <c r="I612">
        <v>85</v>
      </c>
      <c r="J612">
        <v>124</v>
      </c>
      <c r="K612">
        <v>26.2</v>
      </c>
      <c r="L612">
        <v>10</v>
      </c>
      <c r="M612">
        <v>85</v>
      </c>
      <c r="N612">
        <v>5.9</v>
      </c>
      <c r="O612">
        <v>85</v>
      </c>
      <c r="P612">
        <v>3</v>
      </c>
      <c r="S612">
        <v>7.7</v>
      </c>
      <c r="T612">
        <v>7.4</v>
      </c>
      <c r="U612">
        <v>0.57599999999999996</v>
      </c>
      <c r="V612">
        <v>11.1</v>
      </c>
      <c r="W612" t="b">
        <f>COUNT(LifeExpectancyData[[#This Row],[Life expectancy]:[Schooling]])=19</f>
        <v>0</v>
      </c>
    </row>
    <row r="613" spans="1:23" x14ac:dyDescent="0.25">
      <c r="A613" t="s">
        <v>312</v>
      </c>
      <c r="B613">
        <v>2012</v>
      </c>
      <c r="C613" t="s">
        <v>273</v>
      </c>
      <c r="D613">
        <v>63.7</v>
      </c>
      <c r="E613">
        <v>273</v>
      </c>
      <c r="F613">
        <v>7</v>
      </c>
      <c r="G613">
        <v>0.01</v>
      </c>
      <c r="H613">
        <v>0</v>
      </c>
      <c r="I613">
        <v>62</v>
      </c>
      <c r="J613">
        <v>260</v>
      </c>
      <c r="K613">
        <v>25.6</v>
      </c>
      <c r="L613">
        <v>10</v>
      </c>
      <c r="M613">
        <v>61</v>
      </c>
      <c r="N613">
        <v>3.98</v>
      </c>
      <c r="O613">
        <v>85</v>
      </c>
      <c r="P613">
        <v>3.3</v>
      </c>
      <c r="S613">
        <v>7.9</v>
      </c>
      <c r="T613">
        <v>7.5</v>
      </c>
      <c r="U613">
        <v>0.55700000000000005</v>
      </c>
      <c r="V613">
        <v>10.199999999999999</v>
      </c>
      <c r="W613" t="b">
        <f>COUNT(LifeExpectancyData[[#This Row],[Life expectancy]:[Schooling]])=19</f>
        <v>0</v>
      </c>
    </row>
    <row r="614" spans="1:23" x14ac:dyDescent="0.25">
      <c r="A614" t="s">
        <v>312</v>
      </c>
      <c r="B614">
        <v>2011</v>
      </c>
      <c r="C614" t="s">
        <v>273</v>
      </c>
      <c r="D614">
        <v>62.9</v>
      </c>
      <c r="E614">
        <v>285</v>
      </c>
      <c r="F614">
        <v>7</v>
      </c>
      <c r="G614">
        <v>3.82</v>
      </c>
      <c r="H614">
        <v>0</v>
      </c>
      <c r="I614">
        <v>7</v>
      </c>
      <c r="J614">
        <v>315</v>
      </c>
      <c r="K614">
        <v>25</v>
      </c>
      <c r="L614">
        <v>10</v>
      </c>
      <c r="M614">
        <v>69</v>
      </c>
      <c r="N614">
        <v>2.79</v>
      </c>
      <c r="O614">
        <v>82</v>
      </c>
      <c r="P614">
        <v>3.5</v>
      </c>
      <c r="S614">
        <v>8</v>
      </c>
      <c r="T614">
        <v>7.6</v>
      </c>
      <c r="U614">
        <v>0.55800000000000005</v>
      </c>
      <c r="V614">
        <v>10.7</v>
      </c>
      <c r="W614" t="b">
        <f>COUNT(LifeExpectancyData[[#This Row],[Life expectancy]:[Schooling]])=19</f>
        <v>0</v>
      </c>
    </row>
    <row r="615" spans="1:23" x14ac:dyDescent="0.25">
      <c r="A615" t="s">
        <v>312</v>
      </c>
      <c r="B615">
        <v>2010</v>
      </c>
      <c r="C615" t="s">
        <v>273</v>
      </c>
      <c r="D615">
        <v>62</v>
      </c>
      <c r="E615">
        <v>298</v>
      </c>
      <c r="F615">
        <v>7</v>
      </c>
      <c r="G615">
        <v>3.53</v>
      </c>
      <c r="H615">
        <v>0</v>
      </c>
      <c r="I615">
        <v>74</v>
      </c>
      <c r="J615">
        <v>4</v>
      </c>
      <c r="K615">
        <v>24.5</v>
      </c>
      <c r="L615">
        <v>10</v>
      </c>
      <c r="M615">
        <v>72</v>
      </c>
      <c r="N615">
        <v>2.29</v>
      </c>
      <c r="O615">
        <v>74</v>
      </c>
      <c r="P615">
        <v>3.8</v>
      </c>
      <c r="S615">
        <v>8.1</v>
      </c>
      <c r="T615">
        <v>7.7</v>
      </c>
      <c r="U615">
        <v>0.54800000000000004</v>
      </c>
      <c r="V615">
        <v>10.5</v>
      </c>
      <c r="W615" t="b">
        <f>COUNT(LifeExpectancyData[[#This Row],[Life expectancy]:[Schooling]])=19</f>
        <v>0</v>
      </c>
    </row>
    <row r="616" spans="1:23" x14ac:dyDescent="0.25">
      <c r="A616" t="s">
        <v>312</v>
      </c>
      <c r="B616">
        <v>2009</v>
      </c>
      <c r="C616" t="s">
        <v>273</v>
      </c>
      <c r="D616">
        <v>68</v>
      </c>
      <c r="E616">
        <v>314</v>
      </c>
      <c r="F616">
        <v>7</v>
      </c>
      <c r="G616">
        <v>3.47</v>
      </c>
      <c r="H616">
        <v>0</v>
      </c>
      <c r="I616">
        <v>75</v>
      </c>
      <c r="J616">
        <v>1</v>
      </c>
      <c r="K616">
        <v>23.9</v>
      </c>
      <c r="L616">
        <v>11</v>
      </c>
      <c r="M616">
        <v>76</v>
      </c>
      <c r="N616">
        <v>2.27</v>
      </c>
      <c r="O616">
        <v>78</v>
      </c>
      <c r="P616">
        <v>4</v>
      </c>
      <c r="S616">
        <v>8.3000000000000007</v>
      </c>
      <c r="T616">
        <v>7.9</v>
      </c>
      <c r="U616">
        <v>0.54500000000000004</v>
      </c>
      <c r="V616">
        <v>10.3</v>
      </c>
      <c r="W616" t="b">
        <f>COUNT(LifeExpectancyData[[#This Row],[Life expectancy]:[Schooling]])=19</f>
        <v>0</v>
      </c>
    </row>
    <row r="617" spans="1:23" x14ac:dyDescent="0.25">
      <c r="A617" t="s">
        <v>312</v>
      </c>
      <c r="B617">
        <v>2008</v>
      </c>
      <c r="C617" t="s">
        <v>273</v>
      </c>
      <c r="D617">
        <v>59.4</v>
      </c>
      <c r="E617">
        <v>338</v>
      </c>
      <c r="F617">
        <v>8</v>
      </c>
      <c r="G617">
        <v>2.58</v>
      </c>
      <c r="H617">
        <v>0</v>
      </c>
      <c r="I617">
        <v>73</v>
      </c>
      <c r="J617">
        <v>2</v>
      </c>
      <c r="K617">
        <v>23.3</v>
      </c>
      <c r="L617">
        <v>11</v>
      </c>
      <c r="M617">
        <v>77</v>
      </c>
      <c r="N617">
        <v>2.9</v>
      </c>
      <c r="O617">
        <v>79</v>
      </c>
      <c r="P617">
        <v>4.3</v>
      </c>
      <c r="S617">
        <v>8.4</v>
      </c>
      <c r="T617">
        <v>8</v>
      </c>
      <c r="U617">
        <v>0.52700000000000002</v>
      </c>
      <c r="V617">
        <v>10</v>
      </c>
      <c r="W617" t="b">
        <f>COUNT(LifeExpectancyData[[#This Row],[Life expectancy]:[Schooling]])=19</f>
        <v>0</v>
      </c>
    </row>
    <row r="618" spans="1:23" x14ac:dyDescent="0.25">
      <c r="A618" t="s">
        <v>312</v>
      </c>
      <c r="B618">
        <v>2007</v>
      </c>
      <c r="C618" t="s">
        <v>273</v>
      </c>
      <c r="D618">
        <v>58.2</v>
      </c>
      <c r="E618">
        <v>354</v>
      </c>
      <c r="F618">
        <v>8</v>
      </c>
      <c r="G618">
        <v>2.75</v>
      </c>
      <c r="H618">
        <v>0</v>
      </c>
      <c r="I618">
        <v>64</v>
      </c>
      <c r="J618">
        <v>84</v>
      </c>
      <c r="K618">
        <v>22.8</v>
      </c>
      <c r="L618">
        <v>11</v>
      </c>
      <c r="M618">
        <v>71</v>
      </c>
      <c r="N618">
        <v>2.54</v>
      </c>
      <c r="O618">
        <v>72</v>
      </c>
      <c r="P618">
        <v>5</v>
      </c>
      <c r="S618">
        <v>8.5</v>
      </c>
      <c r="T618">
        <v>8.1999999999999993</v>
      </c>
      <c r="U618">
        <v>0.51700000000000002</v>
      </c>
      <c r="V618">
        <v>9.8000000000000007</v>
      </c>
      <c r="W618" t="b">
        <f>COUNT(LifeExpectancyData[[#This Row],[Life expectancy]:[Schooling]])=19</f>
        <v>0</v>
      </c>
    </row>
    <row r="619" spans="1:23" x14ac:dyDescent="0.25">
      <c r="A619" t="s">
        <v>312</v>
      </c>
      <c r="B619">
        <v>2006</v>
      </c>
      <c r="C619" t="s">
        <v>273</v>
      </c>
      <c r="D619">
        <v>56.9</v>
      </c>
      <c r="E619">
        <v>368</v>
      </c>
      <c r="F619">
        <v>8</v>
      </c>
      <c r="G619">
        <v>2.25</v>
      </c>
      <c r="H619">
        <v>0</v>
      </c>
      <c r="J619">
        <v>126</v>
      </c>
      <c r="K619">
        <v>22.3</v>
      </c>
      <c r="L619">
        <v>12</v>
      </c>
      <c r="M619">
        <v>73</v>
      </c>
      <c r="N619">
        <v>2.37</v>
      </c>
      <c r="O619">
        <v>73</v>
      </c>
      <c r="P619">
        <v>5.5</v>
      </c>
      <c r="S619">
        <v>8.6999999999999993</v>
      </c>
      <c r="T619">
        <v>8.3000000000000007</v>
      </c>
      <c r="U619">
        <v>0.50700000000000001</v>
      </c>
      <c r="V619">
        <v>9.6</v>
      </c>
      <c r="W619" t="b">
        <f>COUNT(LifeExpectancyData[[#This Row],[Life expectancy]:[Schooling]])=19</f>
        <v>0</v>
      </c>
    </row>
    <row r="620" spans="1:23" x14ac:dyDescent="0.25">
      <c r="A620" t="s">
        <v>312</v>
      </c>
      <c r="B620">
        <v>2005</v>
      </c>
      <c r="C620" t="s">
        <v>273</v>
      </c>
      <c r="D620">
        <v>55.3</v>
      </c>
      <c r="E620">
        <v>394</v>
      </c>
      <c r="F620">
        <v>8</v>
      </c>
      <c r="G620">
        <v>2.0299999999999998</v>
      </c>
      <c r="H620">
        <v>0</v>
      </c>
      <c r="J620">
        <v>146</v>
      </c>
      <c r="K620">
        <v>21.7</v>
      </c>
      <c r="L620">
        <v>13</v>
      </c>
      <c r="M620">
        <v>62</v>
      </c>
      <c r="N620">
        <v>2.42</v>
      </c>
      <c r="O620">
        <v>62</v>
      </c>
      <c r="P620">
        <v>5.9</v>
      </c>
      <c r="S620">
        <v>8.8000000000000007</v>
      </c>
      <c r="T620">
        <v>8.5</v>
      </c>
      <c r="U620">
        <v>0.496</v>
      </c>
      <c r="V620">
        <v>9.4</v>
      </c>
      <c r="W620" t="b">
        <f>COUNT(LifeExpectancyData[[#This Row],[Life expectancy]:[Schooling]])=19</f>
        <v>0</v>
      </c>
    </row>
    <row r="621" spans="1:23" x14ac:dyDescent="0.25">
      <c r="A621" t="s">
        <v>312</v>
      </c>
      <c r="B621">
        <v>2004</v>
      </c>
      <c r="C621" t="s">
        <v>273</v>
      </c>
      <c r="D621">
        <v>54.1</v>
      </c>
      <c r="E621">
        <v>48</v>
      </c>
      <c r="F621">
        <v>9</v>
      </c>
      <c r="G621">
        <v>2.58</v>
      </c>
      <c r="H621">
        <v>0</v>
      </c>
      <c r="J621">
        <v>3524</v>
      </c>
      <c r="K621">
        <v>21.2</v>
      </c>
      <c r="L621">
        <v>13</v>
      </c>
      <c r="M621">
        <v>67</v>
      </c>
      <c r="N621">
        <v>2.56</v>
      </c>
      <c r="O621">
        <v>67</v>
      </c>
      <c r="P621">
        <v>6.3</v>
      </c>
      <c r="S621">
        <v>9</v>
      </c>
      <c r="T621">
        <v>8.6</v>
      </c>
      <c r="U621">
        <v>0.497</v>
      </c>
      <c r="V621">
        <v>9.1999999999999993</v>
      </c>
      <c r="W621" t="b">
        <f>COUNT(LifeExpectancyData[[#This Row],[Life expectancy]:[Schooling]])=19</f>
        <v>0</v>
      </c>
    </row>
    <row r="622" spans="1:23" x14ac:dyDescent="0.25">
      <c r="A622" t="s">
        <v>312</v>
      </c>
      <c r="B622">
        <v>2003</v>
      </c>
      <c r="C622" t="s">
        <v>273</v>
      </c>
      <c r="D622">
        <v>53.2</v>
      </c>
      <c r="E622">
        <v>417</v>
      </c>
      <c r="F622">
        <v>9</v>
      </c>
      <c r="G622">
        <v>2.4500000000000002</v>
      </c>
      <c r="H622">
        <v>0</v>
      </c>
      <c r="J622">
        <v>3712</v>
      </c>
      <c r="K622">
        <v>2.7</v>
      </c>
      <c r="L622">
        <v>14</v>
      </c>
      <c r="M622">
        <v>5</v>
      </c>
      <c r="N622">
        <v>2.61</v>
      </c>
      <c r="O622">
        <v>5</v>
      </c>
      <c r="P622">
        <v>6.8</v>
      </c>
      <c r="S622">
        <v>9.1</v>
      </c>
      <c r="T622">
        <v>8.8000000000000007</v>
      </c>
      <c r="U622">
        <v>0.49199999999999999</v>
      </c>
      <c r="V622">
        <v>9.4</v>
      </c>
      <c r="W622" t="b">
        <f>COUNT(LifeExpectancyData[[#This Row],[Life expectancy]:[Schooling]])=19</f>
        <v>0</v>
      </c>
    </row>
    <row r="623" spans="1:23" x14ac:dyDescent="0.25">
      <c r="A623" t="s">
        <v>312</v>
      </c>
      <c r="B623">
        <v>2002</v>
      </c>
      <c r="C623" t="s">
        <v>273</v>
      </c>
      <c r="D623">
        <v>52.6</v>
      </c>
      <c r="E623">
        <v>424</v>
      </c>
      <c r="F623">
        <v>9</v>
      </c>
      <c r="G623">
        <v>2.5499999999999998</v>
      </c>
      <c r="H623">
        <v>0</v>
      </c>
      <c r="J623">
        <v>2788</v>
      </c>
      <c r="K623">
        <v>2.2999999999999998</v>
      </c>
      <c r="L623">
        <v>14</v>
      </c>
      <c r="M623">
        <v>41</v>
      </c>
      <c r="N623">
        <v>2.4500000000000002</v>
      </c>
      <c r="O623">
        <v>41</v>
      </c>
      <c r="P623">
        <v>7.2</v>
      </c>
      <c r="S623">
        <v>9.3000000000000007</v>
      </c>
      <c r="T623">
        <v>8.9</v>
      </c>
      <c r="U623">
        <v>0.48799999999999999</v>
      </c>
      <c r="V623">
        <v>9.5</v>
      </c>
      <c r="W623" t="b">
        <f>COUNT(LifeExpectancyData[[#This Row],[Life expectancy]:[Schooling]])=19</f>
        <v>0</v>
      </c>
    </row>
    <row r="624" spans="1:23" x14ac:dyDescent="0.25">
      <c r="A624" t="s">
        <v>312</v>
      </c>
      <c r="B624">
        <v>2001</v>
      </c>
      <c r="C624" t="s">
        <v>273</v>
      </c>
      <c r="D624">
        <v>52.7</v>
      </c>
      <c r="E624">
        <v>419</v>
      </c>
      <c r="F624">
        <v>9</v>
      </c>
      <c r="G624">
        <v>2.2999999999999998</v>
      </c>
      <c r="H624">
        <v>0</v>
      </c>
      <c r="J624">
        <v>2152</v>
      </c>
      <c r="K624">
        <v>19.8</v>
      </c>
      <c r="L624">
        <v>14</v>
      </c>
      <c r="M624">
        <v>32</v>
      </c>
      <c r="N624">
        <v>2.44</v>
      </c>
      <c r="O624">
        <v>31</v>
      </c>
      <c r="P624">
        <v>7.6</v>
      </c>
      <c r="S624">
        <v>9.4</v>
      </c>
      <c r="T624">
        <v>9</v>
      </c>
      <c r="U624">
        <v>0.48699999999999999</v>
      </c>
      <c r="V624">
        <v>9.6999999999999993</v>
      </c>
      <c r="W624" t="b">
        <f>COUNT(LifeExpectancyData[[#This Row],[Life expectancy]:[Schooling]])=19</f>
        <v>0</v>
      </c>
    </row>
    <row r="625" spans="1:23" x14ac:dyDescent="0.25">
      <c r="A625" t="s">
        <v>312</v>
      </c>
      <c r="B625">
        <v>2000</v>
      </c>
      <c r="C625" t="s">
        <v>273</v>
      </c>
      <c r="D625">
        <v>52.9</v>
      </c>
      <c r="E625">
        <v>416</v>
      </c>
      <c r="F625">
        <v>9</v>
      </c>
      <c r="G625">
        <v>2.2599999999999998</v>
      </c>
      <c r="H625">
        <v>0</v>
      </c>
      <c r="J625">
        <v>1678</v>
      </c>
      <c r="K625">
        <v>19.3</v>
      </c>
      <c r="L625">
        <v>14</v>
      </c>
      <c r="M625">
        <v>31</v>
      </c>
      <c r="N625">
        <v>2.13</v>
      </c>
      <c r="O625">
        <v>33</v>
      </c>
      <c r="P625">
        <v>7.8</v>
      </c>
      <c r="S625">
        <v>9.5</v>
      </c>
      <c r="T625">
        <v>9.1999999999999993</v>
      </c>
      <c r="U625">
        <v>0.48699999999999999</v>
      </c>
      <c r="V625">
        <v>9.8000000000000007</v>
      </c>
      <c r="W625" t="b">
        <f>COUNT(LifeExpectancyData[[#This Row],[Life expectancy]:[Schooling]])=19</f>
        <v>0</v>
      </c>
    </row>
    <row r="626" spans="1:23" x14ac:dyDescent="0.25">
      <c r="A626" t="s">
        <v>313</v>
      </c>
      <c r="B626">
        <v>2013</v>
      </c>
      <c r="C626" t="s">
        <v>273</v>
      </c>
      <c r="F626">
        <v>0</v>
      </c>
      <c r="G626">
        <v>0.01</v>
      </c>
      <c r="H626">
        <v>0</v>
      </c>
      <c r="I626">
        <v>98</v>
      </c>
      <c r="J626">
        <v>0</v>
      </c>
      <c r="K626">
        <v>82.8</v>
      </c>
      <c r="L626">
        <v>0</v>
      </c>
      <c r="M626">
        <v>98</v>
      </c>
      <c r="N626">
        <v>3.58</v>
      </c>
      <c r="O626">
        <v>98</v>
      </c>
      <c r="P626">
        <v>0.1</v>
      </c>
      <c r="S626">
        <v>0.1</v>
      </c>
      <c r="T626">
        <v>0.1</v>
      </c>
      <c r="W626" t="b">
        <f>COUNT(LifeExpectancyData[[#This Row],[Life expectancy]:[Schooling]])=19</f>
        <v>0</v>
      </c>
    </row>
    <row r="627" spans="1:23" x14ac:dyDescent="0.25">
      <c r="A627" t="s">
        <v>314</v>
      </c>
      <c r="B627">
        <v>2015</v>
      </c>
      <c r="C627" t="s">
        <v>273</v>
      </c>
      <c r="D627">
        <v>79.599999999999994</v>
      </c>
      <c r="E627">
        <v>95</v>
      </c>
      <c r="F627">
        <v>1</v>
      </c>
      <c r="H627">
        <v>0</v>
      </c>
      <c r="I627">
        <v>92</v>
      </c>
      <c r="J627">
        <v>0</v>
      </c>
      <c r="K627">
        <v>6.5</v>
      </c>
      <c r="L627">
        <v>1</v>
      </c>
      <c r="M627">
        <v>92</v>
      </c>
      <c r="O627">
        <v>92</v>
      </c>
      <c r="P627">
        <v>0.1</v>
      </c>
      <c r="Q627">
        <v>1146.3627300000001</v>
      </c>
      <c r="R627">
        <v>487852</v>
      </c>
      <c r="S627">
        <v>1.7</v>
      </c>
      <c r="T627">
        <v>1.7</v>
      </c>
      <c r="U627">
        <v>0.77500000000000002</v>
      </c>
      <c r="V627">
        <v>14.2</v>
      </c>
      <c r="W627" t="b">
        <f>COUNT(LifeExpectancyData[[#This Row],[Life expectancy]:[Schooling]])=19</f>
        <v>0</v>
      </c>
    </row>
    <row r="628" spans="1:23" x14ac:dyDescent="0.25">
      <c r="A628" t="s">
        <v>314</v>
      </c>
      <c r="B628">
        <v>2014</v>
      </c>
      <c r="C628" t="s">
        <v>273</v>
      </c>
      <c r="D628">
        <v>79.5</v>
      </c>
      <c r="E628">
        <v>96</v>
      </c>
      <c r="F628">
        <v>1</v>
      </c>
      <c r="G628">
        <v>3.45</v>
      </c>
      <c r="H628">
        <v>384.51291379999998</v>
      </c>
      <c r="I628">
        <v>91</v>
      </c>
      <c r="J628">
        <v>1</v>
      </c>
      <c r="K628">
        <v>59.5</v>
      </c>
      <c r="L628">
        <v>1</v>
      </c>
      <c r="M628">
        <v>91</v>
      </c>
      <c r="N628">
        <v>9.31</v>
      </c>
      <c r="O628">
        <v>91</v>
      </c>
      <c r="P628">
        <v>0.1</v>
      </c>
      <c r="Q628">
        <v>1647.4417900000001</v>
      </c>
      <c r="R628">
        <v>4757575</v>
      </c>
      <c r="S628">
        <v>1.7</v>
      </c>
      <c r="T628">
        <v>1.7</v>
      </c>
      <c r="U628">
        <v>0.76800000000000002</v>
      </c>
      <c r="V628">
        <v>13.9</v>
      </c>
      <c r="W628" t="b">
        <f>COUNT(LifeExpectancyData[[#This Row],[Life expectancy]:[Schooling]])=19</f>
        <v>1</v>
      </c>
    </row>
    <row r="629" spans="1:23" x14ac:dyDescent="0.25">
      <c r="A629" t="s">
        <v>314</v>
      </c>
      <c r="B629">
        <v>2013</v>
      </c>
      <c r="C629" t="s">
        <v>273</v>
      </c>
      <c r="D629">
        <v>79.400000000000006</v>
      </c>
      <c r="E629">
        <v>96</v>
      </c>
      <c r="F629">
        <v>1</v>
      </c>
      <c r="G629">
        <v>3.42</v>
      </c>
      <c r="H629">
        <v>386.13791229999998</v>
      </c>
      <c r="I629">
        <v>94</v>
      </c>
      <c r="J629">
        <v>0</v>
      </c>
      <c r="K629">
        <v>58.5</v>
      </c>
      <c r="L629">
        <v>1</v>
      </c>
      <c r="M629">
        <v>95</v>
      </c>
      <c r="N629">
        <v>9.4700000000000006</v>
      </c>
      <c r="O629">
        <v>95</v>
      </c>
      <c r="P629">
        <v>0.1</v>
      </c>
      <c r="Q629">
        <v>1569.6663100000001</v>
      </c>
      <c r="R629">
        <v>47641</v>
      </c>
      <c r="S629">
        <v>1.7</v>
      </c>
      <c r="T629">
        <v>1.7</v>
      </c>
      <c r="U629">
        <v>0.76200000000000001</v>
      </c>
      <c r="V629">
        <v>13.7</v>
      </c>
      <c r="W629" t="b">
        <f>COUNT(LifeExpectancyData[[#This Row],[Life expectancy]:[Schooling]])=19</f>
        <v>1</v>
      </c>
    </row>
    <row r="630" spans="1:23" x14ac:dyDescent="0.25">
      <c r="A630" t="s">
        <v>314</v>
      </c>
      <c r="B630">
        <v>2012</v>
      </c>
      <c r="C630" t="s">
        <v>273</v>
      </c>
      <c r="D630">
        <v>79.2</v>
      </c>
      <c r="E630">
        <v>97</v>
      </c>
      <c r="F630">
        <v>1</v>
      </c>
      <c r="G630">
        <v>3.34</v>
      </c>
      <c r="H630">
        <v>2568.237059</v>
      </c>
      <c r="I630">
        <v>91</v>
      </c>
      <c r="J630">
        <v>0</v>
      </c>
      <c r="K630">
        <v>57.5</v>
      </c>
      <c r="L630">
        <v>1</v>
      </c>
      <c r="M630">
        <v>9</v>
      </c>
      <c r="N630">
        <v>9.56</v>
      </c>
      <c r="O630">
        <v>91</v>
      </c>
      <c r="P630">
        <v>0.1</v>
      </c>
      <c r="Q630">
        <v>9985.3695900000002</v>
      </c>
      <c r="R630">
        <v>4654122</v>
      </c>
      <c r="S630">
        <v>1.8</v>
      </c>
      <c r="T630">
        <v>1.7</v>
      </c>
      <c r="U630">
        <v>0.75800000000000001</v>
      </c>
      <c r="V630">
        <v>13.6</v>
      </c>
      <c r="W630" t="b">
        <f>COUNT(LifeExpectancyData[[#This Row],[Life expectancy]:[Schooling]])=19</f>
        <v>1</v>
      </c>
    </row>
    <row r="631" spans="1:23" x14ac:dyDescent="0.25">
      <c r="A631" t="s">
        <v>314</v>
      </c>
      <c r="B631">
        <v>2011</v>
      </c>
      <c r="C631" t="s">
        <v>273</v>
      </c>
      <c r="D631">
        <v>79</v>
      </c>
      <c r="E631">
        <v>98</v>
      </c>
      <c r="F631">
        <v>1</v>
      </c>
      <c r="G631">
        <v>3.41</v>
      </c>
      <c r="H631">
        <v>2429.8547450000001</v>
      </c>
      <c r="I631">
        <v>84</v>
      </c>
      <c r="J631">
        <v>0</v>
      </c>
      <c r="K631">
        <v>56.5</v>
      </c>
      <c r="L631">
        <v>1</v>
      </c>
      <c r="M631">
        <v>82</v>
      </c>
      <c r="N631">
        <v>9.73</v>
      </c>
      <c r="O631">
        <v>85</v>
      </c>
      <c r="P631">
        <v>0.1</v>
      </c>
      <c r="Q631">
        <v>9186.5963900000006</v>
      </c>
      <c r="R631">
        <v>46474</v>
      </c>
      <c r="S631">
        <v>1.8</v>
      </c>
      <c r="T631">
        <v>1.7</v>
      </c>
      <c r="U631">
        <v>0.752</v>
      </c>
      <c r="V631">
        <v>13.4</v>
      </c>
      <c r="W631" t="b">
        <f>COUNT(LifeExpectancyData[[#This Row],[Life expectancy]:[Schooling]])=19</f>
        <v>1</v>
      </c>
    </row>
    <row r="632" spans="1:23" x14ac:dyDescent="0.25">
      <c r="A632" t="s">
        <v>314</v>
      </c>
      <c r="B632">
        <v>2010</v>
      </c>
      <c r="C632" t="s">
        <v>273</v>
      </c>
      <c r="D632">
        <v>78.099999999999994</v>
      </c>
      <c r="E632">
        <v>16</v>
      </c>
      <c r="F632">
        <v>1</v>
      </c>
      <c r="G632">
        <v>3.58</v>
      </c>
      <c r="H632">
        <v>2377.010299</v>
      </c>
      <c r="I632">
        <v>89</v>
      </c>
      <c r="J632">
        <v>0</v>
      </c>
      <c r="K632">
        <v>55.5</v>
      </c>
      <c r="L632">
        <v>1</v>
      </c>
      <c r="M632">
        <v>93</v>
      </c>
      <c r="N632">
        <v>9.66</v>
      </c>
      <c r="O632">
        <v>88</v>
      </c>
      <c r="P632">
        <v>0.1</v>
      </c>
      <c r="Q632">
        <v>8199.4146209999999</v>
      </c>
      <c r="R632">
        <v>454528</v>
      </c>
      <c r="S632">
        <v>1.8</v>
      </c>
      <c r="T632">
        <v>1.8</v>
      </c>
      <c r="U632">
        <v>0.749</v>
      </c>
      <c r="V632">
        <v>13.3</v>
      </c>
      <c r="W632" t="b">
        <f>COUNT(LifeExpectancyData[[#This Row],[Life expectancy]:[Schooling]])=19</f>
        <v>1</v>
      </c>
    </row>
    <row r="633" spans="1:23" x14ac:dyDescent="0.25">
      <c r="A633" t="s">
        <v>314</v>
      </c>
      <c r="B633">
        <v>2009</v>
      </c>
      <c r="C633" t="s">
        <v>273</v>
      </c>
      <c r="D633">
        <v>79.2</v>
      </c>
      <c r="E633">
        <v>96</v>
      </c>
      <c r="F633">
        <v>1</v>
      </c>
      <c r="G633">
        <v>4.07</v>
      </c>
      <c r="H633">
        <v>24.88720369</v>
      </c>
      <c r="I633">
        <v>87</v>
      </c>
      <c r="J633">
        <v>0</v>
      </c>
      <c r="K633">
        <v>54.4</v>
      </c>
      <c r="L633">
        <v>1</v>
      </c>
      <c r="M633">
        <v>8</v>
      </c>
      <c r="N633">
        <v>9.69</v>
      </c>
      <c r="O633">
        <v>86</v>
      </c>
      <c r="P633">
        <v>0.1</v>
      </c>
      <c r="Q633">
        <v>689.39622399999996</v>
      </c>
      <c r="R633">
        <v>4488263</v>
      </c>
      <c r="S633">
        <v>1.9</v>
      </c>
      <c r="T633">
        <v>1.8</v>
      </c>
      <c r="U633">
        <v>0.747</v>
      </c>
      <c r="V633">
        <v>13.1</v>
      </c>
      <c r="W633" t="b">
        <f>COUNT(LifeExpectancyData[[#This Row],[Life expectancy]:[Schooling]])=19</f>
        <v>1</v>
      </c>
    </row>
    <row r="634" spans="1:23" x14ac:dyDescent="0.25">
      <c r="A634" t="s">
        <v>314</v>
      </c>
      <c r="B634">
        <v>2008</v>
      </c>
      <c r="C634" t="s">
        <v>273</v>
      </c>
      <c r="D634">
        <v>78.900000000000006</v>
      </c>
      <c r="E634">
        <v>99</v>
      </c>
      <c r="F634">
        <v>1</v>
      </c>
      <c r="G634">
        <v>4.22</v>
      </c>
      <c r="H634">
        <v>1859.0956209999999</v>
      </c>
      <c r="I634">
        <v>89</v>
      </c>
      <c r="J634">
        <v>0</v>
      </c>
      <c r="K634">
        <v>53.4</v>
      </c>
      <c r="L634">
        <v>1</v>
      </c>
      <c r="M634">
        <v>89</v>
      </c>
      <c r="N634">
        <v>9.1</v>
      </c>
      <c r="O634">
        <v>9</v>
      </c>
      <c r="P634">
        <v>0.1</v>
      </c>
      <c r="Q634">
        <v>6911.1361360000001</v>
      </c>
      <c r="R634">
        <v>442958</v>
      </c>
      <c r="S634">
        <v>1.9</v>
      </c>
      <c r="T634">
        <v>1.8</v>
      </c>
      <c r="U634">
        <v>0.74</v>
      </c>
      <c r="V634">
        <v>12.9</v>
      </c>
      <c r="W634" t="b">
        <f>COUNT(LifeExpectancyData[[#This Row],[Life expectancy]:[Schooling]])=19</f>
        <v>1</v>
      </c>
    </row>
    <row r="635" spans="1:23" x14ac:dyDescent="0.25">
      <c r="A635" t="s">
        <v>314</v>
      </c>
      <c r="B635">
        <v>2007</v>
      </c>
      <c r="C635" t="s">
        <v>273</v>
      </c>
      <c r="D635">
        <v>78.900000000000006</v>
      </c>
      <c r="E635">
        <v>93</v>
      </c>
      <c r="F635">
        <v>1</v>
      </c>
      <c r="G635">
        <v>4.2</v>
      </c>
      <c r="H635">
        <v>150.88914790000001</v>
      </c>
      <c r="I635">
        <v>89</v>
      </c>
      <c r="J635">
        <v>0</v>
      </c>
      <c r="K635">
        <v>52.4</v>
      </c>
      <c r="L635">
        <v>1</v>
      </c>
      <c r="M635">
        <v>89</v>
      </c>
      <c r="N635">
        <v>8.3699999999999992</v>
      </c>
      <c r="O635">
        <v>89</v>
      </c>
      <c r="P635">
        <v>0.1</v>
      </c>
      <c r="Q635">
        <v>612.62341800000002</v>
      </c>
      <c r="R635">
        <v>4369469</v>
      </c>
      <c r="S635">
        <v>1.9</v>
      </c>
      <c r="T635">
        <v>1.9</v>
      </c>
      <c r="U635">
        <v>0.73399999999999999</v>
      </c>
      <c r="V635">
        <v>12.8</v>
      </c>
      <c r="W635" t="b">
        <f>COUNT(LifeExpectancyData[[#This Row],[Life expectancy]:[Schooling]])=19</f>
        <v>1</v>
      </c>
    </row>
    <row r="636" spans="1:23" x14ac:dyDescent="0.25">
      <c r="A636" t="s">
        <v>314</v>
      </c>
      <c r="B636">
        <v>2006</v>
      </c>
      <c r="C636" t="s">
        <v>273</v>
      </c>
      <c r="D636">
        <v>78</v>
      </c>
      <c r="E636">
        <v>16</v>
      </c>
      <c r="F636">
        <v>1</v>
      </c>
      <c r="G636">
        <v>4.1500000000000004</v>
      </c>
      <c r="H636">
        <v>1185.4123460000001</v>
      </c>
      <c r="I636">
        <v>88</v>
      </c>
      <c r="J636">
        <v>0</v>
      </c>
      <c r="K636">
        <v>51.4</v>
      </c>
      <c r="L636">
        <v>1</v>
      </c>
      <c r="M636">
        <v>89</v>
      </c>
      <c r="N636">
        <v>7.82</v>
      </c>
      <c r="O636">
        <v>89</v>
      </c>
      <c r="P636">
        <v>0.1</v>
      </c>
      <c r="Q636">
        <v>5245.1873720000003</v>
      </c>
      <c r="R636">
        <v>438794</v>
      </c>
      <c r="S636">
        <v>2</v>
      </c>
      <c r="T636">
        <v>1.9</v>
      </c>
      <c r="U636">
        <v>0.72699999999999998</v>
      </c>
      <c r="V636">
        <v>12.6</v>
      </c>
      <c r="W636" t="b">
        <f>COUNT(LifeExpectancyData[[#This Row],[Life expectancy]:[Schooling]])=19</f>
        <v>1</v>
      </c>
    </row>
    <row r="637" spans="1:23" x14ac:dyDescent="0.25">
      <c r="A637" t="s">
        <v>314</v>
      </c>
      <c r="B637">
        <v>2005</v>
      </c>
      <c r="C637" t="s">
        <v>273</v>
      </c>
      <c r="D637">
        <v>78.599999999999994</v>
      </c>
      <c r="E637">
        <v>97</v>
      </c>
      <c r="F637">
        <v>1</v>
      </c>
      <c r="G637">
        <v>4.0999999999999996</v>
      </c>
      <c r="H637">
        <v>1002.833273</v>
      </c>
      <c r="I637">
        <v>9</v>
      </c>
      <c r="J637">
        <v>1</v>
      </c>
      <c r="K637">
        <v>5.3</v>
      </c>
      <c r="L637">
        <v>1</v>
      </c>
      <c r="M637">
        <v>91</v>
      </c>
      <c r="N637">
        <v>7.74</v>
      </c>
      <c r="O637">
        <v>91</v>
      </c>
      <c r="P637">
        <v>0.1</v>
      </c>
      <c r="Q637">
        <v>4697.1113500000001</v>
      </c>
      <c r="R637">
        <v>4247841</v>
      </c>
      <c r="S637">
        <v>2</v>
      </c>
      <c r="T637">
        <v>2</v>
      </c>
      <c r="U637">
        <v>0.72299999999999998</v>
      </c>
      <c r="V637">
        <v>12.4</v>
      </c>
      <c r="W637" t="b">
        <f>COUNT(LifeExpectancyData[[#This Row],[Life expectancy]:[Schooling]])=19</f>
        <v>1</v>
      </c>
    </row>
    <row r="638" spans="1:23" x14ac:dyDescent="0.25">
      <c r="A638" t="s">
        <v>314</v>
      </c>
      <c r="B638">
        <v>2004</v>
      </c>
      <c r="C638" t="s">
        <v>273</v>
      </c>
      <c r="D638">
        <v>77.7</v>
      </c>
      <c r="E638">
        <v>12</v>
      </c>
      <c r="F638">
        <v>1</v>
      </c>
      <c r="G638">
        <v>4.09</v>
      </c>
      <c r="H638">
        <v>1043.1079500000001</v>
      </c>
      <c r="I638">
        <v>89</v>
      </c>
      <c r="J638">
        <v>0</v>
      </c>
      <c r="K638">
        <v>49.3</v>
      </c>
      <c r="L638">
        <v>1</v>
      </c>
      <c r="M638">
        <v>9</v>
      </c>
      <c r="N638">
        <v>7.8</v>
      </c>
      <c r="O638">
        <v>9</v>
      </c>
      <c r="P638">
        <v>0.1</v>
      </c>
      <c r="Q638">
        <v>4425.57467</v>
      </c>
      <c r="R638">
        <v>418738</v>
      </c>
      <c r="S638">
        <v>2.1</v>
      </c>
      <c r="T638">
        <v>2</v>
      </c>
      <c r="U638">
        <v>0.71899999999999997</v>
      </c>
      <c r="V638">
        <v>12.2</v>
      </c>
      <c r="W638" t="b">
        <f>COUNT(LifeExpectancyData[[#This Row],[Life expectancy]:[Schooling]])=19</f>
        <v>1</v>
      </c>
    </row>
    <row r="639" spans="1:23" x14ac:dyDescent="0.25">
      <c r="A639" t="s">
        <v>314</v>
      </c>
      <c r="B639">
        <v>2003</v>
      </c>
      <c r="C639" t="s">
        <v>273</v>
      </c>
      <c r="D639">
        <v>78</v>
      </c>
      <c r="E639">
        <v>1</v>
      </c>
      <c r="F639">
        <v>1</v>
      </c>
      <c r="G639">
        <v>4.04</v>
      </c>
      <c r="H639">
        <v>1070.2689989999999</v>
      </c>
      <c r="I639">
        <v>86</v>
      </c>
      <c r="J639">
        <v>1</v>
      </c>
      <c r="K639">
        <v>48.3</v>
      </c>
      <c r="L639">
        <v>1</v>
      </c>
      <c r="M639">
        <v>88</v>
      </c>
      <c r="N639">
        <v>8.4499999999999993</v>
      </c>
      <c r="O639">
        <v>88</v>
      </c>
      <c r="P639">
        <v>0.1</v>
      </c>
      <c r="Q639">
        <v>4167.7141700000002</v>
      </c>
      <c r="R639">
        <v>4125971</v>
      </c>
      <c r="S639">
        <v>2.2000000000000002</v>
      </c>
      <c r="T639">
        <v>2.1</v>
      </c>
      <c r="U639">
        <v>0.71499999999999997</v>
      </c>
      <c r="V639">
        <v>12.1</v>
      </c>
      <c r="W639" t="b">
        <f>COUNT(LifeExpectancyData[[#This Row],[Life expectancy]:[Schooling]])=19</f>
        <v>1</v>
      </c>
    </row>
    <row r="640" spans="1:23" x14ac:dyDescent="0.25">
      <c r="A640" t="s">
        <v>314</v>
      </c>
      <c r="B640">
        <v>2002</v>
      </c>
      <c r="C640" t="s">
        <v>273</v>
      </c>
      <c r="D640">
        <v>78.3</v>
      </c>
      <c r="E640">
        <v>99</v>
      </c>
      <c r="F640">
        <v>1</v>
      </c>
      <c r="G640">
        <v>4.17</v>
      </c>
      <c r="H640">
        <v>112.9493745</v>
      </c>
      <c r="I640">
        <v>94</v>
      </c>
      <c r="J640">
        <v>0</v>
      </c>
      <c r="K640">
        <v>47.3</v>
      </c>
      <c r="L640">
        <v>1</v>
      </c>
      <c r="M640">
        <v>94</v>
      </c>
      <c r="N640">
        <v>8.23</v>
      </c>
      <c r="O640">
        <v>94</v>
      </c>
      <c r="P640">
        <v>0.1</v>
      </c>
      <c r="Q640">
        <v>462.14965000000001</v>
      </c>
      <c r="R640">
        <v>46324</v>
      </c>
      <c r="S640">
        <v>2.2000000000000002</v>
      </c>
      <c r="T640">
        <v>2.2000000000000002</v>
      </c>
      <c r="U640">
        <v>0.71199999999999997</v>
      </c>
      <c r="V640">
        <v>11.9</v>
      </c>
      <c r="W640" t="b">
        <f>COUNT(LifeExpectancyData[[#This Row],[Life expectancy]:[Schooling]])=19</f>
        <v>1</v>
      </c>
    </row>
    <row r="641" spans="1:23" x14ac:dyDescent="0.25">
      <c r="A641" t="s">
        <v>314</v>
      </c>
      <c r="B641">
        <v>2001</v>
      </c>
      <c r="C641" t="s">
        <v>273</v>
      </c>
      <c r="D641">
        <v>77.5</v>
      </c>
      <c r="E641">
        <v>1</v>
      </c>
      <c r="F641">
        <v>1</v>
      </c>
      <c r="G641">
        <v>4.29</v>
      </c>
      <c r="H641">
        <v>868.37135929999999</v>
      </c>
      <c r="I641">
        <v>8</v>
      </c>
      <c r="J641">
        <v>0</v>
      </c>
      <c r="K641">
        <v>46.4</v>
      </c>
      <c r="L641">
        <v>1</v>
      </c>
      <c r="M641">
        <v>92</v>
      </c>
      <c r="N641">
        <v>7.25</v>
      </c>
      <c r="O641">
        <v>91</v>
      </c>
      <c r="P641">
        <v>0.1</v>
      </c>
      <c r="Q641">
        <v>3981.5284700000002</v>
      </c>
      <c r="R641">
        <v>3996798</v>
      </c>
      <c r="S641">
        <v>2.2999999999999998</v>
      </c>
      <c r="T641">
        <v>2.2000000000000002</v>
      </c>
      <c r="U641">
        <v>0.70799999999999996</v>
      </c>
      <c r="V641">
        <v>11.7</v>
      </c>
      <c r="W641" t="b">
        <f>COUNT(LifeExpectancyData[[#This Row],[Life expectancy]:[Schooling]])=19</f>
        <v>1</v>
      </c>
    </row>
    <row r="642" spans="1:23" x14ac:dyDescent="0.25">
      <c r="A642" t="s">
        <v>314</v>
      </c>
      <c r="B642">
        <v>2000</v>
      </c>
      <c r="C642" t="s">
        <v>273</v>
      </c>
      <c r="D642">
        <v>77.599999999999994</v>
      </c>
      <c r="E642">
        <v>98</v>
      </c>
      <c r="F642">
        <v>1</v>
      </c>
      <c r="G642">
        <v>4.34</v>
      </c>
      <c r="H642">
        <v>94.178194579999996</v>
      </c>
      <c r="I642">
        <v>89</v>
      </c>
      <c r="J642">
        <v>0</v>
      </c>
      <c r="K642">
        <v>45.4</v>
      </c>
      <c r="L642">
        <v>1</v>
      </c>
      <c r="M642">
        <v>8</v>
      </c>
      <c r="N642">
        <v>7.12</v>
      </c>
      <c r="O642">
        <v>88</v>
      </c>
      <c r="P642">
        <v>0.1</v>
      </c>
      <c r="Q642">
        <v>388.36368900000002</v>
      </c>
      <c r="R642">
        <v>3925443</v>
      </c>
      <c r="S642">
        <v>2.4</v>
      </c>
      <c r="T642">
        <v>2.2999999999999998</v>
      </c>
      <c r="U642">
        <v>0.70199999999999996</v>
      </c>
      <c r="V642">
        <v>11.6</v>
      </c>
      <c r="W642" t="b">
        <f>COUNT(LifeExpectancyData[[#This Row],[Life expectancy]:[Schooling]])=19</f>
        <v>1</v>
      </c>
    </row>
    <row r="643" spans="1:23" x14ac:dyDescent="0.25">
      <c r="A643" t="s">
        <v>315</v>
      </c>
      <c r="B643">
        <v>2015</v>
      </c>
      <c r="C643" t="s">
        <v>281</v>
      </c>
      <c r="D643">
        <v>78</v>
      </c>
      <c r="E643">
        <v>95</v>
      </c>
      <c r="F643">
        <v>0</v>
      </c>
      <c r="H643">
        <v>0</v>
      </c>
      <c r="I643">
        <v>94</v>
      </c>
      <c r="J643">
        <v>206</v>
      </c>
      <c r="K643">
        <v>63.7</v>
      </c>
      <c r="L643">
        <v>0</v>
      </c>
      <c r="M643">
        <v>94</v>
      </c>
      <c r="O643">
        <v>94</v>
      </c>
      <c r="P643">
        <v>0.1</v>
      </c>
      <c r="Q643">
        <v>11579.6674</v>
      </c>
      <c r="R643">
        <v>42364</v>
      </c>
      <c r="S643">
        <v>1.5</v>
      </c>
      <c r="T643">
        <v>1.4</v>
      </c>
      <c r="U643">
        <v>0.82299999999999995</v>
      </c>
      <c r="V643">
        <v>15.3</v>
      </c>
      <c r="W643" t="b">
        <f>COUNT(LifeExpectancyData[[#This Row],[Life expectancy]:[Schooling]])=19</f>
        <v>0</v>
      </c>
    </row>
    <row r="644" spans="1:23" x14ac:dyDescent="0.25">
      <c r="A644" t="s">
        <v>315</v>
      </c>
      <c r="B644">
        <v>2014</v>
      </c>
      <c r="C644" t="s">
        <v>281</v>
      </c>
      <c r="D644">
        <v>77.8</v>
      </c>
      <c r="E644">
        <v>97</v>
      </c>
      <c r="F644">
        <v>0</v>
      </c>
      <c r="G644">
        <v>12.14</v>
      </c>
      <c r="H644">
        <v>1884.0988110000001</v>
      </c>
      <c r="I644">
        <v>95</v>
      </c>
      <c r="J644">
        <v>0</v>
      </c>
      <c r="K644">
        <v>63.1</v>
      </c>
      <c r="L644">
        <v>0</v>
      </c>
      <c r="M644">
        <v>95</v>
      </c>
      <c r="N644">
        <v>7.8</v>
      </c>
      <c r="O644">
        <v>95</v>
      </c>
      <c r="P644">
        <v>0.1</v>
      </c>
      <c r="Q644">
        <v>13467.468269999999</v>
      </c>
      <c r="R644">
        <v>4238389</v>
      </c>
      <c r="S644">
        <v>1.5</v>
      </c>
      <c r="T644">
        <v>1.5</v>
      </c>
      <c r="U644">
        <v>0.82</v>
      </c>
      <c r="V644">
        <v>15.1</v>
      </c>
      <c r="W644" t="b">
        <f>COUNT(LifeExpectancyData[[#This Row],[Life expectancy]:[Schooling]])=19</f>
        <v>1</v>
      </c>
    </row>
    <row r="645" spans="1:23" x14ac:dyDescent="0.25">
      <c r="A645" t="s">
        <v>315</v>
      </c>
      <c r="B645">
        <v>2013</v>
      </c>
      <c r="C645" t="s">
        <v>281</v>
      </c>
      <c r="D645">
        <v>77.7</v>
      </c>
      <c r="E645">
        <v>97</v>
      </c>
      <c r="F645">
        <v>0</v>
      </c>
      <c r="G645">
        <v>12.39</v>
      </c>
      <c r="H645">
        <v>1899.107385</v>
      </c>
      <c r="I645">
        <v>96</v>
      </c>
      <c r="J645">
        <v>0</v>
      </c>
      <c r="K645">
        <v>62.5</v>
      </c>
      <c r="L645">
        <v>0</v>
      </c>
      <c r="M645">
        <v>96</v>
      </c>
      <c r="N645">
        <v>7.83</v>
      </c>
      <c r="O645">
        <v>96</v>
      </c>
      <c r="P645">
        <v>0.1</v>
      </c>
      <c r="Q645">
        <v>13574.749</v>
      </c>
      <c r="R645">
        <v>4255689</v>
      </c>
      <c r="S645">
        <v>1.5</v>
      </c>
      <c r="T645">
        <v>1.5</v>
      </c>
      <c r="U645">
        <v>0.81699999999999995</v>
      </c>
      <c r="V645">
        <v>14.9</v>
      </c>
      <c r="W645" t="b">
        <f>COUNT(LifeExpectancyData[[#This Row],[Life expectancy]:[Schooling]])=19</f>
        <v>1</v>
      </c>
    </row>
    <row r="646" spans="1:23" x14ac:dyDescent="0.25">
      <c r="A646" t="s">
        <v>315</v>
      </c>
      <c r="B646">
        <v>2012</v>
      </c>
      <c r="C646" t="s">
        <v>281</v>
      </c>
      <c r="D646">
        <v>77.099999999999994</v>
      </c>
      <c r="E646">
        <v>14</v>
      </c>
      <c r="F646">
        <v>0</v>
      </c>
      <c r="G646">
        <v>11.49</v>
      </c>
      <c r="H646">
        <v>1851.713262</v>
      </c>
      <c r="I646">
        <v>98</v>
      </c>
      <c r="J646">
        <v>2</v>
      </c>
      <c r="K646">
        <v>61.9</v>
      </c>
      <c r="L646">
        <v>0</v>
      </c>
      <c r="M646">
        <v>96</v>
      </c>
      <c r="N646">
        <v>7.8</v>
      </c>
      <c r="O646">
        <v>96</v>
      </c>
      <c r="P646">
        <v>0.1</v>
      </c>
      <c r="Q646">
        <v>13235.977569999999</v>
      </c>
      <c r="R646">
        <v>4267558</v>
      </c>
      <c r="S646">
        <v>1.5</v>
      </c>
      <c r="T646">
        <v>1.5</v>
      </c>
      <c r="U646">
        <v>0.81499999999999995</v>
      </c>
      <c r="V646">
        <v>14.6</v>
      </c>
      <c r="W646" t="b">
        <f>COUNT(LifeExpectancyData[[#This Row],[Life expectancy]:[Schooling]])=19</f>
        <v>1</v>
      </c>
    </row>
    <row r="647" spans="1:23" x14ac:dyDescent="0.25">
      <c r="A647" t="s">
        <v>315</v>
      </c>
      <c r="B647">
        <v>2011</v>
      </c>
      <c r="C647" t="s">
        <v>281</v>
      </c>
      <c r="D647">
        <v>77</v>
      </c>
      <c r="E647">
        <v>14</v>
      </c>
      <c r="F647">
        <v>0</v>
      </c>
      <c r="G647">
        <v>12.19</v>
      </c>
      <c r="H647">
        <v>1913.356642</v>
      </c>
      <c r="I647">
        <v>97</v>
      </c>
      <c r="J647">
        <v>12</v>
      </c>
      <c r="K647">
        <v>61.3</v>
      </c>
      <c r="L647">
        <v>0</v>
      </c>
      <c r="M647">
        <v>96</v>
      </c>
      <c r="N647">
        <v>7.8</v>
      </c>
      <c r="O647">
        <v>96</v>
      </c>
      <c r="P647">
        <v>0.1</v>
      </c>
      <c r="Q647">
        <v>14539.184209999999</v>
      </c>
      <c r="R647">
        <v>428622</v>
      </c>
      <c r="S647">
        <v>1.6</v>
      </c>
      <c r="T647">
        <v>1.5</v>
      </c>
      <c r="U647">
        <v>0.80800000000000005</v>
      </c>
      <c r="V647">
        <v>14.5</v>
      </c>
      <c r="W647" t="b">
        <f>COUNT(LifeExpectancyData[[#This Row],[Life expectancy]:[Schooling]])=19</f>
        <v>1</v>
      </c>
    </row>
    <row r="648" spans="1:23" x14ac:dyDescent="0.25">
      <c r="A648" t="s">
        <v>315</v>
      </c>
      <c r="B648">
        <v>2010</v>
      </c>
      <c r="C648" t="s">
        <v>281</v>
      </c>
      <c r="D648">
        <v>76.599999999999994</v>
      </c>
      <c r="E648">
        <v>16</v>
      </c>
      <c r="F648">
        <v>0</v>
      </c>
      <c r="G648">
        <v>12.1</v>
      </c>
      <c r="H648">
        <v>206.88681819999999</v>
      </c>
      <c r="I648">
        <v>97</v>
      </c>
      <c r="J648">
        <v>7</v>
      </c>
      <c r="K648">
        <v>6.6</v>
      </c>
      <c r="L648">
        <v>0</v>
      </c>
      <c r="M648">
        <v>97</v>
      </c>
      <c r="N648">
        <v>8.25</v>
      </c>
      <c r="O648">
        <v>97</v>
      </c>
      <c r="P648">
        <v>0.1</v>
      </c>
      <c r="Q648">
        <v>1355.74586</v>
      </c>
      <c r="R648">
        <v>4417781</v>
      </c>
      <c r="S648">
        <v>1.6</v>
      </c>
      <c r="T648">
        <v>1.6</v>
      </c>
      <c r="U648">
        <v>0.80300000000000005</v>
      </c>
      <c r="V648">
        <v>14.2</v>
      </c>
      <c r="W648" t="b">
        <f>COUNT(LifeExpectancyData[[#This Row],[Life expectancy]:[Schooling]])=19</f>
        <v>1</v>
      </c>
    </row>
    <row r="649" spans="1:23" x14ac:dyDescent="0.25">
      <c r="A649" t="s">
        <v>315</v>
      </c>
      <c r="B649">
        <v>2009</v>
      </c>
      <c r="C649" t="s">
        <v>281</v>
      </c>
      <c r="D649">
        <v>76.3</v>
      </c>
      <c r="E649">
        <v>19</v>
      </c>
      <c r="F649">
        <v>0</v>
      </c>
      <c r="G649">
        <v>12.21</v>
      </c>
      <c r="H649">
        <v>2160.3801990000002</v>
      </c>
      <c r="I649">
        <v>97</v>
      </c>
      <c r="J649">
        <v>2</v>
      </c>
      <c r="K649">
        <v>6</v>
      </c>
      <c r="L649">
        <v>0</v>
      </c>
      <c r="M649">
        <v>96</v>
      </c>
      <c r="N649">
        <v>8.18</v>
      </c>
      <c r="O649">
        <v>96</v>
      </c>
      <c r="P649">
        <v>0.1</v>
      </c>
      <c r="Q649">
        <v>14157.14416</v>
      </c>
      <c r="R649">
        <v>442978</v>
      </c>
      <c r="S649">
        <v>1.7</v>
      </c>
      <c r="T649">
        <v>1.6</v>
      </c>
      <c r="U649">
        <v>0.80300000000000005</v>
      </c>
      <c r="V649">
        <v>14.2</v>
      </c>
      <c r="W649" t="b">
        <f>COUNT(LifeExpectancyData[[#This Row],[Life expectancy]:[Schooling]])=19</f>
        <v>1</v>
      </c>
    </row>
    <row r="650" spans="1:23" x14ac:dyDescent="0.25">
      <c r="A650" t="s">
        <v>315</v>
      </c>
      <c r="B650">
        <v>2008</v>
      </c>
      <c r="C650" t="s">
        <v>281</v>
      </c>
      <c r="D650">
        <v>76</v>
      </c>
      <c r="E650">
        <v>116</v>
      </c>
      <c r="F650">
        <v>0</v>
      </c>
      <c r="G650">
        <v>12.06</v>
      </c>
      <c r="H650">
        <v>2425.4038909999999</v>
      </c>
      <c r="I650">
        <v>97</v>
      </c>
      <c r="J650">
        <v>51</v>
      </c>
      <c r="K650">
        <v>59.4</v>
      </c>
      <c r="L650">
        <v>0</v>
      </c>
      <c r="M650">
        <v>96</v>
      </c>
      <c r="N650">
        <v>7.7</v>
      </c>
      <c r="O650">
        <v>96</v>
      </c>
      <c r="P650">
        <v>0.1</v>
      </c>
      <c r="Q650">
        <v>15893.865599999999</v>
      </c>
      <c r="R650">
        <v>443458</v>
      </c>
      <c r="S650">
        <v>1.7</v>
      </c>
      <c r="T650">
        <v>1.7</v>
      </c>
      <c r="U650">
        <v>0.8</v>
      </c>
      <c r="V650">
        <v>14.3</v>
      </c>
      <c r="W650" t="b">
        <f>COUNT(LifeExpectancyData[[#This Row],[Life expectancy]:[Schooling]])=19</f>
        <v>1</v>
      </c>
    </row>
    <row r="651" spans="1:23" x14ac:dyDescent="0.25">
      <c r="A651" t="s">
        <v>315</v>
      </c>
      <c r="B651">
        <v>2007</v>
      </c>
      <c r="C651" t="s">
        <v>281</v>
      </c>
      <c r="D651">
        <v>75.8</v>
      </c>
      <c r="E651">
        <v>114</v>
      </c>
      <c r="F651">
        <v>0</v>
      </c>
      <c r="G651">
        <v>12.56</v>
      </c>
      <c r="H651">
        <v>2019.8127790000001</v>
      </c>
      <c r="I651">
        <v>95</v>
      </c>
      <c r="J651">
        <v>0</v>
      </c>
      <c r="K651">
        <v>58.7</v>
      </c>
      <c r="L651">
        <v>0</v>
      </c>
      <c r="M651">
        <v>96</v>
      </c>
      <c r="N651">
        <v>7.44</v>
      </c>
      <c r="O651">
        <v>96</v>
      </c>
      <c r="P651">
        <v>0.1</v>
      </c>
      <c r="Q651">
        <v>13546.69872</v>
      </c>
      <c r="R651">
        <v>4436</v>
      </c>
      <c r="S651">
        <v>1.8</v>
      </c>
      <c r="T651">
        <v>1.7</v>
      </c>
      <c r="U651">
        <v>0.79300000000000004</v>
      </c>
      <c r="V651">
        <v>14.3</v>
      </c>
      <c r="W651" t="b">
        <f>COUNT(LifeExpectancyData[[#This Row],[Life expectancy]:[Schooling]])=19</f>
        <v>1</v>
      </c>
    </row>
    <row r="652" spans="1:23" x14ac:dyDescent="0.25">
      <c r="A652" t="s">
        <v>315</v>
      </c>
      <c r="B652">
        <v>2006</v>
      </c>
      <c r="C652" t="s">
        <v>281</v>
      </c>
      <c r="D652">
        <v>75.900000000000006</v>
      </c>
      <c r="E652">
        <v>113</v>
      </c>
      <c r="F652">
        <v>0</v>
      </c>
      <c r="G652">
        <v>11.83</v>
      </c>
      <c r="H652">
        <v>1555.6519860000001</v>
      </c>
      <c r="J652">
        <v>1</v>
      </c>
      <c r="K652">
        <v>58.1</v>
      </c>
      <c r="L652">
        <v>0</v>
      </c>
      <c r="M652">
        <v>96</v>
      </c>
      <c r="N652">
        <v>6.95</v>
      </c>
      <c r="O652">
        <v>96</v>
      </c>
      <c r="P652">
        <v>0.1</v>
      </c>
      <c r="Q652">
        <v>11363.418449999999</v>
      </c>
      <c r="R652">
        <v>444</v>
      </c>
      <c r="S652">
        <v>1.8</v>
      </c>
      <c r="T652">
        <v>1.8</v>
      </c>
      <c r="U652">
        <v>0.78300000000000003</v>
      </c>
      <c r="V652">
        <v>13.9</v>
      </c>
      <c r="W652" t="b">
        <f>COUNT(LifeExpectancyData[[#This Row],[Life expectancy]:[Schooling]])=19</f>
        <v>0</v>
      </c>
    </row>
    <row r="653" spans="1:23" x14ac:dyDescent="0.25">
      <c r="A653" t="s">
        <v>315</v>
      </c>
      <c r="B653">
        <v>2005</v>
      </c>
      <c r="C653" t="s">
        <v>281</v>
      </c>
      <c r="D653">
        <v>75.2</v>
      </c>
      <c r="E653">
        <v>116</v>
      </c>
      <c r="F653">
        <v>0</v>
      </c>
      <c r="G653">
        <v>11.59</v>
      </c>
      <c r="H653">
        <v>167.2319899</v>
      </c>
      <c r="J653">
        <v>2</v>
      </c>
      <c r="K653">
        <v>57.5</v>
      </c>
      <c r="L653">
        <v>0</v>
      </c>
      <c r="M653">
        <v>96</v>
      </c>
      <c r="N653">
        <v>6.89</v>
      </c>
      <c r="O653">
        <v>96</v>
      </c>
      <c r="P653">
        <v>0.1</v>
      </c>
      <c r="Q653">
        <v>1224.2458999999999</v>
      </c>
      <c r="R653">
        <v>4442</v>
      </c>
      <c r="S653">
        <v>1.8</v>
      </c>
      <c r="T653">
        <v>1.8</v>
      </c>
      <c r="U653">
        <v>0.77700000000000002</v>
      </c>
      <c r="V653">
        <v>13.6</v>
      </c>
      <c r="W653" t="b">
        <f>COUNT(LifeExpectancyData[[#This Row],[Life expectancy]:[Schooling]])=19</f>
        <v>0</v>
      </c>
    </row>
    <row r="654" spans="1:23" x14ac:dyDescent="0.25">
      <c r="A654" t="s">
        <v>315</v>
      </c>
      <c r="B654">
        <v>2004</v>
      </c>
      <c r="C654" t="s">
        <v>281</v>
      </c>
      <c r="D654">
        <v>75.400000000000006</v>
      </c>
      <c r="E654">
        <v>114</v>
      </c>
      <c r="F654">
        <v>0</v>
      </c>
      <c r="G654">
        <v>13.11</v>
      </c>
      <c r="H654">
        <v>1116.3965020000001</v>
      </c>
      <c r="J654">
        <v>54</v>
      </c>
      <c r="K654">
        <v>56.9</v>
      </c>
      <c r="L654">
        <v>0</v>
      </c>
      <c r="M654">
        <v>96</v>
      </c>
      <c r="N654">
        <v>6.56</v>
      </c>
      <c r="O654">
        <v>96</v>
      </c>
      <c r="P654">
        <v>0.1</v>
      </c>
      <c r="Q654">
        <v>9365.7424680000004</v>
      </c>
      <c r="R654">
        <v>4439</v>
      </c>
      <c r="S654">
        <v>1.9</v>
      </c>
      <c r="T654">
        <v>1.9</v>
      </c>
      <c r="U654">
        <v>0.77100000000000002</v>
      </c>
      <c r="V654">
        <v>13.3</v>
      </c>
      <c r="W654" t="b">
        <f>COUNT(LifeExpectancyData[[#This Row],[Life expectancy]:[Schooling]])=19</f>
        <v>0</v>
      </c>
    </row>
    <row r="655" spans="1:23" x14ac:dyDescent="0.25">
      <c r="A655" t="s">
        <v>315</v>
      </c>
      <c r="B655">
        <v>2003</v>
      </c>
      <c r="C655" t="s">
        <v>281</v>
      </c>
      <c r="D655">
        <v>74.7</v>
      </c>
      <c r="E655">
        <v>122</v>
      </c>
      <c r="F655">
        <v>0</v>
      </c>
      <c r="G655">
        <v>13.78</v>
      </c>
      <c r="H655">
        <v>93.677065029999994</v>
      </c>
      <c r="J655">
        <v>19</v>
      </c>
      <c r="K655">
        <v>56.3</v>
      </c>
      <c r="L655">
        <v>0</v>
      </c>
      <c r="M655">
        <v>95</v>
      </c>
      <c r="N655">
        <v>6.35</v>
      </c>
      <c r="O655">
        <v>94</v>
      </c>
      <c r="P655">
        <v>0.1</v>
      </c>
      <c r="Q655">
        <v>785.88141800000005</v>
      </c>
      <c r="R655">
        <v>444</v>
      </c>
      <c r="S655">
        <v>1.9</v>
      </c>
      <c r="T655">
        <v>1.9</v>
      </c>
      <c r="U655">
        <v>0.76500000000000001</v>
      </c>
      <c r="V655">
        <v>12.9</v>
      </c>
      <c r="W655" t="b">
        <f>COUNT(LifeExpectancyData[[#This Row],[Life expectancy]:[Schooling]])=19</f>
        <v>0</v>
      </c>
    </row>
    <row r="656" spans="1:23" x14ac:dyDescent="0.25">
      <c r="A656" t="s">
        <v>315</v>
      </c>
      <c r="B656">
        <v>2002</v>
      </c>
      <c r="C656" t="s">
        <v>281</v>
      </c>
      <c r="D656">
        <v>74.8</v>
      </c>
      <c r="E656">
        <v>124</v>
      </c>
      <c r="F656">
        <v>0</v>
      </c>
      <c r="G656">
        <v>13.39</v>
      </c>
      <c r="H656">
        <v>11.63615139</v>
      </c>
      <c r="J656">
        <v>6</v>
      </c>
      <c r="K656">
        <v>55.8</v>
      </c>
      <c r="L656">
        <v>0</v>
      </c>
      <c r="M656">
        <v>95</v>
      </c>
      <c r="N656">
        <v>6.19</v>
      </c>
      <c r="O656">
        <v>95</v>
      </c>
      <c r="P656">
        <v>0.1</v>
      </c>
      <c r="Q656">
        <v>653.71636999999998</v>
      </c>
      <c r="R656">
        <v>444</v>
      </c>
      <c r="S656">
        <v>2</v>
      </c>
      <c r="T656">
        <v>2</v>
      </c>
      <c r="U656">
        <v>0.75900000000000001</v>
      </c>
      <c r="V656">
        <v>12.6</v>
      </c>
      <c r="W656" t="b">
        <f>COUNT(LifeExpectancyData[[#This Row],[Life expectancy]:[Schooling]])=19</f>
        <v>0</v>
      </c>
    </row>
    <row r="657" spans="1:23" x14ac:dyDescent="0.25">
      <c r="A657" t="s">
        <v>315</v>
      </c>
      <c r="B657">
        <v>2001</v>
      </c>
      <c r="C657" t="s">
        <v>281</v>
      </c>
      <c r="D657">
        <v>74.900000000000006</v>
      </c>
      <c r="E657">
        <v>126</v>
      </c>
      <c r="F657">
        <v>0</v>
      </c>
      <c r="G657">
        <v>13.15</v>
      </c>
      <c r="H657">
        <v>650.95679810000001</v>
      </c>
      <c r="J657">
        <v>8</v>
      </c>
      <c r="K657">
        <v>55.2</v>
      </c>
      <c r="L657">
        <v>0</v>
      </c>
      <c r="M657">
        <v>94</v>
      </c>
      <c r="N657">
        <v>7.16</v>
      </c>
      <c r="O657">
        <v>94</v>
      </c>
      <c r="P657">
        <v>0.1</v>
      </c>
      <c r="Q657">
        <v>5245.4214190000002</v>
      </c>
      <c r="R657">
        <v>444</v>
      </c>
      <c r="S657">
        <v>2</v>
      </c>
      <c r="T657">
        <v>2</v>
      </c>
      <c r="U657">
        <v>0.749</v>
      </c>
      <c r="V657">
        <v>12.3</v>
      </c>
      <c r="W657" t="b">
        <f>COUNT(LifeExpectancyData[[#This Row],[Life expectancy]:[Schooling]])=19</f>
        <v>0</v>
      </c>
    </row>
    <row r="658" spans="1:23" x14ac:dyDescent="0.25">
      <c r="A658" t="s">
        <v>315</v>
      </c>
      <c r="B658">
        <v>2000</v>
      </c>
      <c r="C658" t="s">
        <v>281</v>
      </c>
      <c r="D658">
        <v>74.7</v>
      </c>
      <c r="E658">
        <v>127</v>
      </c>
      <c r="F658">
        <v>0</v>
      </c>
      <c r="G658">
        <v>12.73</v>
      </c>
      <c r="H658">
        <v>649.39098709999996</v>
      </c>
      <c r="J658">
        <v>9</v>
      </c>
      <c r="K658">
        <v>54.7</v>
      </c>
      <c r="L658">
        <v>0</v>
      </c>
      <c r="M658">
        <v>94</v>
      </c>
      <c r="N658">
        <v>7.66</v>
      </c>
      <c r="O658">
        <v>93</v>
      </c>
      <c r="P658">
        <v>0.1</v>
      </c>
      <c r="Q658">
        <v>4919.6286899999996</v>
      </c>
      <c r="R658">
        <v>4426</v>
      </c>
      <c r="S658">
        <v>2.1</v>
      </c>
      <c r="T658">
        <v>2.1</v>
      </c>
      <c r="U658">
        <v>0.73899999999999999</v>
      </c>
      <c r="V658">
        <v>12.2</v>
      </c>
      <c r="W658" t="b">
        <f>COUNT(LifeExpectancyData[[#This Row],[Life expectancy]:[Schooling]])=19</f>
        <v>0</v>
      </c>
    </row>
    <row r="659" spans="1:23" x14ac:dyDescent="0.25">
      <c r="A659" t="s">
        <v>316</v>
      </c>
      <c r="B659">
        <v>2015</v>
      </c>
      <c r="C659" t="s">
        <v>273</v>
      </c>
      <c r="D659">
        <v>79.099999999999994</v>
      </c>
      <c r="E659">
        <v>92</v>
      </c>
      <c r="F659">
        <v>1</v>
      </c>
      <c r="H659">
        <v>0</v>
      </c>
      <c r="I659">
        <v>99</v>
      </c>
      <c r="J659">
        <v>0</v>
      </c>
      <c r="K659">
        <v>61.4</v>
      </c>
      <c r="L659">
        <v>1</v>
      </c>
      <c r="M659">
        <v>99</v>
      </c>
      <c r="O659">
        <v>99</v>
      </c>
      <c r="P659">
        <v>0.1</v>
      </c>
      <c r="Q659">
        <v>762.26121799999999</v>
      </c>
      <c r="S659">
        <v>3.5</v>
      </c>
      <c r="T659">
        <v>3.3</v>
      </c>
      <c r="U659">
        <v>0.77300000000000002</v>
      </c>
      <c r="V659">
        <v>13.9</v>
      </c>
      <c r="W659" t="b">
        <f>COUNT(LifeExpectancyData[[#This Row],[Life expectancy]:[Schooling]])=19</f>
        <v>0</v>
      </c>
    </row>
    <row r="660" spans="1:23" x14ac:dyDescent="0.25">
      <c r="A660" t="s">
        <v>316</v>
      </c>
      <c r="B660">
        <v>2014</v>
      </c>
      <c r="C660" t="s">
        <v>273</v>
      </c>
      <c r="D660">
        <v>79</v>
      </c>
      <c r="E660">
        <v>93</v>
      </c>
      <c r="F660">
        <v>1</v>
      </c>
      <c r="G660">
        <v>4.37</v>
      </c>
      <c r="H660">
        <v>13.669101899999999</v>
      </c>
      <c r="I660">
        <v>97</v>
      </c>
      <c r="J660">
        <v>0</v>
      </c>
      <c r="K660">
        <v>6.7</v>
      </c>
      <c r="L660">
        <v>1</v>
      </c>
      <c r="M660">
        <v>99</v>
      </c>
      <c r="N660">
        <v>11.6</v>
      </c>
      <c r="O660">
        <v>99</v>
      </c>
      <c r="P660">
        <v>0.1</v>
      </c>
      <c r="Q660">
        <v>75.519900000000007</v>
      </c>
      <c r="S660">
        <v>3.4</v>
      </c>
      <c r="T660">
        <v>3.3</v>
      </c>
      <c r="U660">
        <v>0.77200000000000002</v>
      </c>
      <c r="V660">
        <v>14</v>
      </c>
      <c r="W660" t="b">
        <f>COUNT(LifeExpectancyData[[#This Row],[Life expectancy]:[Schooling]])=19</f>
        <v>0</v>
      </c>
    </row>
    <row r="661" spans="1:23" x14ac:dyDescent="0.25">
      <c r="A661" t="s">
        <v>316</v>
      </c>
      <c r="B661">
        <v>2013</v>
      </c>
      <c r="C661" t="s">
        <v>273</v>
      </c>
      <c r="D661">
        <v>78.7</v>
      </c>
      <c r="E661">
        <v>96</v>
      </c>
      <c r="F661">
        <v>1</v>
      </c>
      <c r="G661">
        <v>4.18</v>
      </c>
      <c r="H661">
        <v>95.675711759999999</v>
      </c>
      <c r="I661">
        <v>96</v>
      </c>
      <c r="J661">
        <v>0</v>
      </c>
      <c r="K661">
        <v>59.9</v>
      </c>
      <c r="L661">
        <v>1</v>
      </c>
      <c r="M661">
        <v>99</v>
      </c>
      <c r="N661">
        <v>9.48</v>
      </c>
      <c r="O661">
        <v>99</v>
      </c>
      <c r="P661">
        <v>0.1</v>
      </c>
      <c r="Q661">
        <v>676.15344000000005</v>
      </c>
      <c r="S661">
        <v>3.4</v>
      </c>
      <c r="T661">
        <v>3.3</v>
      </c>
      <c r="U661">
        <v>0.77300000000000002</v>
      </c>
      <c r="V661">
        <v>14.7</v>
      </c>
      <c r="W661" t="b">
        <f>COUNT(LifeExpectancyData[[#This Row],[Life expectancy]:[Schooling]])=19</f>
        <v>0</v>
      </c>
    </row>
    <row r="662" spans="1:23" x14ac:dyDescent="0.25">
      <c r="A662" t="s">
        <v>316</v>
      </c>
      <c r="B662">
        <v>2012</v>
      </c>
      <c r="C662" t="s">
        <v>273</v>
      </c>
      <c r="D662">
        <v>78.7</v>
      </c>
      <c r="E662">
        <v>96</v>
      </c>
      <c r="F662">
        <v>1</v>
      </c>
      <c r="G662">
        <v>4.16</v>
      </c>
      <c r="H662">
        <v>742.19619920000002</v>
      </c>
      <c r="I662">
        <v>96</v>
      </c>
      <c r="J662">
        <v>0</v>
      </c>
      <c r="K662">
        <v>59.2</v>
      </c>
      <c r="L662">
        <v>1</v>
      </c>
      <c r="M662">
        <v>98</v>
      </c>
      <c r="N662">
        <v>8.59</v>
      </c>
      <c r="O662">
        <v>99</v>
      </c>
      <c r="P662">
        <v>0.1</v>
      </c>
      <c r="Q662">
        <v>6425.9411190000001</v>
      </c>
      <c r="S662">
        <v>3.4</v>
      </c>
      <c r="T662">
        <v>3.2</v>
      </c>
      <c r="U662">
        <v>0.77800000000000002</v>
      </c>
      <c r="V662">
        <v>15.7</v>
      </c>
      <c r="W662" t="b">
        <f>COUNT(LifeExpectancyData[[#This Row],[Life expectancy]:[Schooling]])=19</f>
        <v>0</v>
      </c>
    </row>
    <row r="663" spans="1:23" x14ac:dyDescent="0.25">
      <c r="A663" t="s">
        <v>316</v>
      </c>
      <c r="B663">
        <v>2011</v>
      </c>
      <c r="C663" t="s">
        <v>273</v>
      </c>
      <c r="D663">
        <v>78.8</v>
      </c>
      <c r="E663">
        <v>92</v>
      </c>
      <c r="F663">
        <v>1</v>
      </c>
      <c r="G663">
        <v>4.1399999999999997</v>
      </c>
      <c r="H663">
        <v>102.0645784</v>
      </c>
      <c r="I663">
        <v>96</v>
      </c>
      <c r="J663">
        <v>0</v>
      </c>
      <c r="K663">
        <v>58.4</v>
      </c>
      <c r="L663">
        <v>1</v>
      </c>
      <c r="M663">
        <v>99</v>
      </c>
      <c r="N663">
        <v>1.6</v>
      </c>
      <c r="O663">
        <v>97</v>
      </c>
      <c r="P663">
        <v>0.1</v>
      </c>
      <c r="Q663">
        <v>675.92435999999998</v>
      </c>
      <c r="S663">
        <v>3.4</v>
      </c>
      <c r="T663">
        <v>3.2</v>
      </c>
      <c r="U663">
        <v>0.78</v>
      </c>
      <c r="V663">
        <v>16.5</v>
      </c>
      <c r="W663" t="b">
        <f>COUNT(LifeExpectancyData[[#This Row],[Life expectancy]:[Schooling]])=19</f>
        <v>0</v>
      </c>
    </row>
    <row r="664" spans="1:23" x14ac:dyDescent="0.25">
      <c r="A664" t="s">
        <v>316</v>
      </c>
      <c r="B664">
        <v>2010</v>
      </c>
      <c r="C664" t="s">
        <v>273</v>
      </c>
      <c r="D664">
        <v>78</v>
      </c>
      <c r="E664">
        <v>98</v>
      </c>
      <c r="F664">
        <v>1</v>
      </c>
      <c r="G664">
        <v>4.13</v>
      </c>
      <c r="H664">
        <v>787.28081629999997</v>
      </c>
      <c r="I664">
        <v>96</v>
      </c>
      <c r="J664">
        <v>0</v>
      </c>
      <c r="K664">
        <v>57.7</v>
      </c>
      <c r="L664">
        <v>1</v>
      </c>
      <c r="M664">
        <v>99</v>
      </c>
      <c r="N664">
        <v>1.19</v>
      </c>
      <c r="O664">
        <v>96</v>
      </c>
      <c r="P664">
        <v>0.1</v>
      </c>
      <c r="Q664">
        <v>5676.1414299999997</v>
      </c>
      <c r="S664">
        <v>3.4</v>
      </c>
      <c r="T664">
        <v>3.2</v>
      </c>
      <c r="U664">
        <v>0.78400000000000003</v>
      </c>
      <c r="V664">
        <v>17.600000000000001</v>
      </c>
      <c r="W664" t="b">
        <f>COUNT(LifeExpectancyData[[#This Row],[Life expectancy]:[Schooling]])=19</f>
        <v>0</v>
      </c>
    </row>
    <row r="665" spans="1:23" x14ac:dyDescent="0.25">
      <c r="A665" t="s">
        <v>316</v>
      </c>
      <c r="B665">
        <v>2009</v>
      </c>
      <c r="C665" t="s">
        <v>273</v>
      </c>
      <c r="D665">
        <v>78.099999999999994</v>
      </c>
      <c r="E665">
        <v>11</v>
      </c>
      <c r="F665">
        <v>1</v>
      </c>
      <c r="G665">
        <v>4.01</v>
      </c>
      <c r="H665">
        <v>818.87710159999995</v>
      </c>
      <c r="I665">
        <v>96</v>
      </c>
      <c r="J665">
        <v>0</v>
      </c>
      <c r="K665">
        <v>56.9</v>
      </c>
      <c r="L665">
        <v>1</v>
      </c>
      <c r="M665">
        <v>99</v>
      </c>
      <c r="N665">
        <v>11.78</v>
      </c>
      <c r="O665">
        <v>96</v>
      </c>
      <c r="P665">
        <v>0.1</v>
      </c>
      <c r="Q665">
        <v>5484.7763000000004</v>
      </c>
      <c r="S665">
        <v>3.4</v>
      </c>
      <c r="T665">
        <v>3.2</v>
      </c>
      <c r="U665">
        <v>0.78200000000000003</v>
      </c>
      <c r="V665">
        <v>17.7</v>
      </c>
      <c r="W665" t="b">
        <f>COUNT(LifeExpectancyData[[#This Row],[Life expectancy]:[Schooling]])=19</f>
        <v>0</v>
      </c>
    </row>
    <row r="666" spans="1:23" x14ac:dyDescent="0.25">
      <c r="A666" t="s">
        <v>316</v>
      </c>
      <c r="B666">
        <v>2008</v>
      </c>
      <c r="C666" t="s">
        <v>273</v>
      </c>
      <c r="D666">
        <v>77.900000000000006</v>
      </c>
      <c r="E666">
        <v>12</v>
      </c>
      <c r="F666">
        <v>1</v>
      </c>
      <c r="G666">
        <v>4.26</v>
      </c>
      <c r="H666">
        <v>708.61579659999995</v>
      </c>
      <c r="I666">
        <v>95</v>
      </c>
      <c r="J666">
        <v>0</v>
      </c>
      <c r="K666">
        <v>56.2</v>
      </c>
      <c r="L666">
        <v>1</v>
      </c>
      <c r="M666">
        <v>99</v>
      </c>
      <c r="N666">
        <v>1.79</v>
      </c>
      <c r="O666">
        <v>95</v>
      </c>
      <c r="P666">
        <v>0.1</v>
      </c>
      <c r="Q666">
        <v>5376.4476219999997</v>
      </c>
      <c r="S666">
        <v>3.4</v>
      </c>
      <c r="T666">
        <v>3.2</v>
      </c>
      <c r="U666">
        <v>0.77100000000000002</v>
      </c>
      <c r="V666">
        <v>17.100000000000001</v>
      </c>
      <c r="W666" t="b">
        <f>COUNT(LifeExpectancyData[[#This Row],[Life expectancy]:[Schooling]])=19</f>
        <v>0</v>
      </c>
    </row>
    <row r="667" spans="1:23" x14ac:dyDescent="0.25">
      <c r="A667" t="s">
        <v>316</v>
      </c>
      <c r="B667">
        <v>2007</v>
      </c>
      <c r="C667" t="s">
        <v>273</v>
      </c>
      <c r="D667">
        <v>78.099999999999994</v>
      </c>
      <c r="E667">
        <v>14</v>
      </c>
      <c r="F667">
        <v>1</v>
      </c>
      <c r="G667">
        <v>4.13</v>
      </c>
      <c r="H667">
        <v>750.71476410000002</v>
      </c>
      <c r="I667">
        <v>93</v>
      </c>
      <c r="J667">
        <v>0</v>
      </c>
      <c r="K667">
        <v>55.4</v>
      </c>
      <c r="L667">
        <v>1</v>
      </c>
      <c r="M667">
        <v>99</v>
      </c>
      <c r="N667">
        <v>1.42</v>
      </c>
      <c r="O667">
        <v>93</v>
      </c>
      <c r="P667">
        <v>0.1</v>
      </c>
      <c r="Q667">
        <v>5184.4942270000001</v>
      </c>
      <c r="S667">
        <v>3.4</v>
      </c>
      <c r="T667">
        <v>3.2</v>
      </c>
      <c r="U667">
        <v>0.754</v>
      </c>
      <c r="V667">
        <v>16</v>
      </c>
      <c r="W667" t="b">
        <f>COUNT(LifeExpectancyData[[#This Row],[Life expectancy]:[Schooling]])=19</f>
        <v>0</v>
      </c>
    </row>
    <row r="668" spans="1:23" x14ac:dyDescent="0.25">
      <c r="A668" t="s">
        <v>316</v>
      </c>
      <c r="B668">
        <v>2006</v>
      </c>
      <c r="C668" t="s">
        <v>273</v>
      </c>
      <c r="D668">
        <v>78</v>
      </c>
      <c r="E668">
        <v>14</v>
      </c>
      <c r="F668">
        <v>1</v>
      </c>
      <c r="G668">
        <v>4.17</v>
      </c>
      <c r="H668">
        <v>523.47242840000001</v>
      </c>
      <c r="I668">
        <v>89</v>
      </c>
      <c r="J668">
        <v>0</v>
      </c>
      <c r="K668">
        <v>54.6</v>
      </c>
      <c r="L668">
        <v>1</v>
      </c>
      <c r="M668">
        <v>99</v>
      </c>
      <c r="N668">
        <v>7.67</v>
      </c>
      <c r="O668">
        <v>89</v>
      </c>
      <c r="P668">
        <v>0.1</v>
      </c>
      <c r="Q668">
        <v>4669.6916000000001</v>
      </c>
      <c r="S668">
        <v>3.4</v>
      </c>
      <c r="T668">
        <v>3.2</v>
      </c>
      <c r="U668">
        <v>0.73199999999999998</v>
      </c>
      <c r="V668">
        <v>14.7</v>
      </c>
      <c r="W668" t="b">
        <f>COUNT(LifeExpectancyData[[#This Row],[Life expectancy]:[Schooling]])=19</f>
        <v>0</v>
      </c>
    </row>
    <row r="669" spans="1:23" x14ac:dyDescent="0.25">
      <c r="A669" t="s">
        <v>316</v>
      </c>
      <c r="B669">
        <v>2005</v>
      </c>
      <c r="C669" t="s">
        <v>273</v>
      </c>
      <c r="D669">
        <v>77.2</v>
      </c>
      <c r="E669">
        <v>19</v>
      </c>
      <c r="F669">
        <v>1</v>
      </c>
      <c r="G669">
        <v>4.4800000000000004</v>
      </c>
      <c r="H669">
        <v>518.93592209999997</v>
      </c>
      <c r="I669">
        <v>95</v>
      </c>
      <c r="J669">
        <v>0</v>
      </c>
      <c r="K669">
        <v>53.8</v>
      </c>
      <c r="L669">
        <v>1</v>
      </c>
      <c r="M669">
        <v>99</v>
      </c>
      <c r="N669">
        <v>9.39</v>
      </c>
      <c r="O669">
        <v>89</v>
      </c>
      <c r="P669">
        <v>0.1</v>
      </c>
      <c r="Q669">
        <v>3779.5770000000002</v>
      </c>
      <c r="S669">
        <v>3.4</v>
      </c>
      <c r="T669">
        <v>3.3</v>
      </c>
      <c r="U669">
        <v>0.71899999999999997</v>
      </c>
      <c r="V669">
        <v>14.2</v>
      </c>
      <c r="W669" t="b">
        <f>COUNT(LifeExpectancyData[[#This Row],[Life expectancy]:[Schooling]])=19</f>
        <v>0</v>
      </c>
    </row>
    <row r="670" spans="1:23" x14ac:dyDescent="0.25">
      <c r="A670" t="s">
        <v>316</v>
      </c>
      <c r="B670">
        <v>2004</v>
      </c>
      <c r="C670" t="s">
        <v>273</v>
      </c>
      <c r="D670">
        <v>77.3</v>
      </c>
      <c r="E670">
        <v>17</v>
      </c>
      <c r="F670">
        <v>1</v>
      </c>
      <c r="G670">
        <v>4.38</v>
      </c>
      <c r="H670">
        <v>4.4842545789999999</v>
      </c>
      <c r="I670">
        <v>99</v>
      </c>
      <c r="J670">
        <v>0</v>
      </c>
      <c r="K670">
        <v>53</v>
      </c>
      <c r="L670">
        <v>1</v>
      </c>
      <c r="M670">
        <v>98</v>
      </c>
      <c r="N670">
        <v>6.14</v>
      </c>
      <c r="O670">
        <v>88</v>
      </c>
      <c r="P670">
        <v>0.1</v>
      </c>
      <c r="Q670">
        <v>339.71625599999999</v>
      </c>
      <c r="S670">
        <v>3.4</v>
      </c>
      <c r="T670">
        <v>3.3</v>
      </c>
      <c r="U670">
        <v>0.70499999999999996</v>
      </c>
      <c r="V670">
        <v>13.2</v>
      </c>
      <c r="W670" t="b">
        <f>COUNT(LifeExpectancyData[[#This Row],[Life expectancy]:[Schooling]])=19</f>
        <v>0</v>
      </c>
    </row>
    <row r="671" spans="1:23" x14ac:dyDescent="0.25">
      <c r="A671" t="s">
        <v>316</v>
      </c>
      <c r="B671">
        <v>2003</v>
      </c>
      <c r="C671" t="s">
        <v>273</v>
      </c>
      <c r="D671">
        <v>77.400000000000006</v>
      </c>
      <c r="E671">
        <v>18</v>
      </c>
      <c r="F671">
        <v>1</v>
      </c>
      <c r="G671">
        <v>4.3899999999999997</v>
      </c>
      <c r="H671">
        <v>60.341451239999998</v>
      </c>
      <c r="I671">
        <v>99</v>
      </c>
      <c r="J671">
        <v>0</v>
      </c>
      <c r="K671">
        <v>52.1</v>
      </c>
      <c r="L671">
        <v>1</v>
      </c>
      <c r="M671">
        <v>98</v>
      </c>
      <c r="N671">
        <v>6.31</v>
      </c>
      <c r="O671">
        <v>72</v>
      </c>
      <c r="P671">
        <v>0.1</v>
      </c>
      <c r="Q671">
        <v>3192.6693780000001</v>
      </c>
      <c r="S671">
        <v>3.5</v>
      </c>
      <c r="T671">
        <v>3.3</v>
      </c>
      <c r="U671">
        <v>0.69399999999999995</v>
      </c>
      <c r="V671">
        <v>12.9</v>
      </c>
      <c r="W671" t="b">
        <f>COUNT(LifeExpectancyData[[#This Row],[Life expectancy]:[Schooling]])=19</f>
        <v>0</v>
      </c>
    </row>
    <row r="672" spans="1:23" x14ac:dyDescent="0.25">
      <c r="A672" t="s">
        <v>316</v>
      </c>
      <c r="B672">
        <v>2002</v>
      </c>
      <c r="C672" t="s">
        <v>273</v>
      </c>
      <c r="D672">
        <v>77.7</v>
      </c>
      <c r="E672">
        <v>19</v>
      </c>
      <c r="F672">
        <v>1</v>
      </c>
      <c r="G672">
        <v>4.0999999999999996</v>
      </c>
      <c r="H672">
        <v>334.76721070000002</v>
      </c>
      <c r="I672">
        <v>98</v>
      </c>
      <c r="J672">
        <v>0</v>
      </c>
      <c r="K672">
        <v>51.3</v>
      </c>
      <c r="L672">
        <v>1</v>
      </c>
      <c r="M672">
        <v>98</v>
      </c>
      <c r="N672">
        <v>6.5</v>
      </c>
      <c r="O672">
        <v>99</v>
      </c>
      <c r="P672">
        <v>0.1</v>
      </c>
      <c r="Q672">
        <v>2994.3399880000002</v>
      </c>
      <c r="S672">
        <v>3.5</v>
      </c>
      <c r="T672">
        <v>3.3</v>
      </c>
      <c r="U672">
        <v>0.69199999999999995</v>
      </c>
      <c r="V672">
        <v>12.5</v>
      </c>
      <c r="W672" t="b">
        <f>COUNT(LifeExpectancyData[[#This Row],[Life expectancy]:[Schooling]])=19</f>
        <v>0</v>
      </c>
    </row>
    <row r="673" spans="1:23" x14ac:dyDescent="0.25">
      <c r="A673" t="s">
        <v>316</v>
      </c>
      <c r="B673">
        <v>2001</v>
      </c>
      <c r="C673" t="s">
        <v>273</v>
      </c>
      <c r="D673">
        <v>76.7</v>
      </c>
      <c r="E673">
        <v>115</v>
      </c>
      <c r="F673">
        <v>1</v>
      </c>
      <c r="G673">
        <v>4.04</v>
      </c>
      <c r="H673">
        <v>322.58631489999999</v>
      </c>
      <c r="I673">
        <v>98</v>
      </c>
      <c r="J673">
        <v>0</v>
      </c>
      <c r="K673">
        <v>5.4</v>
      </c>
      <c r="L673">
        <v>1</v>
      </c>
      <c r="M673">
        <v>99</v>
      </c>
      <c r="N673">
        <v>6.27</v>
      </c>
      <c r="O673">
        <v>98</v>
      </c>
      <c r="P673">
        <v>0.1</v>
      </c>
      <c r="Q673">
        <v>2832.188893</v>
      </c>
      <c r="S673">
        <v>3.6</v>
      </c>
      <c r="T673">
        <v>3.4</v>
      </c>
      <c r="U673">
        <v>0.68600000000000005</v>
      </c>
      <c r="V673">
        <v>12.3</v>
      </c>
      <c r="W673" t="b">
        <f>COUNT(LifeExpectancyData[[#This Row],[Life expectancy]:[Schooling]])=19</f>
        <v>0</v>
      </c>
    </row>
    <row r="674" spans="1:23" x14ac:dyDescent="0.25">
      <c r="A674" t="s">
        <v>316</v>
      </c>
      <c r="B674">
        <v>2000</v>
      </c>
      <c r="C674" t="s">
        <v>273</v>
      </c>
      <c r="D674">
        <v>76.900000000000006</v>
      </c>
      <c r="E674">
        <v>115</v>
      </c>
      <c r="F674">
        <v>1</v>
      </c>
      <c r="G674">
        <v>3.92</v>
      </c>
      <c r="H674">
        <v>49.340077559999997</v>
      </c>
      <c r="I674">
        <v>98</v>
      </c>
      <c r="J674">
        <v>0</v>
      </c>
      <c r="K674">
        <v>49.4</v>
      </c>
      <c r="L674">
        <v>1</v>
      </c>
      <c r="M674">
        <v>98</v>
      </c>
      <c r="N674">
        <v>6.7</v>
      </c>
      <c r="O674">
        <v>95</v>
      </c>
      <c r="P674">
        <v>0.1</v>
      </c>
      <c r="Q674">
        <v>2741.1154200000001</v>
      </c>
      <c r="S674">
        <v>3.6</v>
      </c>
      <c r="T674">
        <v>3.4</v>
      </c>
      <c r="U674">
        <v>0.67900000000000005</v>
      </c>
      <c r="V674">
        <v>12.1</v>
      </c>
      <c r="W674" t="b">
        <f>COUNT(LifeExpectancyData[[#This Row],[Life expectancy]:[Schooling]])=19</f>
        <v>0</v>
      </c>
    </row>
    <row r="675" spans="1:23" x14ac:dyDescent="0.25">
      <c r="A675" t="s">
        <v>317</v>
      </c>
      <c r="B675">
        <v>2015</v>
      </c>
      <c r="C675" t="s">
        <v>281</v>
      </c>
      <c r="D675">
        <v>85</v>
      </c>
      <c r="E675">
        <v>52</v>
      </c>
      <c r="F675">
        <v>0</v>
      </c>
      <c r="H675">
        <v>0</v>
      </c>
      <c r="I675">
        <v>97</v>
      </c>
      <c r="J675">
        <v>0</v>
      </c>
      <c r="K675">
        <v>6.3</v>
      </c>
      <c r="L675">
        <v>0</v>
      </c>
      <c r="M675">
        <v>97</v>
      </c>
      <c r="O675">
        <v>97</v>
      </c>
      <c r="P675">
        <v>0.1</v>
      </c>
      <c r="Q675">
        <v>2375.1127000000001</v>
      </c>
      <c r="R675">
        <v>116985</v>
      </c>
      <c r="S675">
        <v>1</v>
      </c>
      <c r="T675">
        <v>1</v>
      </c>
      <c r="U675">
        <v>0.85399999999999998</v>
      </c>
      <c r="V675">
        <v>14.3</v>
      </c>
      <c r="W675" t="b">
        <f>COUNT(LifeExpectancyData[[#This Row],[Life expectancy]:[Schooling]])=19</f>
        <v>0</v>
      </c>
    </row>
    <row r="676" spans="1:23" x14ac:dyDescent="0.25">
      <c r="A676" t="s">
        <v>317</v>
      </c>
      <c r="B676">
        <v>2014</v>
      </c>
      <c r="C676" t="s">
        <v>281</v>
      </c>
      <c r="D676">
        <v>83</v>
      </c>
      <c r="E676">
        <v>53</v>
      </c>
      <c r="F676">
        <v>0</v>
      </c>
      <c r="G676">
        <v>0.01</v>
      </c>
      <c r="H676">
        <v>207.30419359999999</v>
      </c>
      <c r="I676">
        <v>96</v>
      </c>
      <c r="J676">
        <v>10</v>
      </c>
      <c r="K676">
        <v>59.8</v>
      </c>
      <c r="L676">
        <v>0</v>
      </c>
      <c r="M676">
        <v>99</v>
      </c>
      <c r="N676">
        <v>7.37</v>
      </c>
      <c r="O676">
        <v>99</v>
      </c>
      <c r="P676">
        <v>0.1</v>
      </c>
      <c r="Q676">
        <v>2734.88382</v>
      </c>
      <c r="R676">
        <v>115239</v>
      </c>
      <c r="S676">
        <v>0.9</v>
      </c>
      <c r="T676">
        <v>1</v>
      </c>
      <c r="U676">
        <v>0.85</v>
      </c>
      <c r="V676">
        <v>14</v>
      </c>
      <c r="W676" t="b">
        <f>COUNT(LifeExpectancyData[[#This Row],[Life expectancy]:[Schooling]])=19</f>
        <v>1</v>
      </c>
    </row>
    <row r="677" spans="1:23" x14ac:dyDescent="0.25">
      <c r="A677" t="s">
        <v>317</v>
      </c>
      <c r="B677">
        <v>2013</v>
      </c>
      <c r="C677" t="s">
        <v>281</v>
      </c>
      <c r="D677">
        <v>81</v>
      </c>
      <c r="E677">
        <v>54</v>
      </c>
      <c r="F677">
        <v>0</v>
      </c>
      <c r="G677">
        <v>9.0399999999999991</v>
      </c>
      <c r="H677">
        <v>212.08592590000001</v>
      </c>
      <c r="I677">
        <v>96</v>
      </c>
      <c r="J677">
        <v>0</v>
      </c>
      <c r="K677">
        <v>59.2</v>
      </c>
      <c r="L677">
        <v>0</v>
      </c>
      <c r="M677">
        <v>99</v>
      </c>
      <c r="N677">
        <v>7.46</v>
      </c>
      <c r="O677">
        <v>99</v>
      </c>
      <c r="P677">
        <v>0.1</v>
      </c>
      <c r="Q677">
        <v>2797.9673600000001</v>
      </c>
      <c r="R677">
        <v>1143896</v>
      </c>
      <c r="S677">
        <v>0.9</v>
      </c>
      <c r="T677">
        <v>1</v>
      </c>
      <c r="U677">
        <v>0.85</v>
      </c>
      <c r="V677">
        <v>13.8</v>
      </c>
      <c r="W677" t="b">
        <f>COUNT(LifeExpectancyData[[#This Row],[Life expectancy]:[Schooling]])=19</f>
        <v>1</v>
      </c>
    </row>
    <row r="678" spans="1:23" x14ac:dyDescent="0.25">
      <c r="A678" t="s">
        <v>317</v>
      </c>
      <c r="B678">
        <v>2012</v>
      </c>
      <c r="C678" t="s">
        <v>281</v>
      </c>
      <c r="D678">
        <v>80</v>
      </c>
      <c r="E678">
        <v>56</v>
      </c>
      <c r="F678">
        <v>0</v>
      </c>
      <c r="G678">
        <v>10.55</v>
      </c>
      <c r="H678">
        <v>2159.7562050000001</v>
      </c>
      <c r="I678">
        <v>96</v>
      </c>
      <c r="J678">
        <v>1</v>
      </c>
      <c r="K678">
        <v>58.7</v>
      </c>
      <c r="L678">
        <v>0</v>
      </c>
      <c r="M678">
        <v>99</v>
      </c>
      <c r="N678">
        <v>7.44</v>
      </c>
      <c r="O678">
        <v>99</v>
      </c>
      <c r="P678">
        <v>0.1</v>
      </c>
      <c r="Q678">
        <v>28951.155559999999</v>
      </c>
      <c r="R678">
        <v>113562</v>
      </c>
      <c r="S678">
        <v>0.9</v>
      </c>
      <c r="T678">
        <v>1</v>
      </c>
      <c r="U678">
        <v>0.85</v>
      </c>
      <c r="V678">
        <v>13.8</v>
      </c>
      <c r="W678" t="b">
        <f>COUNT(LifeExpectancyData[[#This Row],[Life expectancy]:[Schooling]])=19</f>
        <v>1</v>
      </c>
    </row>
    <row r="679" spans="1:23" x14ac:dyDescent="0.25">
      <c r="A679" t="s">
        <v>317</v>
      </c>
      <c r="B679">
        <v>2011</v>
      </c>
      <c r="C679" t="s">
        <v>281</v>
      </c>
      <c r="D679">
        <v>79.7</v>
      </c>
      <c r="E679">
        <v>57</v>
      </c>
      <c r="F679">
        <v>0</v>
      </c>
      <c r="G679">
        <v>10.69</v>
      </c>
      <c r="H679">
        <v>2443.3250280000002</v>
      </c>
      <c r="I679">
        <v>96</v>
      </c>
      <c r="J679">
        <v>0</v>
      </c>
      <c r="K679">
        <v>58.3</v>
      </c>
      <c r="L679">
        <v>0</v>
      </c>
      <c r="M679">
        <v>99</v>
      </c>
      <c r="N679">
        <v>7.54</v>
      </c>
      <c r="O679">
        <v>99</v>
      </c>
      <c r="P679">
        <v>0.1</v>
      </c>
      <c r="Q679">
        <v>32233.83942</v>
      </c>
      <c r="R679">
        <v>1124835</v>
      </c>
      <c r="S679">
        <v>0.9</v>
      </c>
      <c r="T679">
        <v>1</v>
      </c>
      <c r="U679">
        <v>0.84699999999999998</v>
      </c>
      <c r="V679">
        <v>13.8</v>
      </c>
      <c r="W679" t="b">
        <f>COUNT(LifeExpectancyData[[#This Row],[Life expectancy]:[Schooling]])=19</f>
        <v>1</v>
      </c>
    </row>
    <row r="680" spans="1:23" x14ac:dyDescent="0.25">
      <c r="A680" t="s">
        <v>317</v>
      </c>
      <c r="B680">
        <v>2010</v>
      </c>
      <c r="C680" t="s">
        <v>281</v>
      </c>
      <c r="D680">
        <v>79.5</v>
      </c>
      <c r="E680">
        <v>59</v>
      </c>
      <c r="F680">
        <v>0</v>
      </c>
      <c r="G680">
        <v>11.32</v>
      </c>
      <c r="H680">
        <v>283.33002579999999</v>
      </c>
      <c r="I680">
        <v>96</v>
      </c>
      <c r="J680">
        <v>18</v>
      </c>
      <c r="K680">
        <v>57.8</v>
      </c>
      <c r="L680">
        <v>0</v>
      </c>
      <c r="M680">
        <v>99</v>
      </c>
      <c r="N680">
        <v>7.23</v>
      </c>
      <c r="O680">
        <v>99</v>
      </c>
      <c r="P680">
        <v>0.1</v>
      </c>
      <c r="Q680">
        <v>3818.46396</v>
      </c>
      <c r="R680">
        <v>111267</v>
      </c>
      <c r="S680">
        <v>0.9</v>
      </c>
      <c r="T680">
        <v>1</v>
      </c>
      <c r="U680">
        <v>0.85299999999999998</v>
      </c>
      <c r="V680">
        <v>14.6</v>
      </c>
      <c r="W680" t="b">
        <f>COUNT(LifeExpectancyData[[#This Row],[Life expectancy]:[Schooling]])=19</f>
        <v>1</v>
      </c>
    </row>
    <row r="681" spans="1:23" x14ac:dyDescent="0.25">
      <c r="A681" t="s">
        <v>317</v>
      </c>
      <c r="B681">
        <v>2009</v>
      </c>
      <c r="C681" t="s">
        <v>281</v>
      </c>
      <c r="D681">
        <v>79.3</v>
      </c>
      <c r="E681">
        <v>6</v>
      </c>
      <c r="F681">
        <v>0</v>
      </c>
      <c r="G681">
        <v>10.8</v>
      </c>
      <c r="H681">
        <v>230.25241840000001</v>
      </c>
      <c r="I681">
        <v>96</v>
      </c>
      <c r="J681">
        <v>0</v>
      </c>
      <c r="K681">
        <v>57.3</v>
      </c>
      <c r="L681">
        <v>0</v>
      </c>
      <c r="M681">
        <v>99</v>
      </c>
      <c r="N681">
        <v>7.4</v>
      </c>
      <c r="O681">
        <v>99</v>
      </c>
      <c r="P681">
        <v>0.1</v>
      </c>
      <c r="Q681">
        <v>3215.8159000000001</v>
      </c>
      <c r="R681">
        <v>19876</v>
      </c>
      <c r="S681">
        <v>0.9</v>
      </c>
      <c r="T681">
        <v>1</v>
      </c>
      <c r="U681">
        <v>0.84899999999999998</v>
      </c>
      <c r="V681">
        <v>14.1</v>
      </c>
      <c r="W681" t="b">
        <f>COUNT(LifeExpectancyData[[#This Row],[Life expectancy]:[Schooling]])=19</f>
        <v>1</v>
      </c>
    </row>
    <row r="682" spans="1:23" x14ac:dyDescent="0.25">
      <c r="A682" t="s">
        <v>317</v>
      </c>
      <c r="B682">
        <v>2008</v>
      </c>
      <c r="C682" t="s">
        <v>281</v>
      </c>
      <c r="D682">
        <v>79.099999999999994</v>
      </c>
      <c r="E682">
        <v>62</v>
      </c>
      <c r="F682">
        <v>0</v>
      </c>
      <c r="G682">
        <v>12.01</v>
      </c>
      <c r="H682">
        <v>239.64099379999999</v>
      </c>
      <c r="I682">
        <v>93</v>
      </c>
      <c r="J682">
        <v>1</v>
      </c>
      <c r="K682">
        <v>56.8</v>
      </c>
      <c r="L682">
        <v>0</v>
      </c>
      <c r="M682">
        <v>97</v>
      </c>
      <c r="N682">
        <v>6.89</v>
      </c>
      <c r="O682">
        <v>97</v>
      </c>
      <c r="P682">
        <v>0.1</v>
      </c>
      <c r="Q682">
        <v>3539.7487999999998</v>
      </c>
      <c r="R682">
        <v>181563</v>
      </c>
      <c r="S682">
        <v>0.9</v>
      </c>
      <c r="T682">
        <v>1</v>
      </c>
      <c r="U682">
        <v>0.84399999999999997</v>
      </c>
      <c r="V682">
        <v>13.7</v>
      </c>
      <c r="W682" t="b">
        <f>COUNT(LifeExpectancyData[[#This Row],[Life expectancy]:[Schooling]])=19</f>
        <v>1</v>
      </c>
    </row>
    <row r="683" spans="1:23" x14ac:dyDescent="0.25">
      <c r="A683" t="s">
        <v>317</v>
      </c>
      <c r="B683">
        <v>2007</v>
      </c>
      <c r="C683" t="s">
        <v>281</v>
      </c>
      <c r="D683">
        <v>78.900000000000006</v>
      </c>
      <c r="E683">
        <v>63</v>
      </c>
      <c r="F683">
        <v>0</v>
      </c>
      <c r="G683">
        <v>11.56</v>
      </c>
      <c r="H683">
        <v>1958.525877</v>
      </c>
      <c r="I683">
        <v>93</v>
      </c>
      <c r="J683">
        <v>0</v>
      </c>
      <c r="K683">
        <v>56.3</v>
      </c>
      <c r="L683">
        <v>0</v>
      </c>
      <c r="M683">
        <v>97</v>
      </c>
      <c r="N683">
        <v>6.5</v>
      </c>
      <c r="O683">
        <v>97</v>
      </c>
      <c r="P683">
        <v>0.1</v>
      </c>
      <c r="Q683">
        <v>31386.63265</v>
      </c>
      <c r="R683">
        <v>163712</v>
      </c>
      <c r="S683">
        <v>0.9</v>
      </c>
      <c r="T683">
        <v>1</v>
      </c>
      <c r="U683">
        <v>0.83599999999999997</v>
      </c>
      <c r="V683">
        <v>13.5</v>
      </c>
      <c r="W683" t="b">
        <f>COUNT(LifeExpectancyData[[#This Row],[Life expectancy]:[Schooling]])=19</f>
        <v>1</v>
      </c>
    </row>
    <row r="684" spans="1:23" x14ac:dyDescent="0.25">
      <c r="A684" t="s">
        <v>317</v>
      </c>
      <c r="B684">
        <v>2006</v>
      </c>
      <c r="C684" t="s">
        <v>281</v>
      </c>
      <c r="D684">
        <v>78.8</v>
      </c>
      <c r="E684">
        <v>64</v>
      </c>
      <c r="F684">
        <v>0</v>
      </c>
      <c r="G684">
        <v>11.47</v>
      </c>
      <c r="H684">
        <v>1700.8415339999999</v>
      </c>
      <c r="I684">
        <v>93</v>
      </c>
      <c r="J684">
        <v>0</v>
      </c>
      <c r="K684">
        <v>55.8</v>
      </c>
      <c r="L684">
        <v>0</v>
      </c>
      <c r="M684">
        <v>97</v>
      </c>
      <c r="N684">
        <v>6.28</v>
      </c>
      <c r="O684">
        <v>97</v>
      </c>
      <c r="P684">
        <v>0.1</v>
      </c>
      <c r="Q684">
        <v>27169.992559999999</v>
      </c>
      <c r="R684">
        <v>14559</v>
      </c>
      <c r="S684">
        <v>0.9</v>
      </c>
      <c r="T684">
        <v>1</v>
      </c>
      <c r="U684">
        <v>0.82899999999999996</v>
      </c>
      <c r="V684">
        <v>13.4</v>
      </c>
      <c r="W684" t="b">
        <f>COUNT(LifeExpectancyData[[#This Row],[Life expectancy]:[Schooling]])=19</f>
        <v>1</v>
      </c>
    </row>
    <row r="685" spans="1:23" x14ac:dyDescent="0.25">
      <c r="A685" t="s">
        <v>317</v>
      </c>
      <c r="B685">
        <v>2005</v>
      </c>
      <c r="C685" t="s">
        <v>281</v>
      </c>
      <c r="D685">
        <v>78.7</v>
      </c>
      <c r="E685">
        <v>65</v>
      </c>
      <c r="F685">
        <v>0</v>
      </c>
      <c r="G685">
        <v>11.41</v>
      </c>
      <c r="H685">
        <v>1562.5208270000001</v>
      </c>
      <c r="I685">
        <v>88</v>
      </c>
      <c r="J685">
        <v>1</v>
      </c>
      <c r="K685">
        <v>55.3</v>
      </c>
      <c r="L685">
        <v>0</v>
      </c>
      <c r="M685">
        <v>98</v>
      </c>
      <c r="N685">
        <v>6.37</v>
      </c>
      <c r="O685">
        <v>98</v>
      </c>
      <c r="P685">
        <v>0.1</v>
      </c>
      <c r="Q685">
        <v>25324.486659999999</v>
      </c>
      <c r="R685">
        <v>127658</v>
      </c>
      <c r="S685">
        <v>0.9</v>
      </c>
      <c r="T685">
        <v>1</v>
      </c>
      <c r="U685">
        <v>0.82599999999999996</v>
      </c>
      <c r="V685">
        <v>13.5</v>
      </c>
      <c r="W685" t="b">
        <f>COUNT(LifeExpectancyData[[#This Row],[Life expectancy]:[Schooling]])=19</f>
        <v>1</v>
      </c>
    </row>
    <row r="686" spans="1:23" x14ac:dyDescent="0.25">
      <c r="A686" t="s">
        <v>317</v>
      </c>
      <c r="B686">
        <v>2004</v>
      </c>
      <c r="C686" t="s">
        <v>281</v>
      </c>
      <c r="D686">
        <v>78.599999999999994</v>
      </c>
      <c r="E686">
        <v>65</v>
      </c>
      <c r="F686">
        <v>0</v>
      </c>
      <c r="G686">
        <v>13.03</v>
      </c>
      <c r="H686">
        <v>1586.724172</v>
      </c>
      <c r="I686">
        <v>88</v>
      </c>
      <c r="J686">
        <v>0</v>
      </c>
      <c r="K686">
        <v>54.8</v>
      </c>
      <c r="L686">
        <v>0</v>
      </c>
      <c r="M686">
        <v>98</v>
      </c>
      <c r="N686">
        <v>6.42</v>
      </c>
      <c r="O686">
        <v>98</v>
      </c>
      <c r="P686">
        <v>0.1</v>
      </c>
      <c r="Q686">
        <v>23932.491279999998</v>
      </c>
      <c r="R686">
        <v>1141</v>
      </c>
      <c r="S686">
        <v>0.9</v>
      </c>
      <c r="T686">
        <v>1</v>
      </c>
      <c r="U686">
        <v>0.82299999999999995</v>
      </c>
      <c r="V686">
        <v>13.4</v>
      </c>
      <c r="W686" t="b">
        <f>COUNT(LifeExpectancyData[[#This Row],[Life expectancy]:[Schooling]])=19</f>
        <v>1</v>
      </c>
    </row>
    <row r="687" spans="1:23" x14ac:dyDescent="0.25">
      <c r="A687" t="s">
        <v>317</v>
      </c>
      <c r="B687">
        <v>2003</v>
      </c>
      <c r="C687" t="s">
        <v>281</v>
      </c>
      <c r="D687">
        <v>78.5</v>
      </c>
      <c r="E687">
        <v>66</v>
      </c>
      <c r="F687">
        <v>0</v>
      </c>
      <c r="G687">
        <v>10.62</v>
      </c>
      <c r="H687">
        <v>158.70873990000001</v>
      </c>
      <c r="I687">
        <v>88</v>
      </c>
      <c r="J687">
        <v>0</v>
      </c>
      <c r="K687">
        <v>54.3</v>
      </c>
      <c r="L687">
        <v>0</v>
      </c>
      <c r="M687">
        <v>98</v>
      </c>
      <c r="N687">
        <v>6.83</v>
      </c>
      <c r="O687">
        <v>98</v>
      </c>
      <c r="P687">
        <v>0.1</v>
      </c>
      <c r="Q687">
        <v>2293.4789000000001</v>
      </c>
      <c r="R687">
        <v>993563</v>
      </c>
      <c r="S687">
        <v>0.9</v>
      </c>
      <c r="T687">
        <v>1</v>
      </c>
      <c r="U687">
        <v>0.81499999999999995</v>
      </c>
      <c r="V687">
        <v>13</v>
      </c>
      <c r="W687" t="b">
        <f>COUNT(LifeExpectancyData[[#This Row],[Life expectancy]:[Schooling]])=19</f>
        <v>1</v>
      </c>
    </row>
    <row r="688" spans="1:23" x14ac:dyDescent="0.25">
      <c r="A688" t="s">
        <v>317</v>
      </c>
      <c r="B688">
        <v>2002</v>
      </c>
      <c r="C688" t="s">
        <v>281</v>
      </c>
      <c r="D688">
        <v>78.400000000000006</v>
      </c>
      <c r="E688">
        <v>68</v>
      </c>
      <c r="F688">
        <v>0</v>
      </c>
      <c r="G688">
        <v>11.68</v>
      </c>
      <c r="H688">
        <v>1128.050886</v>
      </c>
      <c r="I688">
        <v>88</v>
      </c>
      <c r="J688">
        <v>0</v>
      </c>
      <c r="K688">
        <v>53.8</v>
      </c>
      <c r="L688">
        <v>0</v>
      </c>
      <c r="M688">
        <v>98</v>
      </c>
      <c r="N688">
        <v>6.12</v>
      </c>
      <c r="O688">
        <v>98</v>
      </c>
      <c r="P688">
        <v>0.1</v>
      </c>
      <c r="Q688">
        <v>16372.291520000001</v>
      </c>
      <c r="R688">
        <v>976966</v>
      </c>
      <c r="S688">
        <v>0.9</v>
      </c>
      <c r="T688">
        <v>1</v>
      </c>
      <c r="U688">
        <v>0.80500000000000005</v>
      </c>
      <c r="V688">
        <v>12.5</v>
      </c>
      <c r="W688" t="b">
        <f>COUNT(LifeExpectancyData[[#This Row],[Life expectancy]:[Schooling]])=19</f>
        <v>1</v>
      </c>
    </row>
    <row r="689" spans="1:23" x14ac:dyDescent="0.25">
      <c r="A689" t="s">
        <v>317</v>
      </c>
      <c r="B689">
        <v>2001</v>
      </c>
      <c r="C689" t="s">
        <v>281</v>
      </c>
      <c r="D689">
        <v>78.2</v>
      </c>
      <c r="E689">
        <v>69</v>
      </c>
      <c r="F689">
        <v>0</v>
      </c>
      <c r="G689">
        <v>10.16</v>
      </c>
      <c r="H689">
        <v>100.8086193</v>
      </c>
      <c r="I689">
        <v>89</v>
      </c>
      <c r="J689">
        <v>0</v>
      </c>
      <c r="K689">
        <v>53.3</v>
      </c>
      <c r="L689">
        <v>0</v>
      </c>
      <c r="M689">
        <v>97</v>
      </c>
      <c r="N689">
        <v>5.78</v>
      </c>
      <c r="O689">
        <v>97</v>
      </c>
      <c r="P689">
        <v>0.1</v>
      </c>
      <c r="Q689">
        <v>1562.9243300000001</v>
      </c>
      <c r="R689">
        <v>96282</v>
      </c>
      <c r="S689">
        <v>0.9</v>
      </c>
      <c r="T689">
        <v>1</v>
      </c>
      <c r="U689">
        <v>0.8</v>
      </c>
      <c r="V689">
        <v>12.4</v>
      </c>
      <c r="W689" t="b">
        <f>COUNT(LifeExpectancyData[[#This Row],[Life expectancy]:[Schooling]])=19</f>
        <v>1</v>
      </c>
    </row>
    <row r="690" spans="1:23" x14ac:dyDescent="0.25">
      <c r="A690" t="s">
        <v>317</v>
      </c>
      <c r="B690">
        <v>2000</v>
      </c>
      <c r="C690" t="s">
        <v>281</v>
      </c>
      <c r="D690">
        <v>78.099999999999994</v>
      </c>
      <c r="E690">
        <v>7</v>
      </c>
      <c r="F690">
        <v>0</v>
      </c>
      <c r="G690">
        <v>9.56</v>
      </c>
      <c r="H690">
        <v>950.80279250000001</v>
      </c>
      <c r="I690">
        <v>89</v>
      </c>
      <c r="J690">
        <v>0</v>
      </c>
      <c r="K690">
        <v>52.8</v>
      </c>
      <c r="L690">
        <v>0</v>
      </c>
      <c r="M690">
        <v>97</v>
      </c>
      <c r="N690">
        <v>5.77</v>
      </c>
      <c r="O690">
        <v>97</v>
      </c>
      <c r="P690">
        <v>0.1</v>
      </c>
      <c r="Q690">
        <v>14672.882600000001</v>
      </c>
      <c r="R690">
        <v>943286</v>
      </c>
      <c r="S690">
        <v>0.9</v>
      </c>
      <c r="T690">
        <v>1</v>
      </c>
      <c r="U690">
        <v>0.79800000000000004</v>
      </c>
      <c r="V690">
        <v>12.5</v>
      </c>
      <c r="W690" t="b">
        <f>COUNT(LifeExpectancyData[[#This Row],[Life expectancy]:[Schooling]])=19</f>
        <v>1</v>
      </c>
    </row>
    <row r="691" spans="1:23" x14ac:dyDescent="0.25">
      <c r="A691" t="s">
        <v>318</v>
      </c>
      <c r="B691">
        <v>2015</v>
      </c>
      <c r="C691" t="s">
        <v>281</v>
      </c>
      <c r="D691">
        <v>78.8</v>
      </c>
      <c r="E691">
        <v>86</v>
      </c>
      <c r="F691">
        <v>0</v>
      </c>
      <c r="H691">
        <v>0</v>
      </c>
      <c r="I691">
        <v>97</v>
      </c>
      <c r="J691">
        <v>9</v>
      </c>
      <c r="K691">
        <v>66.099999999999994</v>
      </c>
      <c r="L691">
        <v>0</v>
      </c>
      <c r="M691">
        <v>97</v>
      </c>
      <c r="O691">
        <v>97</v>
      </c>
      <c r="P691">
        <v>0.1</v>
      </c>
      <c r="S691">
        <v>1.8</v>
      </c>
      <c r="T691">
        <v>1.8</v>
      </c>
      <c r="W691" t="b">
        <f>COUNT(LifeExpectancyData[[#This Row],[Life expectancy]:[Schooling]])=19</f>
        <v>0</v>
      </c>
    </row>
    <row r="692" spans="1:23" x14ac:dyDescent="0.25">
      <c r="A692" t="s">
        <v>318</v>
      </c>
      <c r="B692">
        <v>2014</v>
      </c>
      <c r="C692" t="s">
        <v>281</v>
      </c>
      <c r="D692">
        <v>78.599999999999994</v>
      </c>
      <c r="E692">
        <v>88</v>
      </c>
      <c r="F692">
        <v>0</v>
      </c>
      <c r="G692">
        <v>12.68</v>
      </c>
      <c r="H692">
        <v>0</v>
      </c>
      <c r="I692">
        <v>99</v>
      </c>
      <c r="J692">
        <v>222</v>
      </c>
      <c r="K692">
        <v>65.599999999999994</v>
      </c>
      <c r="L692">
        <v>0</v>
      </c>
      <c r="M692">
        <v>99</v>
      </c>
      <c r="N692">
        <v>7.41</v>
      </c>
      <c r="O692">
        <v>97</v>
      </c>
      <c r="P692">
        <v>0.1</v>
      </c>
      <c r="S692">
        <v>1.8</v>
      </c>
      <c r="T692">
        <v>1.9</v>
      </c>
      <c r="W692" t="b">
        <f>COUNT(LifeExpectancyData[[#This Row],[Life expectancy]:[Schooling]])=19</f>
        <v>0</v>
      </c>
    </row>
    <row r="693" spans="1:23" x14ac:dyDescent="0.25">
      <c r="A693" t="s">
        <v>318</v>
      </c>
      <c r="B693">
        <v>2013</v>
      </c>
      <c r="C693" t="s">
        <v>281</v>
      </c>
      <c r="D693">
        <v>78.2</v>
      </c>
      <c r="E693">
        <v>9</v>
      </c>
      <c r="F693">
        <v>0</v>
      </c>
      <c r="G693">
        <v>12.45</v>
      </c>
      <c r="H693">
        <v>0</v>
      </c>
      <c r="I693">
        <v>99</v>
      </c>
      <c r="J693">
        <v>15</v>
      </c>
      <c r="K693">
        <v>65.099999999999994</v>
      </c>
      <c r="L693">
        <v>0</v>
      </c>
      <c r="M693">
        <v>99</v>
      </c>
      <c r="N693">
        <v>7.49</v>
      </c>
      <c r="O693">
        <v>98</v>
      </c>
      <c r="P693">
        <v>0.1</v>
      </c>
      <c r="S693">
        <v>1.8</v>
      </c>
      <c r="T693">
        <v>1.9</v>
      </c>
      <c r="W693" t="b">
        <f>COUNT(LifeExpectancyData[[#This Row],[Life expectancy]:[Schooling]])=19</f>
        <v>0</v>
      </c>
    </row>
    <row r="694" spans="1:23" x14ac:dyDescent="0.25">
      <c r="A694" t="s">
        <v>318</v>
      </c>
      <c r="B694">
        <v>2012</v>
      </c>
      <c r="C694" t="s">
        <v>281</v>
      </c>
      <c r="D694">
        <v>78</v>
      </c>
      <c r="E694">
        <v>93</v>
      </c>
      <c r="F694">
        <v>0</v>
      </c>
      <c r="G694">
        <v>12.71</v>
      </c>
      <c r="H694">
        <v>0</v>
      </c>
      <c r="I694">
        <v>99</v>
      </c>
      <c r="J694">
        <v>22</v>
      </c>
      <c r="K694">
        <v>64.5</v>
      </c>
      <c r="L694">
        <v>0</v>
      </c>
      <c r="M694">
        <v>99</v>
      </c>
      <c r="N694">
        <v>7.55</v>
      </c>
      <c r="O694">
        <v>99</v>
      </c>
      <c r="P694">
        <v>0.1</v>
      </c>
      <c r="S694">
        <v>1.8</v>
      </c>
      <c r="T694">
        <v>1.9</v>
      </c>
      <c r="W694" t="b">
        <f>COUNT(LifeExpectancyData[[#This Row],[Life expectancy]:[Schooling]])=19</f>
        <v>0</v>
      </c>
    </row>
    <row r="695" spans="1:23" x14ac:dyDescent="0.25">
      <c r="A695" t="s">
        <v>318</v>
      </c>
      <c r="B695">
        <v>2011</v>
      </c>
      <c r="C695" t="s">
        <v>281</v>
      </c>
      <c r="D695">
        <v>77.8</v>
      </c>
      <c r="E695">
        <v>97</v>
      </c>
      <c r="F695">
        <v>0</v>
      </c>
      <c r="G695">
        <v>12.43</v>
      </c>
      <c r="H695">
        <v>0</v>
      </c>
      <c r="I695">
        <v>99</v>
      </c>
      <c r="J695">
        <v>17</v>
      </c>
      <c r="K695">
        <v>64</v>
      </c>
      <c r="L695">
        <v>0</v>
      </c>
      <c r="M695">
        <v>99</v>
      </c>
      <c r="N695">
        <v>7.5</v>
      </c>
      <c r="O695">
        <v>99</v>
      </c>
      <c r="P695">
        <v>0.1</v>
      </c>
      <c r="S695">
        <v>1.9</v>
      </c>
      <c r="T695">
        <v>1.9</v>
      </c>
      <c r="W695" t="b">
        <f>COUNT(LifeExpectancyData[[#This Row],[Life expectancy]:[Schooling]])=19</f>
        <v>0</v>
      </c>
    </row>
    <row r="696" spans="1:23" x14ac:dyDescent="0.25">
      <c r="A696" t="s">
        <v>318</v>
      </c>
      <c r="B696">
        <v>2010</v>
      </c>
      <c r="C696" t="s">
        <v>281</v>
      </c>
      <c r="D696">
        <v>77.5</v>
      </c>
      <c r="E696">
        <v>99</v>
      </c>
      <c r="F696">
        <v>0</v>
      </c>
      <c r="G696">
        <v>12.69</v>
      </c>
      <c r="H696">
        <v>0</v>
      </c>
      <c r="I696">
        <v>99</v>
      </c>
      <c r="J696">
        <v>0</v>
      </c>
      <c r="K696">
        <v>63.6</v>
      </c>
      <c r="L696">
        <v>0</v>
      </c>
      <c r="M696">
        <v>99</v>
      </c>
      <c r="N696">
        <v>7.43</v>
      </c>
      <c r="O696">
        <v>99</v>
      </c>
      <c r="P696">
        <v>0.1</v>
      </c>
      <c r="S696">
        <v>1.9</v>
      </c>
      <c r="T696">
        <v>2</v>
      </c>
      <c r="W696" t="b">
        <f>COUNT(LifeExpectancyData[[#This Row],[Life expectancy]:[Schooling]])=19</f>
        <v>0</v>
      </c>
    </row>
    <row r="697" spans="1:23" x14ac:dyDescent="0.25">
      <c r="A697" t="s">
        <v>318</v>
      </c>
      <c r="B697">
        <v>2009</v>
      </c>
      <c r="C697" t="s">
        <v>281</v>
      </c>
      <c r="D697">
        <v>77.099999999999994</v>
      </c>
      <c r="E697">
        <v>12</v>
      </c>
      <c r="F697">
        <v>0</v>
      </c>
      <c r="G697">
        <v>13.23</v>
      </c>
      <c r="H697">
        <v>0</v>
      </c>
      <c r="I697">
        <v>99</v>
      </c>
      <c r="J697">
        <v>5</v>
      </c>
      <c r="K697">
        <v>63.1</v>
      </c>
      <c r="L697">
        <v>0</v>
      </c>
      <c r="M697">
        <v>99</v>
      </c>
      <c r="N697">
        <v>7.85</v>
      </c>
      <c r="O697">
        <v>99</v>
      </c>
      <c r="P697">
        <v>0.1</v>
      </c>
      <c r="S697">
        <v>1.9</v>
      </c>
      <c r="T697">
        <v>2</v>
      </c>
      <c r="W697" t="b">
        <f>COUNT(LifeExpectancyData[[#This Row],[Life expectancy]:[Schooling]])=19</f>
        <v>0</v>
      </c>
    </row>
    <row r="698" spans="1:23" x14ac:dyDescent="0.25">
      <c r="A698" t="s">
        <v>318</v>
      </c>
      <c r="B698">
        <v>2008</v>
      </c>
      <c r="C698" t="s">
        <v>281</v>
      </c>
      <c r="D698">
        <v>77</v>
      </c>
      <c r="E698">
        <v>16</v>
      </c>
      <c r="F698">
        <v>0</v>
      </c>
      <c r="G698">
        <v>13.25</v>
      </c>
      <c r="H698">
        <v>0</v>
      </c>
      <c r="I698">
        <v>99</v>
      </c>
      <c r="J698">
        <v>2</v>
      </c>
      <c r="K698">
        <v>62.6</v>
      </c>
      <c r="L698">
        <v>0</v>
      </c>
      <c r="M698">
        <v>99</v>
      </c>
      <c r="N698">
        <v>6.82</v>
      </c>
      <c r="O698">
        <v>99</v>
      </c>
      <c r="P698">
        <v>0.1</v>
      </c>
      <c r="S698">
        <v>1.9</v>
      </c>
      <c r="T698">
        <v>2</v>
      </c>
      <c r="W698" t="b">
        <f>COUNT(LifeExpectancyData[[#This Row],[Life expectancy]:[Schooling]])=19</f>
        <v>0</v>
      </c>
    </row>
    <row r="699" spans="1:23" x14ac:dyDescent="0.25">
      <c r="A699" t="s">
        <v>318</v>
      </c>
      <c r="B699">
        <v>2007</v>
      </c>
      <c r="C699" t="s">
        <v>281</v>
      </c>
      <c r="D699">
        <v>76.8</v>
      </c>
      <c r="E699">
        <v>17</v>
      </c>
      <c r="F699">
        <v>0</v>
      </c>
      <c r="G699">
        <v>13.43</v>
      </c>
      <c r="H699">
        <v>0</v>
      </c>
      <c r="I699">
        <v>99</v>
      </c>
      <c r="J699">
        <v>2</v>
      </c>
      <c r="K699">
        <v>62.2</v>
      </c>
      <c r="L699">
        <v>0</v>
      </c>
      <c r="M699">
        <v>99</v>
      </c>
      <c r="N699">
        <v>6.52</v>
      </c>
      <c r="O699">
        <v>99</v>
      </c>
      <c r="P699">
        <v>0.1</v>
      </c>
      <c r="S699">
        <v>2</v>
      </c>
      <c r="T699">
        <v>2.1</v>
      </c>
      <c r="W699" t="b">
        <f>COUNT(LifeExpectancyData[[#This Row],[Life expectancy]:[Schooling]])=19</f>
        <v>0</v>
      </c>
    </row>
    <row r="700" spans="1:23" x14ac:dyDescent="0.25">
      <c r="A700" t="s">
        <v>318</v>
      </c>
      <c r="B700">
        <v>2006</v>
      </c>
      <c r="C700" t="s">
        <v>281</v>
      </c>
      <c r="D700">
        <v>76.5</v>
      </c>
      <c r="E700">
        <v>19</v>
      </c>
      <c r="F700">
        <v>0</v>
      </c>
      <c r="G700">
        <v>13.03</v>
      </c>
      <c r="H700">
        <v>0</v>
      </c>
      <c r="I700">
        <v>98</v>
      </c>
      <c r="J700">
        <v>7</v>
      </c>
      <c r="K700">
        <v>61.8</v>
      </c>
      <c r="L700">
        <v>0</v>
      </c>
      <c r="M700">
        <v>98</v>
      </c>
      <c r="N700">
        <v>6.69</v>
      </c>
      <c r="O700">
        <v>98</v>
      </c>
      <c r="P700">
        <v>0.1</v>
      </c>
      <c r="S700">
        <v>2</v>
      </c>
      <c r="T700">
        <v>2.1</v>
      </c>
      <c r="W700" t="b">
        <f>COUNT(LifeExpectancyData[[#This Row],[Life expectancy]:[Schooling]])=19</f>
        <v>0</v>
      </c>
    </row>
    <row r="701" spans="1:23" x14ac:dyDescent="0.25">
      <c r="A701" t="s">
        <v>318</v>
      </c>
      <c r="B701">
        <v>2005</v>
      </c>
      <c r="C701" t="s">
        <v>281</v>
      </c>
      <c r="D701">
        <v>75.900000000000006</v>
      </c>
      <c r="E701">
        <v>114</v>
      </c>
      <c r="F701">
        <v>0</v>
      </c>
      <c r="G701">
        <v>13.19</v>
      </c>
      <c r="H701">
        <v>0</v>
      </c>
      <c r="I701">
        <v>99</v>
      </c>
      <c r="J701">
        <v>0</v>
      </c>
      <c r="K701">
        <v>61.3</v>
      </c>
      <c r="L701">
        <v>0</v>
      </c>
      <c r="M701">
        <v>96</v>
      </c>
      <c r="N701">
        <v>6.93</v>
      </c>
      <c r="O701">
        <v>97</v>
      </c>
      <c r="P701">
        <v>0.1</v>
      </c>
      <c r="S701">
        <v>2.1</v>
      </c>
      <c r="T701">
        <v>2.1</v>
      </c>
      <c r="W701" t="b">
        <f>COUNT(LifeExpectancyData[[#This Row],[Life expectancy]:[Schooling]])=19</f>
        <v>0</v>
      </c>
    </row>
    <row r="702" spans="1:23" x14ac:dyDescent="0.25">
      <c r="A702" t="s">
        <v>318</v>
      </c>
      <c r="B702">
        <v>2004</v>
      </c>
      <c r="C702" t="s">
        <v>281</v>
      </c>
      <c r="D702">
        <v>75.8</v>
      </c>
      <c r="E702">
        <v>116</v>
      </c>
      <c r="F702">
        <v>0</v>
      </c>
      <c r="G702">
        <v>13.24</v>
      </c>
      <c r="H702">
        <v>0</v>
      </c>
      <c r="I702">
        <v>98</v>
      </c>
      <c r="J702">
        <v>17</v>
      </c>
      <c r="K702">
        <v>6.8</v>
      </c>
      <c r="L702">
        <v>0</v>
      </c>
      <c r="M702">
        <v>96</v>
      </c>
      <c r="N702">
        <v>6.9</v>
      </c>
      <c r="O702">
        <v>98</v>
      </c>
      <c r="P702">
        <v>0.1</v>
      </c>
      <c r="S702">
        <v>2.1</v>
      </c>
      <c r="T702">
        <v>2.2000000000000002</v>
      </c>
      <c r="W702" t="b">
        <f>COUNT(LifeExpectancyData[[#This Row],[Life expectancy]:[Schooling]])=19</f>
        <v>0</v>
      </c>
    </row>
    <row r="703" spans="1:23" x14ac:dyDescent="0.25">
      <c r="A703" t="s">
        <v>318</v>
      </c>
      <c r="B703">
        <v>2003</v>
      </c>
      <c r="C703" t="s">
        <v>281</v>
      </c>
      <c r="D703">
        <v>75.2</v>
      </c>
      <c r="E703">
        <v>122</v>
      </c>
      <c r="F703">
        <v>0</v>
      </c>
      <c r="G703">
        <v>13.01</v>
      </c>
      <c r="H703">
        <v>0</v>
      </c>
      <c r="I703">
        <v>92</v>
      </c>
      <c r="J703">
        <v>30</v>
      </c>
      <c r="K703">
        <v>6.4</v>
      </c>
      <c r="L703">
        <v>0</v>
      </c>
      <c r="M703">
        <v>97</v>
      </c>
      <c r="N703">
        <v>7.13</v>
      </c>
      <c r="O703">
        <v>97</v>
      </c>
      <c r="P703">
        <v>0.1</v>
      </c>
      <c r="S703">
        <v>2.2000000000000002</v>
      </c>
      <c r="T703">
        <v>2.2000000000000002</v>
      </c>
      <c r="W703" t="b">
        <f>COUNT(LifeExpectancyData[[#This Row],[Life expectancy]:[Schooling]])=19</f>
        <v>0</v>
      </c>
    </row>
    <row r="704" spans="1:23" x14ac:dyDescent="0.25">
      <c r="A704" t="s">
        <v>318</v>
      </c>
      <c r="B704">
        <v>2002</v>
      </c>
      <c r="C704" t="s">
        <v>281</v>
      </c>
      <c r="D704">
        <v>75.3</v>
      </c>
      <c r="E704">
        <v>12</v>
      </c>
      <c r="F704">
        <v>0</v>
      </c>
      <c r="G704">
        <v>13.47</v>
      </c>
      <c r="H704">
        <v>0</v>
      </c>
      <c r="I704">
        <v>86</v>
      </c>
      <c r="J704">
        <v>4</v>
      </c>
      <c r="K704">
        <v>59.9</v>
      </c>
      <c r="L704">
        <v>0</v>
      </c>
      <c r="M704">
        <v>97</v>
      </c>
      <c r="N704">
        <v>6.8</v>
      </c>
      <c r="O704">
        <v>98</v>
      </c>
      <c r="P704">
        <v>0.1</v>
      </c>
      <c r="S704">
        <v>2.2000000000000002</v>
      </c>
      <c r="T704">
        <v>2.2999999999999998</v>
      </c>
      <c r="W704" t="b">
        <f>COUNT(LifeExpectancyData[[#This Row],[Life expectancy]:[Schooling]])=19</f>
        <v>0</v>
      </c>
    </row>
    <row r="705" spans="1:23" x14ac:dyDescent="0.25">
      <c r="A705" t="s">
        <v>318</v>
      </c>
      <c r="B705">
        <v>2001</v>
      </c>
      <c r="C705" t="s">
        <v>281</v>
      </c>
      <c r="D705">
        <v>75.099999999999994</v>
      </c>
      <c r="E705">
        <v>123</v>
      </c>
      <c r="F705">
        <v>0</v>
      </c>
      <c r="G705">
        <v>13.36</v>
      </c>
      <c r="H705">
        <v>0</v>
      </c>
      <c r="J705">
        <v>6</v>
      </c>
      <c r="K705">
        <v>59.4</v>
      </c>
      <c r="L705">
        <v>0</v>
      </c>
      <c r="M705">
        <v>97</v>
      </c>
      <c r="N705">
        <v>6.42</v>
      </c>
      <c r="O705">
        <v>98</v>
      </c>
      <c r="P705">
        <v>0.1</v>
      </c>
      <c r="S705">
        <v>2.2000000000000002</v>
      </c>
      <c r="T705">
        <v>2.2999999999999998</v>
      </c>
      <c r="W705" t="b">
        <f>COUNT(LifeExpectancyData[[#This Row],[Life expectancy]:[Schooling]])=19</f>
        <v>0</v>
      </c>
    </row>
    <row r="706" spans="1:23" x14ac:dyDescent="0.25">
      <c r="A706" t="s">
        <v>318</v>
      </c>
      <c r="B706">
        <v>2000</v>
      </c>
      <c r="C706" t="s">
        <v>281</v>
      </c>
      <c r="D706">
        <v>74.7</v>
      </c>
      <c r="E706">
        <v>126</v>
      </c>
      <c r="F706">
        <v>0</v>
      </c>
      <c r="G706">
        <v>13.22</v>
      </c>
      <c r="H706">
        <v>0</v>
      </c>
      <c r="J706">
        <v>9</v>
      </c>
      <c r="K706">
        <v>59</v>
      </c>
      <c r="L706">
        <v>0</v>
      </c>
      <c r="M706">
        <v>98</v>
      </c>
      <c r="N706">
        <v>6.31</v>
      </c>
      <c r="O706">
        <v>98</v>
      </c>
      <c r="P706">
        <v>0.1</v>
      </c>
      <c r="S706">
        <v>2.2999999999999998</v>
      </c>
      <c r="T706">
        <v>2.2999999999999998</v>
      </c>
      <c r="W706" t="b">
        <f>COUNT(LifeExpectancyData[[#This Row],[Life expectancy]:[Schooling]])=19</f>
        <v>0</v>
      </c>
    </row>
    <row r="707" spans="1:23" x14ac:dyDescent="0.25">
      <c r="A707" t="s">
        <v>319</v>
      </c>
      <c r="B707">
        <v>2015</v>
      </c>
      <c r="C707" t="s">
        <v>273</v>
      </c>
      <c r="D707">
        <v>76</v>
      </c>
      <c r="E707">
        <v>139</v>
      </c>
      <c r="F707">
        <v>6</v>
      </c>
      <c r="H707">
        <v>0</v>
      </c>
      <c r="I707">
        <v>96</v>
      </c>
      <c r="J707">
        <v>0</v>
      </c>
      <c r="K707">
        <v>32.9</v>
      </c>
      <c r="L707">
        <v>7</v>
      </c>
      <c r="M707">
        <v>99</v>
      </c>
      <c r="O707">
        <v>96</v>
      </c>
      <c r="P707">
        <v>0.1</v>
      </c>
      <c r="S707">
        <v>4.9000000000000004</v>
      </c>
      <c r="T707">
        <v>4.9000000000000004</v>
      </c>
      <c r="W707" t="b">
        <f>COUNT(LifeExpectancyData[[#This Row],[Life expectancy]:[Schooling]])=19</f>
        <v>0</v>
      </c>
    </row>
    <row r="708" spans="1:23" x14ac:dyDescent="0.25">
      <c r="A708" t="s">
        <v>319</v>
      </c>
      <c r="B708">
        <v>2014</v>
      </c>
      <c r="C708" t="s">
        <v>273</v>
      </c>
      <c r="D708">
        <v>73</v>
      </c>
      <c r="E708">
        <v>142</v>
      </c>
      <c r="F708">
        <v>6</v>
      </c>
      <c r="G708">
        <v>0.01</v>
      </c>
      <c r="H708">
        <v>0</v>
      </c>
      <c r="I708">
        <v>93</v>
      </c>
      <c r="J708">
        <v>3</v>
      </c>
      <c r="K708">
        <v>32.4</v>
      </c>
      <c r="L708">
        <v>8</v>
      </c>
      <c r="M708">
        <v>99</v>
      </c>
      <c r="O708">
        <v>93</v>
      </c>
      <c r="P708">
        <v>0.1</v>
      </c>
      <c r="S708">
        <v>4.9000000000000004</v>
      </c>
      <c r="T708">
        <v>4.9000000000000004</v>
      </c>
      <c r="W708" t="b">
        <f>COUNT(LifeExpectancyData[[#This Row],[Life expectancy]:[Schooling]])=19</f>
        <v>0</v>
      </c>
    </row>
    <row r="709" spans="1:23" x14ac:dyDescent="0.25">
      <c r="A709" t="s">
        <v>319</v>
      </c>
      <c r="B709">
        <v>2013</v>
      </c>
      <c r="C709" t="s">
        <v>273</v>
      </c>
      <c r="D709">
        <v>71</v>
      </c>
      <c r="E709">
        <v>146</v>
      </c>
      <c r="F709">
        <v>6</v>
      </c>
      <c r="G709">
        <v>3.35</v>
      </c>
      <c r="H709">
        <v>0</v>
      </c>
      <c r="I709">
        <v>93</v>
      </c>
      <c r="J709">
        <v>0</v>
      </c>
      <c r="K709">
        <v>31.8</v>
      </c>
      <c r="L709">
        <v>8</v>
      </c>
      <c r="M709">
        <v>99</v>
      </c>
      <c r="O709">
        <v>93</v>
      </c>
      <c r="P709">
        <v>0.1</v>
      </c>
      <c r="S709">
        <v>5</v>
      </c>
      <c r="T709">
        <v>5</v>
      </c>
      <c r="W709" t="b">
        <f>COUNT(LifeExpectancyData[[#This Row],[Life expectancy]:[Schooling]])=19</f>
        <v>0</v>
      </c>
    </row>
    <row r="710" spans="1:23" x14ac:dyDescent="0.25">
      <c r="A710" t="s">
        <v>319</v>
      </c>
      <c r="B710">
        <v>2012</v>
      </c>
      <c r="C710" t="s">
        <v>273</v>
      </c>
      <c r="D710">
        <v>69.8</v>
      </c>
      <c r="E710">
        <v>149</v>
      </c>
      <c r="F710">
        <v>7</v>
      </c>
      <c r="G710">
        <v>3.61</v>
      </c>
      <c r="H710">
        <v>0</v>
      </c>
      <c r="I710">
        <v>96</v>
      </c>
      <c r="J710">
        <v>0</v>
      </c>
      <c r="K710">
        <v>31.3</v>
      </c>
      <c r="L710">
        <v>9</v>
      </c>
      <c r="M710">
        <v>99</v>
      </c>
      <c r="O710">
        <v>96</v>
      </c>
      <c r="P710">
        <v>0.1</v>
      </c>
      <c r="S710">
        <v>5.0999999999999996</v>
      </c>
      <c r="T710">
        <v>5.0999999999999996</v>
      </c>
      <c r="W710" t="b">
        <f>COUNT(LifeExpectancyData[[#This Row],[Life expectancy]:[Schooling]])=19</f>
        <v>0</v>
      </c>
    </row>
    <row r="711" spans="1:23" x14ac:dyDescent="0.25">
      <c r="A711" t="s">
        <v>319</v>
      </c>
      <c r="B711">
        <v>2011</v>
      </c>
      <c r="C711" t="s">
        <v>273</v>
      </c>
      <c r="D711">
        <v>69.400000000000006</v>
      </c>
      <c r="E711">
        <v>153</v>
      </c>
      <c r="F711">
        <v>8</v>
      </c>
      <c r="G711">
        <v>3.39</v>
      </c>
      <c r="H711">
        <v>0</v>
      </c>
      <c r="I711">
        <v>94</v>
      </c>
      <c r="J711">
        <v>0</v>
      </c>
      <c r="K711">
        <v>3.8</v>
      </c>
      <c r="L711">
        <v>10</v>
      </c>
      <c r="M711">
        <v>99</v>
      </c>
      <c r="O711">
        <v>94</v>
      </c>
      <c r="P711">
        <v>0.1</v>
      </c>
      <c r="S711">
        <v>5.0999999999999996</v>
      </c>
      <c r="T711">
        <v>5.2</v>
      </c>
      <c r="W711" t="b">
        <f>COUNT(LifeExpectancyData[[#This Row],[Life expectancy]:[Schooling]])=19</f>
        <v>0</v>
      </c>
    </row>
    <row r="712" spans="1:23" x14ac:dyDescent="0.25">
      <c r="A712" t="s">
        <v>319</v>
      </c>
      <c r="B712">
        <v>2010</v>
      </c>
      <c r="C712" t="s">
        <v>273</v>
      </c>
      <c r="D712">
        <v>69</v>
      </c>
      <c r="E712">
        <v>157</v>
      </c>
      <c r="F712">
        <v>8</v>
      </c>
      <c r="G712">
        <v>3.12</v>
      </c>
      <c r="H712">
        <v>0</v>
      </c>
      <c r="I712">
        <v>93</v>
      </c>
      <c r="J712">
        <v>0</v>
      </c>
      <c r="K712">
        <v>3.3</v>
      </c>
      <c r="L712">
        <v>10</v>
      </c>
      <c r="M712">
        <v>99</v>
      </c>
      <c r="O712">
        <v>93</v>
      </c>
      <c r="P712">
        <v>0.1</v>
      </c>
      <c r="S712">
        <v>5.2</v>
      </c>
      <c r="T712">
        <v>5.2</v>
      </c>
      <c r="W712" t="b">
        <f>COUNT(LifeExpectancyData[[#This Row],[Life expectancy]:[Schooling]])=19</f>
        <v>0</v>
      </c>
    </row>
    <row r="713" spans="1:23" x14ac:dyDescent="0.25">
      <c r="A713" t="s">
        <v>319</v>
      </c>
      <c r="B713">
        <v>2009</v>
      </c>
      <c r="C713" t="s">
        <v>273</v>
      </c>
      <c r="D713">
        <v>68.7</v>
      </c>
      <c r="E713">
        <v>161</v>
      </c>
      <c r="F713">
        <v>9</v>
      </c>
      <c r="G713">
        <v>3.35</v>
      </c>
      <c r="H713">
        <v>0</v>
      </c>
      <c r="I713">
        <v>93</v>
      </c>
      <c r="J713">
        <v>0</v>
      </c>
      <c r="K713">
        <v>29.7</v>
      </c>
      <c r="L713">
        <v>11</v>
      </c>
      <c r="M713">
        <v>98</v>
      </c>
      <c r="O713">
        <v>93</v>
      </c>
      <c r="P713">
        <v>0.1</v>
      </c>
      <c r="S713">
        <v>5.3</v>
      </c>
      <c r="T713">
        <v>5.3</v>
      </c>
      <c r="W713" t="b">
        <f>COUNT(LifeExpectancyData[[#This Row],[Life expectancy]:[Schooling]])=19</f>
        <v>0</v>
      </c>
    </row>
    <row r="714" spans="1:23" x14ac:dyDescent="0.25">
      <c r="A714" t="s">
        <v>319</v>
      </c>
      <c r="B714">
        <v>2008</v>
      </c>
      <c r="C714" t="s">
        <v>273</v>
      </c>
      <c r="D714">
        <v>68.599999999999994</v>
      </c>
      <c r="E714">
        <v>164</v>
      </c>
      <c r="F714">
        <v>9</v>
      </c>
      <c r="G714">
        <v>3.16</v>
      </c>
      <c r="H714">
        <v>0</v>
      </c>
      <c r="I714">
        <v>92</v>
      </c>
      <c r="J714">
        <v>8</v>
      </c>
      <c r="K714">
        <v>29.2</v>
      </c>
      <c r="L714">
        <v>12</v>
      </c>
      <c r="M714">
        <v>98</v>
      </c>
      <c r="O714">
        <v>92</v>
      </c>
      <c r="P714">
        <v>0.1</v>
      </c>
      <c r="S714">
        <v>5.4</v>
      </c>
      <c r="T714">
        <v>5.4</v>
      </c>
      <c r="W714" t="b">
        <f>COUNT(LifeExpectancyData[[#This Row],[Life expectancy]:[Schooling]])=19</f>
        <v>0</v>
      </c>
    </row>
    <row r="715" spans="1:23" x14ac:dyDescent="0.25">
      <c r="A715" t="s">
        <v>319</v>
      </c>
      <c r="B715">
        <v>2007</v>
      </c>
      <c r="C715" t="s">
        <v>273</v>
      </c>
      <c r="D715">
        <v>68.5</v>
      </c>
      <c r="E715">
        <v>166</v>
      </c>
      <c r="F715">
        <v>9</v>
      </c>
      <c r="G715">
        <v>3.13</v>
      </c>
      <c r="H715">
        <v>0</v>
      </c>
      <c r="I715">
        <v>92</v>
      </c>
      <c r="J715">
        <v>3550</v>
      </c>
      <c r="K715">
        <v>28.7</v>
      </c>
      <c r="L715">
        <v>12</v>
      </c>
      <c r="M715">
        <v>99</v>
      </c>
      <c r="O715">
        <v>92</v>
      </c>
      <c r="P715">
        <v>0.1</v>
      </c>
      <c r="S715">
        <v>5.5</v>
      </c>
      <c r="T715">
        <v>5.5</v>
      </c>
      <c r="W715" t="b">
        <f>COUNT(LifeExpectancyData[[#This Row],[Life expectancy]:[Schooling]])=19</f>
        <v>0</v>
      </c>
    </row>
    <row r="716" spans="1:23" x14ac:dyDescent="0.25">
      <c r="A716" t="s">
        <v>319</v>
      </c>
      <c r="B716">
        <v>2006</v>
      </c>
      <c r="C716" t="s">
        <v>273</v>
      </c>
      <c r="D716">
        <v>68.5</v>
      </c>
      <c r="E716">
        <v>165</v>
      </c>
      <c r="F716">
        <v>10</v>
      </c>
      <c r="G716">
        <v>3.28</v>
      </c>
      <c r="H716">
        <v>0</v>
      </c>
      <c r="I716">
        <v>96</v>
      </c>
      <c r="J716">
        <v>0</v>
      </c>
      <c r="K716">
        <v>28.2</v>
      </c>
      <c r="L716">
        <v>12</v>
      </c>
      <c r="M716">
        <v>98</v>
      </c>
      <c r="O716">
        <v>89</v>
      </c>
      <c r="P716">
        <v>0.1</v>
      </c>
      <c r="S716">
        <v>5.6</v>
      </c>
      <c r="T716">
        <v>5.6</v>
      </c>
      <c r="W716" t="b">
        <f>COUNT(LifeExpectancyData[[#This Row],[Life expectancy]:[Schooling]])=19</f>
        <v>0</v>
      </c>
    </row>
    <row r="717" spans="1:23" x14ac:dyDescent="0.25">
      <c r="A717" t="s">
        <v>319</v>
      </c>
      <c r="B717">
        <v>2005</v>
      </c>
      <c r="C717" t="s">
        <v>273</v>
      </c>
      <c r="D717">
        <v>68.5</v>
      </c>
      <c r="E717">
        <v>165</v>
      </c>
      <c r="F717">
        <v>10</v>
      </c>
      <c r="G717">
        <v>3.21</v>
      </c>
      <c r="H717">
        <v>0</v>
      </c>
      <c r="I717">
        <v>92</v>
      </c>
      <c r="J717">
        <v>0</v>
      </c>
      <c r="K717">
        <v>27.7</v>
      </c>
      <c r="L717">
        <v>13</v>
      </c>
      <c r="M717">
        <v>97</v>
      </c>
      <c r="O717">
        <v>79</v>
      </c>
      <c r="P717">
        <v>0.1</v>
      </c>
      <c r="S717">
        <v>5.7</v>
      </c>
      <c r="T717">
        <v>5.7</v>
      </c>
      <c r="W717" t="b">
        <f>COUNT(LifeExpectancyData[[#This Row],[Life expectancy]:[Schooling]])=19</f>
        <v>0</v>
      </c>
    </row>
    <row r="718" spans="1:23" x14ac:dyDescent="0.25">
      <c r="A718" t="s">
        <v>319</v>
      </c>
      <c r="B718">
        <v>2004</v>
      </c>
      <c r="C718" t="s">
        <v>273</v>
      </c>
      <c r="D718">
        <v>68.400000000000006</v>
      </c>
      <c r="E718">
        <v>165</v>
      </c>
      <c r="F718">
        <v>11</v>
      </c>
      <c r="G718">
        <v>3.13</v>
      </c>
      <c r="H718">
        <v>0</v>
      </c>
      <c r="I718">
        <v>98</v>
      </c>
      <c r="J718">
        <v>0</v>
      </c>
      <c r="K718">
        <v>27.2</v>
      </c>
      <c r="L718">
        <v>14</v>
      </c>
      <c r="M718">
        <v>99</v>
      </c>
      <c r="O718">
        <v>72</v>
      </c>
      <c r="P718">
        <v>0.1</v>
      </c>
      <c r="S718">
        <v>5.7</v>
      </c>
      <c r="T718">
        <v>5.7</v>
      </c>
      <c r="W718" t="b">
        <f>COUNT(LifeExpectancyData[[#This Row],[Life expectancy]:[Schooling]])=19</f>
        <v>0</v>
      </c>
    </row>
    <row r="719" spans="1:23" x14ac:dyDescent="0.25">
      <c r="A719" t="s">
        <v>319</v>
      </c>
      <c r="B719">
        <v>2003</v>
      </c>
      <c r="C719" t="s">
        <v>273</v>
      </c>
      <c r="D719">
        <v>68.099999999999994</v>
      </c>
      <c r="E719">
        <v>165</v>
      </c>
      <c r="F719">
        <v>12</v>
      </c>
      <c r="G719">
        <v>3.13</v>
      </c>
      <c r="H719">
        <v>0</v>
      </c>
      <c r="I719">
        <v>27</v>
      </c>
      <c r="J719">
        <v>0</v>
      </c>
      <c r="K719">
        <v>26.7</v>
      </c>
      <c r="L719">
        <v>15</v>
      </c>
      <c r="M719">
        <v>99</v>
      </c>
      <c r="O719">
        <v>68</v>
      </c>
      <c r="P719">
        <v>0.1</v>
      </c>
      <c r="S719">
        <v>5.8</v>
      </c>
      <c r="T719">
        <v>5.8</v>
      </c>
      <c r="W719" t="b">
        <f>COUNT(LifeExpectancyData[[#This Row],[Life expectancy]:[Schooling]])=19</f>
        <v>0</v>
      </c>
    </row>
    <row r="720" spans="1:23" x14ac:dyDescent="0.25">
      <c r="A720" t="s">
        <v>319</v>
      </c>
      <c r="B720">
        <v>2002</v>
      </c>
      <c r="C720" t="s">
        <v>273</v>
      </c>
      <c r="D720">
        <v>67.599999999999994</v>
      </c>
      <c r="E720">
        <v>167</v>
      </c>
      <c r="F720">
        <v>14</v>
      </c>
      <c r="G720">
        <v>3.08</v>
      </c>
      <c r="H720">
        <v>0</v>
      </c>
      <c r="J720">
        <v>0</v>
      </c>
      <c r="K720">
        <v>26.2</v>
      </c>
      <c r="L720">
        <v>18</v>
      </c>
      <c r="M720">
        <v>99</v>
      </c>
      <c r="O720">
        <v>64</v>
      </c>
      <c r="P720">
        <v>0.1</v>
      </c>
      <c r="S720">
        <v>5.9</v>
      </c>
      <c r="T720">
        <v>5.9</v>
      </c>
      <c r="W720" t="b">
        <f>COUNT(LifeExpectancyData[[#This Row],[Life expectancy]:[Schooling]])=19</f>
        <v>0</v>
      </c>
    </row>
    <row r="721" spans="1:23" x14ac:dyDescent="0.25">
      <c r="A721" t="s">
        <v>319</v>
      </c>
      <c r="B721">
        <v>2001</v>
      </c>
      <c r="C721" t="s">
        <v>273</v>
      </c>
      <c r="D721">
        <v>66.599999999999994</v>
      </c>
      <c r="E721">
        <v>177</v>
      </c>
      <c r="F721">
        <v>16</v>
      </c>
      <c r="G721">
        <v>2.5299999999999998</v>
      </c>
      <c r="H721">
        <v>0</v>
      </c>
      <c r="J721">
        <v>0</v>
      </c>
      <c r="K721">
        <v>25.7</v>
      </c>
      <c r="L721">
        <v>21</v>
      </c>
      <c r="M721">
        <v>98</v>
      </c>
      <c r="O721">
        <v>62</v>
      </c>
      <c r="P721">
        <v>0.1</v>
      </c>
      <c r="S721">
        <v>5.9</v>
      </c>
      <c r="T721">
        <v>6</v>
      </c>
      <c r="W721" t="b">
        <f>COUNT(LifeExpectancyData[[#This Row],[Life expectancy]:[Schooling]])=19</f>
        <v>0</v>
      </c>
    </row>
    <row r="722" spans="1:23" x14ac:dyDescent="0.25">
      <c r="A722" t="s">
        <v>319</v>
      </c>
      <c r="B722">
        <v>2000</v>
      </c>
      <c r="C722" t="s">
        <v>273</v>
      </c>
      <c r="D722">
        <v>65.400000000000006</v>
      </c>
      <c r="E722">
        <v>192</v>
      </c>
      <c r="F722">
        <v>18</v>
      </c>
      <c r="G722">
        <v>3.52</v>
      </c>
      <c r="H722">
        <v>0</v>
      </c>
      <c r="J722">
        <v>0</v>
      </c>
      <c r="K722">
        <v>25.2</v>
      </c>
      <c r="L722">
        <v>25</v>
      </c>
      <c r="M722">
        <v>93</v>
      </c>
      <c r="O722">
        <v>56</v>
      </c>
      <c r="P722">
        <v>0.1</v>
      </c>
      <c r="S722">
        <v>6</v>
      </c>
      <c r="T722">
        <v>6</v>
      </c>
      <c r="W722" t="b">
        <f>COUNT(LifeExpectancyData[[#This Row],[Life expectancy]:[Schooling]])=19</f>
        <v>0</v>
      </c>
    </row>
    <row r="723" spans="1:23" x14ac:dyDescent="0.25">
      <c r="A723" t="s">
        <v>320</v>
      </c>
      <c r="B723">
        <v>2015</v>
      </c>
      <c r="C723" t="s">
        <v>273</v>
      </c>
      <c r="D723">
        <v>59.8</v>
      </c>
      <c r="E723">
        <v>258</v>
      </c>
      <c r="F723">
        <v>236</v>
      </c>
      <c r="H723">
        <v>0</v>
      </c>
      <c r="I723">
        <v>81</v>
      </c>
      <c r="J723">
        <v>5020</v>
      </c>
      <c r="K723">
        <v>21.6</v>
      </c>
      <c r="L723">
        <v>308</v>
      </c>
      <c r="M723">
        <v>78</v>
      </c>
      <c r="O723">
        <v>81</v>
      </c>
      <c r="P723">
        <v>1.1000000000000001</v>
      </c>
      <c r="S723">
        <v>9.5</v>
      </c>
      <c r="T723">
        <v>9.3000000000000007</v>
      </c>
      <c r="W723" t="b">
        <f>COUNT(LifeExpectancyData[[#This Row],[Life expectancy]:[Schooling]])=19</f>
        <v>0</v>
      </c>
    </row>
    <row r="724" spans="1:23" x14ac:dyDescent="0.25">
      <c r="A724" t="s">
        <v>320</v>
      </c>
      <c r="B724">
        <v>2014</v>
      </c>
      <c r="C724" t="s">
        <v>273</v>
      </c>
      <c r="D724">
        <v>59.3</v>
      </c>
      <c r="E724">
        <v>266</v>
      </c>
      <c r="F724">
        <v>237</v>
      </c>
      <c r="G724">
        <v>0.01</v>
      </c>
      <c r="H724">
        <v>0</v>
      </c>
      <c r="I724">
        <v>8</v>
      </c>
      <c r="J724">
        <v>33711</v>
      </c>
      <c r="K724">
        <v>21.1</v>
      </c>
      <c r="L724">
        <v>312</v>
      </c>
      <c r="M724">
        <v>79</v>
      </c>
      <c r="N724">
        <v>4.33</v>
      </c>
      <c r="O724">
        <v>8</v>
      </c>
      <c r="P724">
        <v>1.1000000000000001</v>
      </c>
      <c r="S724">
        <v>9.6999999999999993</v>
      </c>
      <c r="T724">
        <v>9.5</v>
      </c>
      <c r="W724" t="b">
        <f>COUNT(LifeExpectancyData[[#This Row],[Life expectancy]:[Schooling]])=19</f>
        <v>0</v>
      </c>
    </row>
    <row r="725" spans="1:23" x14ac:dyDescent="0.25">
      <c r="A725" t="s">
        <v>320</v>
      </c>
      <c r="B725">
        <v>2013</v>
      </c>
      <c r="C725" t="s">
        <v>273</v>
      </c>
      <c r="D725">
        <v>58.8</v>
      </c>
      <c r="E725">
        <v>272</v>
      </c>
      <c r="F725">
        <v>238</v>
      </c>
      <c r="G725">
        <v>0.01</v>
      </c>
      <c r="H725">
        <v>0</v>
      </c>
      <c r="I725">
        <v>74</v>
      </c>
      <c r="J725">
        <v>88381</v>
      </c>
      <c r="K725">
        <v>2.6</v>
      </c>
      <c r="L725">
        <v>314</v>
      </c>
      <c r="M725">
        <v>74</v>
      </c>
      <c r="N725">
        <v>3.89</v>
      </c>
      <c r="O725">
        <v>74</v>
      </c>
      <c r="P725">
        <v>1.2</v>
      </c>
      <c r="S725">
        <v>9.9</v>
      </c>
      <c r="T725">
        <v>9.6</v>
      </c>
      <c r="W725" t="b">
        <f>COUNT(LifeExpectancyData[[#This Row],[Life expectancy]:[Schooling]])=19</f>
        <v>0</v>
      </c>
    </row>
    <row r="726" spans="1:23" x14ac:dyDescent="0.25">
      <c r="A726" t="s">
        <v>320</v>
      </c>
      <c r="B726">
        <v>2012</v>
      </c>
      <c r="C726" t="s">
        <v>273</v>
      </c>
      <c r="D726">
        <v>58.3</v>
      </c>
      <c r="E726">
        <v>277</v>
      </c>
      <c r="F726">
        <v>239</v>
      </c>
      <c r="G726">
        <v>0.01</v>
      </c>
      <c r="H726">
        <v>0</v>
      </c>
      <c r="I726">
        <v>75</v>
      </c>
      <c r="J726">
        <v>72029</v>
      </c>
      <c r="K726">
        <v>2.1</v>
      </c>
      <c r="L726">
        <v>317</v>
      </c>
      <c r="M726">
        <v>76</v>
      </c>
      <c r="N726">
        <v>3.77</v>
      </c>
      <c r="O726">
        <v>75</v>
      </c>
      <c r="P726">
        <v>1.5</v>
      </c>
      <c r="S726">
        <v>1</v>
      </c>
      <c r="T726">
        <v>9.8000000000000007</v>
      </c>
      <c r="W726" t="b">
        <f>COUNT(LifeExpectancyData[[#This Row],[Life expectancy]:[Schooling]])=19</f>
        <v>0</v>
      </c>
    </row>
    <row r="727" spans="1:23" x14ac:dyDescent="0.25">
      <c r="A727" t="s">
        <v>320</v>
      </c>
      <c r="B727">
        <v>2011</v>
      </c>
      <c r="C727" t="s">
        <v>273</v>
      </c>
      <c r="D727">
        <v>57.9</v>
      </c>
      <c r="E727">
        <v>278</v>
      </c>
      <c r="F727">
        <v>239</v>
      </c>
      <c r="G727">
        <v>1.82</v>
      </c>
      <c r="H727">
        <v>0</v>
      </c>
      <c r="I727">
        <v>74</v>
      </c>
      <c r="J727">
        <v>133802</v>
      </c>
      <c r="K727">
        <v>19.600000000000001</v>
      </c>
      <c r="L727">
        <v>319</v>
      </c>
      <c r="M727">
        <v>77</v>
      </c>
      <c r="N727">
        <v>3.53</v>
      </c>
      <c r="O727">
        <v>74</v>
      </c>
      <c r="P727">
        <v>1.6</v>
      </c>
      <c r="S727">
        <v>1.2</v>
      </c>
      <c r="T727">
        <v>1</v>
      </c>
      <c r="W727" t="b">
        <f>COUNT(LifeExpectancyData[[#This Row],[Life expectancy]:[Schooling]])=19</f>
        <v>0</v>
      </c>
    </row>
    <row r="728" spans="1:23" x14ac:dyDescent="0.25">
      <c r="A728" t="s">
        <v>320</v>
      </c>
      <c r="B728">
        <v>2010</v>
      </c>
      <c r="C728" t="s">
        <v>273</v>
      </c>
      <c r="D728">
        <v>57.4</v>
      </c>
      <c r="E728">
        <v>283</v>
      </c>
      <c r="F728">
        <v>239</v>
      </c>
      <c r="G728">
        <v>1.81</v>
      </c>
      <c r="H728">
        <v>0</v>
      </c>
      <c r="I728">
        <v>6</v>
      </c>
      <c r="J728">
        <v>5407</v>
      </c>
      <c r="K728">
        <v>19.100000000000001</v>
      </c>
      <c r="L728">
        <v>321</v>
      </c>
      <c r="M728">
        <v>76</v>
      </c>
      <c r="N728">
        <v>4.4000000000000004</v>
      </c>
      <c r="O728">
        <v>6</v>
      </c>
      <c r="P728">
        <v>1.6</v>
      </c>
      <c r="S728">
        <v>1.4</v>
      </c>
      <c r="T728">
        <v>1.2</v>
      </c>
      <c r="W728" t="b">
        <f>COUNT(LifeExpectancyData[[#This Row],[Life expectancy]:[Schooling]])=19</f>
        <v>0</v>
      </c>
    </row>
    <row r="729" spans="1:23" x14ac:dyDescent="0.25">
      <c r="A729" t="s">
        <v>320</v>
      </c>
      <c r="B729">
        <v>2009</v>
      </c>
      <c r="C729" t="s">
        <v>273</v>
      </c>
      <c r="D729">
        <v>56.7</v>
      </c>
      <c r="E729">
        <v>292</v>
      </c>
      <c r="F729">
        <v>238</v>
      </c>
      <c r="G729">
        <v>2.13</v>
      </c>
      <c r="H729">
        <v>0</v>
      </c>
      <c r="I729">
        <v>72</v>
      </c>
      <c r="J729">
        <v>57</v>
      </c>
      <c r="K729">
        <v>18.600000000000001</v>
      </c>
      <c r="L729">
        <v>323</v>
      </c>
      <c r="M729">
        <v>78</v>
      </c>
      <c r="N729">
        <v>5.61</v>
      </c>
      <c r="O729">
        <v>72</v>
      </c>
      <c r="P729">
        <v>1.7</v>
      </c>
      <c r="S729">
        <v>1.6</v>
      </c>
      <c r="T729">
        <v>1.4</v>
      </c>
      <c r="W729" t="b">
        <f>COUNT(LifeExpectancyData[[#This Row],[Life expectancy]:[Schooling]])=19</f>
        <v>0</v>
      </c>
    </row>
    <row r="730" spans="1:23" x14ac:dyDescent="0.25">
      <c r="A730" t="s">
        <v>320</v>
      </c>
      <c r="B730">
        <v>2008</v>
      </c>
      <c r="C730" t="s">
        <v>273</v>
      </c>
      <c r="D730">
        <v>56.3</v>
      </c>
      <c r="E730">
        <v>295</v>
      </c>
      <c r="F730">
        <v>237</v>
      </c>
      <c r="G730">
        <v>2.09</v>
      </c>
      <c r="H730">
        <v>0</v>
      </c>
      <c r="I730">
        <v>65</v>
      </c>
      <c r="J730">
        <v>12461</v>
      </c>
      <c r="K730">
        <v>18.2</v>
      </c>
      <c r="L730">
        <v>324</v>
      </c>
      <c r="M730">
        <v>64</v>
      </c>
      <c r="N730">
        <v>4.46</v>
      </c>
      <c r="O730">
        <v>65</v>
      </c>
      <c r="P730">
        <v>1.8</v>
      </c>
      <c r="S730">
        <v>1.8</v>
      </c>
      <c r="T730">
        <v>1.7</v>
      </c>
      <c r="W730" t="b">
        <f>COUNT(LifeExpectancyData[[#This Row],[Life expectancy]:[Schooling]])=19</f>
        <v>0</v>
      </c>
    </row>
    <row r="731" spans="1:23" x14ac:dyDescent="0.25">
      <c r="A731" t="s">
        <v>320</v>
      </c>
      <c r="B731">
        <v>2007</v>
      </c>
      <c r="C731" t="s">
        <v>273</v>
      </c>
      <c r="D731">
        <v>55.7</v>
      </c>
      <c r="E731">
        <v>299</v>
      </c>
      <c r="F731">
        <v>236</v>
      </c>
      <c r="G731">
        <v>1.52</v>
      </c>
      <c r="H731">
        <v>0</v>
      </c>
      <c r="I731">
        <v>7</v>
      </c>
      <c r="J731">
        <v>55577</v>
      </c>
      <c r="K731">
        <v>17.8</v>
      </c>
      <c r="L731">
        <v>326</v>
      </c>
      <c r="M731">
        <v>72</v>
      </c>
      <c r="N731">
        <v>3.61</v>
      </c>
      <c r="O731">
        <v>7</v>
      </c>
      <c r="P731">
        <v>1.9</v>
      </c>
      <c r="S731">
        <v>11.1</v>
      </c>
      <c r="T731">
        <v>1.9</v>
      </c>
      <c r="W731" t="b">
        <f>COUNT(LifeExpectancyData[[#This Row],[Life expectancy]:[Schooling]])=19</f>
        <v>0</v>
      </c>
    </row>
    <row r="732" spans="1:23" x14ac:dyDescent="0.25">
      <c r="A732" t="s">
        <v>320</v>
      </c>
      <c r="B732">
        <v>2006</v>
      </c>
      <c r="C732" t="s">
        <v>273</v>
      </c>
      <c r="D732">
        <v>55</v>
      </c>
      <c r="E732">
        <v>36</v>
      </c>
      <c r="F732">
        <v>235</v>
      </c>
      <c r="G732">
        <v>1.53</v>
      </c>
      <c r="H732">
        <v>0</v>
      </c>
      <c r="J732">
        <v>80123</v>
      </c>
      <c r="K732">
        <v>17.3</v>
      </c>
      <c r="L732">
        <v>327</v>
      </c>
      <c r="M732">
        <v>62</v>
      </c>
      <c r="N732">
        <v>3.39</v>
      </c>
      <c r="O732">
        <v>62</v>
      </c>
      <c r="P732">
        <v>2</v>
      </c>
      <c r="S732">
        <v>11.3</v>
      </c>
      <c r="T732">
        <v>11.1</v>
      </c>
      <c r="W732" t="b">
        <f>COUNT(LifeExpectancyData[[#This Row],[Life expectancy]:[Schooling]])=19</f>
        <v>0</v>
      </c>
    </row>
    <row r="733" spans="1:23" x14ac:dyDescent="0.25">
      <c r="A733" t="s">
        <v>320</v>
      </c>
      <c r="B733">
        <v>2005</v>
      </c>
      <c r="C733" t="s">
        <v>273</v>
      </c>
      <c r="D733">
        <v>54.3</v>
      </c>
      <c r="E733">
        <v>314</v>
      </c>
      <c r="F733">
        <v>233</v>
      </c>
      <c r="G733">
        <v>1.43</v>
      </c>
      <c r="H733">
        <v>0</v>
      </c>
      <c r="J733">
        <v>182485</v>
      </c>
      <c r="K733">
        <v>16.899999999999999</v>
      </c>
      <c r="L733">
        <v>329</v>
      </c>
      <c r="M733">
        <v>6</v>
      </c>
      <c r="N733">
        <v>3.14</v>
      </c>
      <c r="O733">
        <v>6</v>
      </c>
      <c r="P733">
        <v>2</v>
      </c>
      <c r="S733">
        <v>11.5</v>
      </c>
      <c r="T733">
        <v>11.3</v>
      </c>
      <c r="W733" t="b">
        <f>COUNT(LifeExpectancyData[[#This Row],[Life expectancy]:[Schooling]])=19</f>
        <v>0</v>
      </c>
    </row>
    <row r="734" spans="1:23" x14ac:dyDescent="0.25">
      <c r="A734" t="s">
        <v>320</v>
      </c>
      <c r="B734">
        <v>2004</v>
      </c>
      <c r="C734" t="s">
        <v>273</v>
      </c>
      <c r="D734">
        <v>53.5</v>
      </c>
      <c r="E734">
        <v>323</v>
      </c>
      <c r="F734">
        <v>232</v>
      </c>
      <c r="G734">
        <v>1.44</v>
      </c>
      <c r="H734">
        <v>0</v>
      </c>
      <c r="J734">
        <v>44934</v>
      </c>
      <c r="K734">
        <v>16.5</v>
      </c>
      <c r="L734">
        <v>330</v>
      </c>
      <c r="M734">
        <v>52</v>
      </c>
      <c r="N734">
        <v>3.34</v>
      </c>
      <c r="O734">
        <v>54</v>
      </c>
      <c r="P734">
        <v>2.1</v>
      </c>
      <c r="S734">
        <v>11.7</v>
      </c>
      <c r="T734">
        <v>11.5</v>
      </c>
      <c r="W734" t="b">
        <f>COUNT(LifeExpectancyData[[#This Row],[Life expectancy]:[Schooling]])=19</f>
        <v>0</v>
      </c>
    </row>
    <row r="735" spans="1:23" x14ac:dyDescent="0.25">
      <c r="A735" t="s">
        <v>320</v>
      </c>
      <c r="B735">
        <v>2003</v>
      </c>
      <c r="C735" t="s">
        <v>273</v>
      </c>
      <c r="D735">
        <v>52.8</v>
      </c>
      <c r="E735">
        <v>332</v>
      </c>
      <c r="F735">
        <v>231</v>
      </c>
      <c r="G735">
        <v>1.83</v>
      </c>
      <c r="H735">
        <v>0</v>
      </c>
      <c r="J735">
        <v>21956</v>
      </c>
      <c r="K735">
        <v>16.100000000000001</v>
      </c>
      <c r="L735">
        <v>331</v>
      </c>
      <c r="M735">
        <v>47</v>
      </c>
      <c r="N735">
        <v>3.2</v>
      </c>
      <c r="O735">
        <v>41</v>
      </c>
      <c r="P735">
        <v>2.2000000000000002</v>
      </c>
      <c r="S735">
        <v>11.9</v>
      </c>
      <c r="T735">
        <v>11.7</v>
      </c>
      <c r="W735" t="b">
        <f>COUNT(LifeExpectancyData[[#This Row],[Life expectancy]:[Schooling]])=19</f>
        <v>0</v>
      </c>
    </row>
    <row r="736" spans="1:23" x14ac:dyDescent="0.25">
      <c r="A736" t="s">
        <v>320</v>
      </c>
      <c r="B736">
        <v>2002</v>
      </c>
      <c r="C736" t="s">
        <v>273</v>
      </c>
      <c r="D736">
        <v>52.1</v>
      </c>
      <c r="E736">
        <v>341</v>
      </c>
      <c r="F736">
        <v>229</v>
      </c>
      <c r="G736">
        <v>1.85</v>
      </c>
      <c r="H736">
        <v>0</v>
      </c>
      <c r="J736">
        <v>30466</v>
      </c>
      <c r="K736">
        <v>15.7</v>
      </c>
      <c r="L736">
        <v>331</v>
      </c>
      <c r="M736">
        <v>4</v>
      </c>
      <c r="N736">
        <v>2.59</v>
      </c>
      <c r="O736">
        <v>38</v>
      </c>
      <c r="P736">
        <v>2.4</v>
      </c>
      <c r="S736">
        <v>12.1</v>
      </c>
      <c r="T736">
        <v>11.9</v>
      </c>
      <c r="W736" t="b">
        <f>COUNT(LifeExpectancyData[[#This Row],[Life expectancy]:[Schooling]])=19</f>
        <v>0</v>
      </c>
    </row>
    <row r="737" spans="1:23" x14ac:dyDescent="0.25">
      <c r="A737" t="s">
        <v>320</v>
      </c>
      <c r="B737">
        <v>2001</v>
      </c>
      <c r="C737" t="s">
        <v>273</v>
      </c>
      <c r="D737">
        <v>51.8</v>
      </c>
      <c r="E737">
        <v>34</v>
      </c>
      <c r="F737">
        <v>227</v>
      </c>
      <c r="G737">
        <v>1.9</v>
      </c>
      <c r="H737">
        <v>0</v>
      </c>
      <c r="J737">
        <v>8072</v>
      </c>
      <c r="K737">
        <v>15.3</v>
      </c>
      <c r="L737">
        <v>332</v>
      </c>
      <c r="M737">
        <v>3</v>
      </c>
      <c r="N737">
        <v>2.67</v>
      </c>
      <c r="O737">
        <v>3</v>
      </c>
      <c r="P737">
        <v>2.4</v>
      </c>
      <c r="S737">
        <v>12.2</v>
      </c>
      <c r="T737">
        <v>12.1</v>
      </c>
      <c r="W737" t="b">
        <f>COUNT(LifeExpectancyData[[#This Row],[Life expectancy]:[Schooling]])=19</f>
        <v>0</v>
      </c>
    </row>
    <row r="738" spans="1:23" x14ac:dyDescent="0.25">
      <c r="A738" t="s">
        <v>320</v>
      </c>
      <c r="B738">
        <v>2000</v>
      </c>
      <c r="C738" t="s">
        <v>273</v>
      </c>
      <c r="D738">
        <v>51.3</v>
      </c>
      <c r="E738">
        <v>346</v>
      </c>
      <c r="F738">
        <v>226</v>
      </c>
      <c r="G738">
        <v>1.98</v>
      </c>
      <c r="H738">
        <v>0</v>
      </c>
      <c r="J738">
        <v>8282</v>
      </c>
      <c r="K738">
        <v>14.9</v>
      </c>
      <c r="L738">
        <v>332</v>
      </c>
      <c r="M738">
        <v>42</v>
      </c>
      <c r="N738">
        <v>1.45</v>
      </c>
      <c r="O738">
        <v>4</v>
      </c>
      <c r="P738">
        <v>2.5</v>
      </c>
      <c r="S738">
        <v>12.4</v>
      </c>
      <c r="T738">
        <v>12.3</v>
      </c>
      <c r="W738" t="b">
        <f>COUNT(LifeExpectancyData[[#This Row],[Life expectancy]:[Schooling]])=19</f>
        <v>0</v>
      </c>
    </row>
    <row r="739" spans="1:23" x14ac:dyDescent="0.25">
      <c r="A739" t="s">
        <v>321</v>
      </c>
      <c r="B739">
        <v>2015</v>
      </c>
      <c r="C739" t="s">
        <v>281</v>
      </c>
      <c r="D739">
        <v>86</v>
      </c>
      <c r="E739">
        <v>71</v>
      </c>
      <c r="F739">
        <v>0</v>
      </c>
      <c r="H739">
        <v>0</v>
      </c>
      <c r="J739">
        <v>9</v>
      </c>
      <c r="K739">
        <v>58.8</v>
      </c>
      <c r="L739">
        <v>0</v>
      </c>
      <c r="M739">
        <v>93</v>
      </c>
      <c r="O739">
        <v>93</v>
      </c>
      <c r="P739">
        <v>0.1</v>
      </c>
      <c r="Q739">
        <v>5314.6441599999998</v>
      </c>
      <c r="R739">
        <v>5683483</v>
      </c>
      <c r="S739">
        <v>1.1000000000000001</v>
      </c>
      <c r="T739">
        <v>0.9</v>
      </c>
      <c r="U739">
        <v>0.92300000000000004</v>
      </c>
      <c r="V739">
        <v>19.2</v>
      </c>
      <c r="W739" t="b">
        <f>COUNT(LifeExpectancyData[[#This Row],[Life expectancy]:[Schooling]])=19</f>
        <v>0</v>
      </c>
    </row>
    <row r="740" spans="1:23" x14ac:dyDescent="0.25">
      <c r="A740" t="s">
        <v>321</v>
      </c>
      <c r="B740">
        <v>2014</v>
      </c>
      <c r="C740" t="s">
        <v>281</v>
      </c>
      <c r="D740">
        <v>84</v>
      </c>
      <c r="E740">
        <v>73</v>
      </c>
      <c r="F740">
        <v>0</v>
      </c>
      <c r="G740">
        <v>9.64</v>
      </c>
      <c r="H740">
        <v>10468.762919999999</v>
      </c>
      <c r="J740">
        <v>27</v>
      </c>
      <c r="K740">
        <v>58.4</v>
      </c>
      <c r="L740">
        <v>0</v>
      </c>
      <c r="M740">
        <v>94</v>
      </c>
      <c r="N740">
        <v>1.8</v>
      </c>
      <c r="O740">
        <v>94</v>
      </c>
      <c r="P740">
        <v>0.1</v>
      </c>
      <c r="Q740">
        <v>62425.539199999999</v>
      </c>
      <c r="R740">
        <v>5643475</v>
      </c>
      <c r="S740">
        <v>1.1000000000000001</v>
      </c>
      <c r="T740">
        <v>0.9</v>
      </c>
      <c r="U740">
        <v>0.92600000000000005</v>
      </c>
      <c r="V740">
        <v>19.2</v>
      </c>
      <c r="W740" t="b">
        <f>COUNT(LifeExpectancyData[[#This Row],[Life expectancy]:[Schooling]])=19</f>
        <v>0</v>
      </c>
    </row>
    <row r="741" spans="1:23" x14ac:dyDescent="0.25">
      <c r="A741" t="s">
        <v>321</v>
      </c>
      <c r="B741">
        <v>2013</v>
      </c>
      <c r="C741" t="s">
        <v>281</v>
      </c>
      <c r="D741">
        <v>81</v>
      </c>
      <c r="E741">
        <v>75</v>
      </c>
      <c r="F741">
        <v>0</v>
      </c>
      <c r="G741">
        <v>9.5</v>
      </c>
      <c r="H741">
        <v>10261.763000000001</v>
      </c>
      <c r="J741">
        <v>17</v>
      </c>
      <c r="K741">
        <v>58.1</v>
      </c>
      <c r="L741">
        <v>0</v>
      </c>
      <c r="M741">
        <v>94</v>
      </c>
      <c r="N741">
        <v>11.25</v>
      </c>
      <c r="O741">
        <v>94</v>
      </c>
      <c r="P741">
        <v>0.1</v>
      </c>
      <c r="Q741">
        <v>61191.192629999998</v>
      </c>
      <c r="R741">
        <v>5614932</v>
      </c>
      <c r="S741">
        <v>1.1000000000000001</v>
      </c>
      <c r="T741">
        <v>0.9</v>
      </c>
      <c r="U741">
        <v>0.92400000000000004</v>
      </c>
      <c r="V741">
        <v>18.7</v>
      </c>
      <c r="W741" t="b">
        <f>COUNT(LifeExpectancyData[[#This Row],[Life expectancy]:[Schooling]])=19</f>
        <v>0</v>
      </c>
    </row>
    <row r="742" spans="1:23" x14ac:dyDescent="0.25">
      <c r="A742" t="s">
        <v>321</v>
      </c>
      <c r="B742">
        <v>2012</v>
      </c>
      <c r="C742" t="s">
        <v>281</v>
      </c>
      <c r="D742">
        <v>80</v>
      </c>
      <c r="E742">
        <v>76</v>
      </c>
      <c r="F742">
        <v>0</v>
      </c>
      <c r="G742">
        <v>9.26</v>
      </c>
      <c r="H742">
        <v>928.4170785</v>
      </c>
      <c r="J742">
        <v>2</v>
      </c>
      <c r="K742">
        <v>57.7</v>
      </c>
      <c r="L742">
        <v>0</v>
      </c>
      <c r="M742">
        <v>94</v>
      </c>
      <c r="N742">
        <v>1.98</v>
      </c>
      <c r="O742">
        <v>94</v>
      </c>
      <c r="P742">
        <v>0.1</v>
      </c>
      <c r="Q742">
        <v>5857.5209999999997</v>
      </c>
      <c r="R742">
        <v>5591572</v>
      </c>
      <c r="S742">
        <v>1.1000000000000001</v>
      </c>
      <c r="T742">
        <v>0.9</v>
      </c>
      <c r="U742">
        <v>0.92200000000000004</v>
      </c>
      <c r="V742">
        <v>18.399999999999999</v>
      </c>
      <c r="W742" t="b">
        <f>COUNT(LifeExpectancyData[[#This Row],[Life expectancy]:[Schooling]])=19</f>
        <v>0</v>
      </c>
    </row>
    <row r="743" spans="1:23" x14ac:dyDescent="0.25">
      <c r="A743" t="s">
        <v>321</v>
      </c>
      <c r="B743">
        <v>2011</v>
      </c>
      <c r="C743" t="s">
        <v>281</v>
      </c>
      <c r="D743">
        <v>79.7</v>
      </c>
      <c r="E743">
        <v>79</v>
      </c>
      <c r="F743">
        <v>0</v>
      </c>
      <c r="G743">
        <v>10.47</v>
      </c>
      <c r="H743">
        <v>10251.10872</v>
      </c>
      <c r="J743">
        <v>84</v>
      </c>
      <c r="K743">
        <v>57.4</v>
      </c>
      <c r="L743">
        <v>0</v>
      </c>
      <c r="M743">
        <v>91</v>
      </c>
      <c r="N743">
        <v>1.87</v>
      </c>
      <c r="O743">
        <v>91</v>
      </c>
      <c r="P743">
        <v>0.1</v>
      </c>
      <c r="Q743">
        <v>61753.667000000001</v>
      </c>
      <c r="R743">
        <v>557572</v>
      </c>
      <c r="S743">
        <v>1.1000000000000001</v>
      </c>
      <c r="T743">
        <v>0.9</v>
      </c>
      <c r="U743">
        <v>0.91</v>
      </c>
      <c r="V743">
        <v>16.899999999999999</v>
      </c>
      <c r="W743" t="b">
        <f>COUNT(LifeExpectancyData[[#This Row],[Life expectancy]:[Schooling]])=19</f>
        <v>0</v>
      </c>
    </row>
    <row r="744" spans="1:23" x14ac:dyDescent="0.25">
      <c r="A744" t="s">
        <v>321</v>
      </c>
      <c r="B744">
        <v>2010</v>
      </c>
      <c r="C744" t="s">
        <v>281</v>
      </c>
      <c r="D744">
        <v>79.2</v>
      </c>
      <c r="E744">
        <v>84</v>
      </c>
      <c r="F744">
        <v>0</v>
      </c>
      <c r="G744">
        <v>10.28</v>
      </c>
      <c r="H744">
        <v>954.48659329999998</v>
      </c>
      <c r="J744">
        <v>5</v>
      </c>
      <c r="K744">
        <v>57</v>
      </c>
      <c r="L744">
        <v>0</v>
      </c>
      <c r="M744">
        <v>9</v>
      </c>
      <c r="N744">
        <v>11.8</v>
      </c>
      <c r="O744">
        <v>9</v>
      </c>
      <c r="P744">
        <v>0.1</v>
      </c>
      <c r="Q744">
        <v>5841.41122</v>
      </c>
      <c r="R744">
        <v>5547683</v>
      </c>
      <c r="S744">
        <v>1.1000000000000001</v>
      </c>
      <c r="T744">
        <v>0.9</v>
      </c>
      <c r="U744">
        <v>0.90600000000000003</v>
      </c>
      <c r="V744">
        <v>16.8</v>
      </c>
      <c r="W744" t="b">
        <f>COUNT(LifeExpectancyData[[#This Row],[Life expectancy]:[Schooling]])=19</f>
        <v>0</v>
      </c>
    </row>
    <row r="745" spans="1:23" x14ac:dyDescent="0.25">
      <c r="A745" t="s">
        <v>321</v>
      </c>
      <c r="B745">
        <v>2009</v>
      </c>
      <c r="C745" t="s">
        <v>281</v>
      </c>
      <c r="D745">
        <v>78.900000000000006</v>
      </c>
      <c r="E745">
        <v>86</v>
      </c>
      <c r="F745">
        <v>0</v>
      </c>
      <c r="G745">
        <v>10.08</v>
      </c>
      <c r="H745">
        <v>9765.616994</v>
      </c>
      <c r="J745">
        <v>6</v>
      </c>
      <c r="K745">
        <v>56.6</v>
      </c>
      <c r="L745">
        <v>0</v>
      </c>
      <c r="M745">
        <v>89</v>
      </c>
      <c r="N745">
        <v>11.47</v>
      </c>
      <c r="O745">
        <v>89</v>
      </c>
      <c r="P745">
        <v>0.1</v>
      </c>
      <c r="Q745">
        <v>58163.293590000001</v>
      </c>
      <c r="R745">
        <v>552395</v>
      </c>
      <c r="S745">
        <v>1.1000000000000001</v>
      </c>
      <c r="T745">
        <v>0.9</v>
      </c>
      <c r="U745">
        <v>0.90600000000000003</v>
      </c>
      <c r="V745">
        <v>16.8</v>
      </c>
      <c r="W745" t="b">
        <f>COUNT(LifeExpectancyData[[#This Row],[Life expectancy]:[Schooling]])=19</f>
        <v>0</v>
      </c>
    </row>
    <row r="746" spans="1:23" x14ac:dyDescent="0.25">
      <c r="A746" t="s">
        <v>321</v>
      </c>
      <c r="B746">
        <v>2008</v>
      </c>
      <c r="C746" t="s">
        <v>281</v>
      </c>
      <c r="D746">
        <v>78.8</v>
      </c>
      <c r="E746">
        <v>88</v>
      </c>
      <c r="F746">
        <v>0</v>
      </c>
      <c r="G746">
        <v>10.7</v>
      </c>
      <c r="H746">
        <v>10761.18209</v>
      </c>
      <c r="J746">
        <v>14</v>
      </c>
      <c r="K746">
        <v>56.3</v>
      </c>
      <c r="L746">
        <v>0</v>
      </c>
      <c r="M746">
        <v>88</v>
      </c>
      <c r="N746">
        <v>1.18</v>
      </c>
      <c r="O746">
        <v>88</v>
      </c>
      <c r="P746">
        <v>0.1</v>
      </c>
      <c r="Q746">
        <v>64322.666400000002</v>
      </c>
      <c r="R746">
        <v>5493621</v>
      </c>
      <c r="S746">
        <v>1.1000000000000001</v>
      </c>
      <c r="T746">
        <v>0.9</v>
      </c>
      <c r="U746">
        <v>0.90600000000000003</v>
      </c>
      <c r="V746">
        <v>16.8</v>
      </c>
      <c r="W746" t="b">
        <f>COUNT(LifeExpectancyData[[#This Row],[Life expectancy]:[Schooling]])=19</f>
        <v>0</v>
      </c>
    </row>
    <row r="747" spans="1:23" x14ac:dyDescent="0.25">
      <c r="A747" t="s">
        <v>321</v>
      </c>
      <c r="B747">
        <v>2007</v>
      </c>
      <c r="C747" t="s">
        <v>281</v>
      </c>
      <c r="D747">
        <v>78.400000000000006</v>
      </c>
      <c r="E747">
        <v>93</v>
      </c>
      <c r="F747">
        <v>0</v>
      </c>
      <c r="G747">
        <v>10.99</v>
      </c>
      <c r="H747">
        <v>9703.0681210000002</v>
      </c>
      <c r="J747">
        <v>2</v>
      </c>
      <c r="K747">
        <v>55.9</v>
      </c>
      <c r="L747">
        <v>0</v>
      </c>
      <c r="M747">
        <v>87</v>
      </c>
      <c r="N747">
        <v>9.99</v>
      </c>
      <c r="O747">
        <v>87</v>
      </c>
      <c r="P747">
        <v>0.1</v>
      </c>
      <c r="Q747">
        <v>58487.451000000001</v>
      </c>
      <c r="R747">
        <v>5461438</v>
      </c>
      <c r="S747">
        <v>1.2</v>
      </c>
      <c r="T747">
        <v>0.9</v>
      </c>
      <c r="U747">
        <v>0.90400000000000003</v>
      </c>
      <c r="V747">
        <v>16.7</v>
      </c>
      <c r="W747" t="b">
        <f>COUNT(LifeExpectancyData[[#This Row],[Life expectancy]:[Schooling]])=19</f>
        <v>0</v>
      </c>
    </row>
    <row r="748" spans="1:23" x14ac:dyDescent="0.25">
      <c r="A748" t="s">
        <v>321</v>
      </c>
      <c r="B748">
        <v>2006</v>
      </c>
      <c r="C748" t="s">
        <v>281</v>
      </c>
      <c r="D748">
        <v>78.099999999999994</v>
      </c>
      <c r="E748">
        <v>93</v>
      </c>
      <c r="F748">
        <v>0</v>
      </c>
      <c r="G748">
        <v>11.02</v>
      </c>
      <c r="H748">
        <v>850.95447830000001</v>
      </c>
      <c r="J748">
        <v>27</v>
      </c>
      <c r="K748">
        <v>55.4</v>
      </c>
      <c r="L748">
        <v>0</v>
      </c>
      <c r="M748">
        <v>93</v>
      </c>
      <c r="N748">
        <v>9.92</v>
      </c>
      <c r="O748">
        <v>93</v>
      </c>
      <c r="P748">
        <v>0.1</v>
      </c>
      <c r="Q748">
        <v>5226.9931100000003</v>
      </c>
      <c r="R748">
        <v>5437272</v>
      </c>
      <c r="S748">
        <v>1.2</v>
      </c>
      <c r="T748">
        <v>0.9</v>
      </c>
      <c r="U748">
        <v>0.90200000000000002</v>
      </c>
      <c r="V748">
        <v>16.899999999999999</v>
      </c>
      <c r="W748" t="b">
        <f>COUNT(LifeExpectancyData[[#This Row],[Life expectancy]:[Schooling]])=19</f>
        <v>0</v>
      </c>
    </row>
    <row r="749" spans="1:23" x14ac:dyDescent="0.25">
      <c r="A749" t="s">
        <v>321</v>
      </c>
      <c r="B749">
        <v>2005</v>
      </c>
      <c r="C749" t="s">
        <v>281</v>
      </c>
      <c r="D749">
        <v>78.099999999999994</v>
      </c>
      <c r="E749">
        <v>92</v>
      </c>
      <c r="F749">
        <v>0</v>
      </c>
      <c r="G749">
        <v>11.28</v>
      </c>
      <c r="H749">
        <v>7627.4124439999996</v>
      </c>
      <c r="J749">
        <v>2</v>
      </c>
      <c r="K749">
        <v>55</v>
      </c>
      <c r="L749">
        <v>0</v>
      </c>
      <c r="M749">
        <v>93</v>
      </c>
      <c r="N749">
        <v>9.77</v>
      </c>
      <c r="O749">
        <v>93</v>
      </c>
      <c r="P749">
        <v>0.1</v>
      </c>
      <c r="Q749">
        <v>48799.823700000001</v>
      </c>
      <c r="R749">
        <v>5419432</v>
      </c>
      <c r="S749">
        <v>1.2</v>
      </c>
      <c r="T749">
        <v>1</v>
      </c>
      <c r="U749">
        <v>0.89700000000000002</v>
      </c>
      <c r="V749">
        <v>16.600000000000001</v>
      </c>
      <c r="W749" t="b">
        <f>COUNT(LifeExpectancyData[[#This Row],[Life expectancy]:[Schooling]])=19</f>
        <v>0</v>
      </c>
    </row>
    <row r="750" spans="1:23" x14ac:dyDescent="0.25">
      <c r="A750" t="s">
        <v>321</v>
      </c>
      <c r="B750">
        <v>2004</v>
      </c>
      <c r="C750" t="s">
        <v>281</v>
      </c>
      <c r="D750">
        <v>77.7</v>
      </c>
      <c r="E750">
        <v>98</v>
      </c>
      <c r="F750">
        <v>0</v>
      </c>
      <c r="G750">
        <v>11.27</v>
      </c>
      <c r="H750">
        <v>6948.839868</v>
      </c>
      <c r="J750">
        <v>0</v>
      </c>
      <c r="K750">
        <v>54.4</v>
      </c>
      <c r="L750">
        <v>0</v>
      </c>
      <c r="M750">
        <v>95</v>
      </c>
      <c r="N750">
        <v>9.67</v>
      </c>
      <c r="O750">
        <v>95</v>
      </c>
      <c r="P750">
        <v>0.1</v>
      </c>
      <c r="Q750">
        <v>46511.645700000001</v>
      </c>
      <c r="R750">
        <v>544523</v>
      </c>
      <c r="S750">
        <v>1.2</v>
      </c>
      <c r="T750">
        <v>1</v>
      </c>
      <c r="U750">
        <v>0.89300000000000002</v>
      </c>
      <c r="V750">
        <v>16.5</v>
      </c>
      <c r="W750" t="b">
        <f>COUNT(LifeExpectancyData[[#This Row],[Life expectancy]:[Schooling]])=19</f>
        <v>0</v>
      </c>
    </row>
    <row r="751" spans="1:23" x14ac:dyDescent="0.25">
      <c r="A751" t="s">
        <v>321</v>
      </c>
      <c r="B751">
        <v>2003</v>
      </c>
      <c r="C751" t="s">
        <v>281</v>
      </c>
      <c r="D751">
        <v>77.3</v>
      </c>
      <c r="E751">
        <v>11</v>
      </c>
      <c r="F751">
        <v>0</v>
      </c>
      <c r="G751">
        <v>11.54</v>
      </c>
      <c r="H751">
        <v>650.98135439999999</v>
      </c>
      <c r="J751">
        <v>0</v>
      </c>
      <c r="K751">
        <v>53.9</v>
      </c>
      <c r="L751">
        <v>0</v>
      </c>
      <c r="M751">
        <v>96</v>
      </c>
      <c r="N751">
        <v>9.51</v>
      </c>
      <c r="O751">
        <v>96</v>
      </c>
      <c r="P751">
        <v>0.1</v>
      </c>
      <c r="Q751">
        <v>4458.7763999999997</v>
      </c>
      <c r="R751">
        <v>539574</v>
      </c>
      <c r="S751">
        <v>1.2</v>
      </c>
      <c r="T751">
        <v>1</v>
      </c>
      <c r="U751">
        <v>0.88200000000000001</v>
      </c>
      <c r="V751">
        <v>16.3</v>
      </c>
      <c r="W751" t="b">
        <f>COUNT(LifeExpectancyData[[#This Row],[Life expectancy]:[Schooling]])=19</f>
        <v>0</v>
      </c>
    </row>
    <row r="752" spans="1:23" x14ac:dyDescent="0.25">
      <c r="A752" t="s">
        <v>321</v>
      </c>
      <c r="B752">
        <v>2002</v>
      </c>
      <c r="C752" t="s">
        <v>281</v>
      </c>
      <c r="D752">
        <v>77</v>
      </c>
      <c r="E752">
        <v>14</v>
      </c>
      <c r="F752">
        <v>0</v>
      </c>
      <c r="G752">
        <v>11.34</v>
      </c>
      <c r="H752">
        <v>4801.5461249999998</v>
      </c>
      <c r="J752">
        <v>32</v>
      </c>
      <c r="K752">
        <v>53.3</v>
      </c>
      <c r="L752">
        <v>0</v>
      </c>
      <c r="M752">
        <v>98</v>
      </c>
      <c r="N752">
        <v>9.33</v>
      </c>
      <c r="O752">
        <v>98</v>
      </c>
      <c r="P752">
        <v>0.1</v>
      </c>
      <c r="Q752">
        <v>33228.692909999998</v>
      </c>
      <c r="R752">
        <v>5375931</v>
      </c>
      <c r="S752">
        <v>1.2</v>
      </c>
      <c r="T752">
        <v>1</v>
      </c>
      <c r="U752">
        <v>0.875</v>
      </c>
      <c r="V752">
        <v>16.600000000000001</v>
      </c>
      <c r="W752" t="b">
        <f>COUNT(LifeExpectancyData[[#This Row],[Life expectancy]:[Schooling]])=19</f>
        <v>0</v>
      </c>
    </row>
    <row r="753" spans="1:23" x14ac:dyDescent="0.25">
      <c r="A753" t="s">
        <v>321</v>
      </c>
      <c r="B753">
        <v>2001</v>
      </c>
      <c r="C753" t="s">
        <v>281</v>
      </c>
      <c r="D753">
        <v>77</v>
      </c>
      <c r="E753">
        <v>12</v>
      </c>
      <c r="F753">
        <v>0</v>
      </c>
      <c r="G753">
        <v>11.56</v>
      </c>
      <c r="H753">
        <v>530.48323359999995</v>
      </c>
      <c r="J753">
        <v>11</v>
      </c>
      <c r="K753">
        <v>52.8</v>
      </c>
      <c r="L753">
        <v>0</v>
      </c>
      <c r="M753">
        <v>97</v>
      </c>
      <c r="N753">
        <v>9.1</v>
      </c>
      <c r="O753">
        <v>97</v>
      </c>
      <c r="P753">
        <v>0.1</v>
      </c>
      <c r="Q753">
        <v>3751.6494600000001</v>
      </c>
      <c r="R753">
        <v>5358783</v>
      </c>
      <c r="S753">
        <v>1.3</v>
      </c>
      <c r="T753">
        <v>1</v>
      </c>
      <c r="U753">
        <v>0.86199999999999999</v>
      </c>
      <c r="V753">
        <v>16.2</v>
      </c>
      <c r="W753" t="b">
        <f>COUNT(LifeExpectancyData[[#This Row],[Life expectancy]:[Schooling]])=19</f>
        <v>0</v>
      </c>
    </row>
    <row r="754" spans="1:23" x14ac:dyDescent="0.25">
      <c r="A754" t="s">
        <v>321</v>
      </c>
      <c r="B754">
        <v>2000</v>
      </c>
      <c r="C754" t="s">
        <v>281</v>
      </c>
      <c r="D754">
        <v>76.900000000000006</v>
      </c>
      <c r="E754">
        <v>12</v>
      </c>
      <c r="F754">
        <v>0</v>
      </c>
      <c r="G754">
        <v>11.69</v>
      </c>
      <c r="H754">
        <v>508.74969119999997</v>
      </c>
      <c r="J754">
        <v>14</v>
      </c>
      <c r="K754">
        <v>52.2</v>
      </c>
      <c r="L754">
        <v>0</v>
      </c>
      <c r="M754">
        <v>97</v>
      </c>
      <c r="N754">
        <v>8.6999999999999993</v>
      </c>
      <c r="O754">
        <v>97</v>
      </c>
      <c r="P754">
        <v>0.1</v>
      </c>
      <c r="Q754">
        <v>3743.55917</v>
      </c>
      <c r="R754">
        <v>5339616</v>
      </c>
      <c r="S754">
        <v>1.3</v>
      </c>
      <c r="T754">
        <v>1</v>
      </c>
      <c r="U754">
        <v>0.86</v>
      </c>
      <c r="V754">
        <v>16.5</v>
      </c>
      <c r="W754" t="b">
        <f>COUNT(LifeExpectancyData[[#This Row],[Life expectancy]:[Schooling]])=19</f>
        <v>0</v>
      </c>
    </row>
    <row r="755" spans="1:23" x14ac:dyDescent="0.25">
      <c r="A755" t="s">
        <v>322</v>
      </c>
      <c r="B755">
        <v>2015</v>
      </c>
      <c r="C755" t="s">
        <v>273</v>
      </c>
      <c r="D755">
        <v>63.5</v>
      </c>
      <c r="E755">
        <v>241</v>
      </c>
      <c r="F755">
        <v>1</v>
      </c>
      <c r="H755">
        <v>0</v>
      </c>
      <c r="I755">
        <v>84</v>
      </c>
      <c r="J755">
        <v>47</v>
      </c>
      <c r="K755">
        <v>35</v>
      </c>
      <c r="L755">
        <v>1</v>
      </c>
      <c r="M755">
        <v>84</v>
      </c>
      <c r="O755">
        <v>84</v>
      </c>
      <c r="P755">
        <v>2.1</v>
      </c>
      <c r="Q755">
        <v>1862.1672739999999</v>
      </c>
      <c r="R755">
        <v>927414</v>
      </c>
      <c r="S755">
        <v>5.6</v>
      </c>
      <c r="T755">
        <v>5.4</v>
      </c>
      <c r="U755">
        <v>0.47</v>
      </c>
      <c r="V755">
        <v>6.3</v>
      </c>
      <c r="W755" t="b">
        <f>COUNT(LifeExpectancyData[[#This Row],[Life expectancy]:[Schooling]])=19</f>
        <v>0</v>
      </c>
    </row>
    <row r="756" spans="1:23" x14ac:dyDescent="0.25">
      <c r="A756" t="s">
        <v>322</v>
      </c>
      <c r="B756">
        <v>2014</v>
      </c>
      <c r="C756" t="s">
        <v>273</v>
      </c>
      <c r="D756">
        <v>63</v>
      </c>
      <c r="E756">
        <v>252</v>
      </c>
      <c r="F756">
        <v>1</v>
      </c>
      <c r="G756">
        <v>0.38</v>
      </c>
      <c r="H756">
        <v>24.732996549999999</v>
      </c>
      <c r="I756">
        <v>78</v>
      </c>
      <c r="J756">
        <v>0</v>
      </c>
      <c r="K756">
        <v>34.4</v>
      </c>
      <c r="L756">
        <v>1</v>
      </c>
      <c r="M756">
        <v>78</v>
      </c>
      <c r="N756">
        <v>1.57</v>
      </c>
      <c r="O756">
        <v>78</v>
      </c>
      <c r="P756">
        <v>2.1</v>
      </c>
      <c r="Q756">
        <v>174.91511</v>
      </c>
      <c r="R756">
        <v>912164</v>
      </c>
      <c r="S756">
        <v>5.6</v>
      </c>
      <c r="T756">
        <v>5.4</v>
      </c>
      <c r="U756">
        <v>0.46700000000000003</v>
      </c>
      <c r="V756">
        <v>6.3</v>
      </c>
      <c r="W756" t="b">
        <f>COUNT(LifeExpectancyData[[#This Row],[Life expectancy]:[Schooling]])=19</f>
        <v>1</v>
      </c>
    </row>
    <row r="757" spans="1:23" x14ac:dyDescent="0.25">
      <c r="A757" t="s">
        <v>322</v>
      </c>
      <c r="B757">
        <v>2013</v>
      </c>
      <c r="C757" t="s">
        <v>273</v>
      </c>
      <c r="D757">
        <v>62.7</v>
      </c>
      <c r="E757">
        <v>256</v>
      </c>
      <c r="F757">
        <v>1</v>
      </c>
      <c r="G757">
        <v>0.53</v>
      </c>
      <c r="H757">
        <v>229.44100950000001</v>
      </c>
      <c r="I757">
        <v>82</v>
      </c>
      <c r="J757">
        <v>28</v>
      </c>
      <c r="K757">
        <v>33.799999999999997</v>
      </c>
      <c r="L757">
        <v>2</v>
      </c>
      <c r="M757">
        <v>82</v>
      </c>
      <c r="N757">
        <v>9.14</v>
      </c>
      <c r="O757">
        <v>82</v>
      </c>
      <c r="P757">
        <v>2.1</v>
      </c>
      <c r="Q757">
        <v>1622.637974</v>
      </c>
      <c r="R757">
        <v>896688</v>
      </c>
      <c r="S757">
        <v>5.6</v>
      </c>
      <c r="T757">
        <v>5.4</v>
      </c>
      <c r="U757">
        <v>0.46400000000000002</v>
      </c>
      <c r="V757">
        <v>6.3</v>
      </c>
      <c r="W757" t="b">
        <f>COUNT(LifeExpectancyData[[#This Row],[Life expectancy]:[Schooling]])=19</f>
        <v>1</v>
      </c>
    </row>
    <row r="758" spans="1:23" x14ac:dyDescent="0.25">
      <c r="A758" t="s">
        <v>322</v>
      </c>
      <c r="B758">
        <v>2012</v>
      </c>
      <c r="C758" t="s">
        <v>273</v>
      </c>
      <c r="D758">
        <v>62.2</v>
      </c>
      <c r="E758">
        <v>263</v>
      </c>
      <c r="F758">
        <v>1</v>
      </c>
      <c r="G758">
        <v>0.52</v>
      </c>
      <c r="H758">
        <v>217.2125786</v>
      </c>
      <c r="I758">
        <v>81</v>
      </c>
      <c r="J758">
        <v>709</v>
      </c>
      <c r="K758">
        <v>33.200000000000003</v>
      </c>
      <c r="L758">
        <v>2</v>
      </c>
      <c r="M758">
        <v>81</v>
      </c>
      <c r="N758">
        <v>8.9499999999999993</v>
      </c>
      <c r="O758">
        <v>81</v>
      </c>
      <c r="P758">
        <v>1.9</v>
      </c>
      <c r="Q758">
        <v>1536.1568500000001</v>
      </c>
      <c r="R758">
        <v>881185</v>
      </c>
      <c r="S758">
        <v>5.6</v>
      </c>
      <c r="T758">
        <v>5.5</v>
      </c>
      <c r="U758">
        <v>0.46</v>
      </c>
      <c r="V758">
        <v>6.3</v>
      </c>
      <c r="W758" t="b">
        <f>COUNT(LifeExpectancyData[[#This Row],[Life expectancy]:[Schooling]])=19</f>
        <v>1</v>
      </c>
    </row>
    <row r="759" spans="1:23" x14ac:dyDescent="0.25">
      <c r="A759" t="s">
        <v>322</v>
      </c>
      <c r="B759">
        <v>2011</v>
      </c>
      <c r="C759" t="s">
        <v>273</v>
      </c>
      <c r="D759">
        <v>61.8</v>
      </c>
      <c r="E759">
        <v>268</v>
      </c>
      <c r="F759">
        <v>1</v>
      </c>
      <c r="G759">
        <v>0.39</v>
      </c>
      <c r="H759">
        <v>20.359747380000002</v>
      </c>
      <c r="I759">
        <v>87</v>
      </c>
      <c r="J759">
        <v>49</v>
      </c>
      <c r="K759">
        <v>32.700000000000003</v>
      </c>
      <c r="L759">
        <v>2</v>
      </c>
      <c r="M759">
        <v>87</v>
      </c>
      <c r="N759">
        <v>8.7100000000000009</v>
      </c>
      <c r="O759">
        <v>87</v>
      </c>
      <c r="P759">
        <v>2.7</v>
      </c>
      <c r="Q759">
        <v>143.986898</v>
      </c>
      <c r="R759">
        <v>865937</v>
      </c>
      <c r="S759">
        <v>5.6</v>
      </c>
      <c r="T759">
        <v>5.5</v>
      </c>
      <c r="U759">
        <v>0.45100000000000001</v>
      </c>
      <c r="V759">
        <v>5.9</v>
      </c>
      <c r="W759" t="b">
        <f>COUNT(LifeExpectancyData[[#This Row],[Life expectancy]:[Schooling]])=19</f>
        <v>1</v>
      </c>
    </row>
    <row r="760" spans="1:23" x14ac:dyDescent="0.25">
      <c r="A760" t="s">
        <v>322</v>
      </c>
      <c r="B760">
        <v>2010</v>
      </c>
      <c r="C760" t="s">
        <v>273</v>
      </c>
      <c r="D760">
        <v>61.3</v>
      </c>
      <c r="E760">
        <v>273</v>
      </c>
      <c r="F760">
        <v>1</v>
      </c>
      <c r="G760">
        <v>0.44</v>
      </c>
      <c r="H760">
        <v>187.4960097</v>
      </c>
      <c r="I760">
        <v>88</v>
      </c>
      <c r="J760">
        <v>7</v>
      </c>
      <c r="K760">
        <v>32.200000000000003</v>
      </c>
      <c r="L760">
        <v>2</v>
      </c>
      <c r="M760">
        <v>88</v>
      </c>
      <c r="N760">
        <v>8.84</v>
      </c>
      <c r="O760">
        <v>88</v>
      </c>
      <c r="P760">
        <v>3.1</v>
      </c>
      <c r="Q760">
        <v>1325.9972399999999</v>
      </c>
      <c r="R760">
        <v>851146</v>
      </c>
      <c r="S760">
        <v>5.6</v>
      </c>
      <c r="T760">
        <v>5.6</v>
      </c>
      <c r="U760">
        <v>0.441</v>
      </c>
      <c r="V760">
        <v>5.5</v>
      </c>
      <c r="W760" t="b">
        <f>COUNT(LifeExpectancyData[[#This Row],[Life expectancy]:[Schooling]])=19</f>
        <v>1</v>
      </c>
    </row>
    <row r="761" spans="1:23" x14ac:dyDescent="0.25">
      <c r="A761" t="s">
        <v>322</v>
      </c>
      <c r="B761">
        <v>2009</v>
      </c>
      <c r="C761" t="s">
        <v>273</v>
      </c>
      <c r="D761">
        <v>69</v>
      </c>
      <c r="E761">
        <v>279</v>
      </c>
      <c r="F761">
        <v>1</v>
      </c>
      <c r="G761">
        <v>0.49</v>
      </c>
      <c r="H761">
        <v>177.26716070000001</v>
      </c>
      <c r="I761">
        <v>89</v>
      </c>
      <c r="J761">
        <v>48</v>
      </c>
      <c r="K761">
        <v>31.7</v>
      </c>
      <c r="L761">
        <v>2</v>
      </c>
      <c r="M761">
        <v>89</v>
      </c>
      <c r="N761">
        <v>8.3699999999999992</v>
      </c>
      <c r="O761">
        <v>89</v>
      </c>
      <c r="P761">
        <v>3.2</v>
      </c>
      <c r="Q761">
        <v>1253.6574310000001</v>
      </c>
      <c r="R761">
        <v>83684</v>
      </c>
      <c r="S761">
        <v>5.7</v>
      </c>
      <c r="T761">
        <v>5.6</v>
      </c>
      <c r="U761">
        <v>0.436</v>
      </c>
      <c r="V761">
        <v>5.3</v>
      </c>
      <c r="W761" t="b">
        <f>COUNT(LifeExpectancyData[[#This Row],[Life expectancy]:[Schooling]])=19</f>
        <v>1</v>
      </c>
    </row>
    <row r="762" spans="1:23" x14ac:dyDescent="0.25">
      <c r="A762" t="s">
        <v>322</v>
      </c>
      <c r="B762">
        <v>2008</v>
      </c>
      <c r="C762" t="s">
        <v>273</v>
      </c>
      <c r="D762">
        <v>62</v>
      </c>
      <c r="E762">
        <v>289</v>
      </c>
      <c r="F762">
        <v>1</v>
      </c>
      <c r="G762">
        <v>0.49</v>
      </c>
      <c r="H762">
        <v>171.7686449</v>
      </c>
      <c r="I762">
        <v>88</v>
      </c>
      <c r="J762">
        <v>143</v>
      </c>
      <c r="K762">
        <v>31.3</v>
      </c>
      <c r="L762">
        <v>2</v>
      </c>
      <c r="M762">
        <v>89</v>
      </c>
      <c r="N762">
        <v>8.5</v>
      </c>
      <c r="O762">
        <v>89</v>
      </c>
      <c r="P762">
        <v>3.3</v>
      </c>
      <c r="Q762">
        <v>1214.77118</v>
      </c>
      <c r="R762">
        <v>822934</v>
      </c>
      <c r="S762">
        <v>5.7</v>
      </c>
      <c r="T762">
        <v>5.6</v>
      </c>
      <c r="U762">
        <v>0.42699999999999999</v>
      </c>
      <c r="V762">
        <v>5</v>
      </c>
      <c r="W762" t="b">
        <f>COUNT(LifeExpectancyData[[#This Row],[Life expectancy]:[Schooling]])=19</f>
        <v>1</v>
      </c>
    </row>
    <row r="763" spans="1:23" x14ac:dyDescent="0.25">
      <c r="A763" t="s">
        <v>322</v>
      </c>
      <c r="B763">
        <v>2007</v>
      </c>
      <c r="C763" t="s">
        <v>273</v>
      </c>
      <c r="D763">
        <v>59.8</v>
      </c>
      <c r="E763">
        <v>296</v>
      </c>
      <c r="F763">
        <v>1</v>
      </c>
      <c r="G763">
        <v>0.45</v>
      </c>
      <c r="H763">
        <v>20.868787090000001</v>
      </c>
      <c r="I763">
        <v>25</v>
      </c>
      <c r="J763">
        <v>24</v>
      </c>
      <c r="K763">
        <v>3.9</v>
      </c>
      <c r="L763">
        <v>2</v>
      </c>
      <c r="M763">
        <v>88</v>
      </c>
      <c r="N763">
        <v>7.72</v>
      </c>
      <c r="O763">
        <v>88</v>
      </c>
      <c r="P763">
        <v>3.5</v>
      </c>
      <c r="Q763">
        <v>147.586896</v>
      </c>
      <c r="R763">
        <v>8942</v>
      </c>
      <c r="S763">
        <v>5.8</v>
      </c>
      <c r="T763">
        <v>5.7</v>
      </c>
      <c r="U763">
        <v>0.41599999999999998</v>
      </c>
      <c r="V763">
        <v>4.5</v>
      </c>
      <c r="W763" t="b">
        <f>COUNT(LifeExpectancyData[[#This Row],[Life expectancy]:[Schooling]])=19</f>
        <v>1</v>
      </c>
    </row>
    <row r="764" spans="1:23" x14ac:dyDescent="0.25">
      <c r="A764" t="s">
        <v>322</v>
      </c>
      <c r="B764">
        <v>2006</v>
      </c>
      <c r="C764" t="s">
        <v>273</v>
      </c>
      <c r="D764">
        <v>59.1</v>
      </c>
      <c r="E764">
        <v>39</v>
      </c>
      <c r="F764">
        <v>2</v>
      </c>
      <c r="G764">
        <v>1.02</v>
      </c>
      <c r="H764">
        <v>121.4812077</v>
      </c>
      <c r="J764">
        <v>49</v>
      </c>
      <c r="K764">
        <v>3.6</v>
      </c>
      <c r="L764">
        <v>2</v>
      </c>
      <c r="M764">
        <v>72</v>
      </c>
      <c r="N764">
        <v>7.5</v>
      </c>
      <c r="O764">
        <v>72</v>
      </c>
      <c r="P764">
        <v>3.7</v>
      </c>
      <c r="Q764">
        <v>965.66937789999997</v>
      </c>
      <c r="R764">
        <v>79628</v>
      </c>
      <c r="S764">
        <v>5.8</v>
      </c>
      <c r="T764">
        <v>5.7</v>
      </c>
      <c r="U764">
        <v>0.40500000000000003</v>
      </c>
      <c r="V764">
        <v>4.3</v>
      </c>
      <c r="W764" t="b">
        <f>COUNT(LifeExpectancyData[[#This Row],[Life expectancy]:[Schooling]])=19</f>
        <v>0</v>
      </c>
    </row>
    <row r="765" spans="1:23" x14ac:dyDescent="0.25">
      <c r="A765" t="s">
        <v>322</v>
      </c>
      <c r="B765">
        <v>2005</v>
      </c>
      <c r="C765" t="s">
        <v>273</v>
      </c>
      <c r="D765">
        <v>58.6</v>
      </c>
      <c r="E765">
        <v>318</v>
      </c>
      <c r="F765">
        <v>2</v>
      </c>
      <c r="G765">
        <v>1.23</v>
      </c>
      <c r="H765">
        <v>12.70325933</v>
      </c>
      <c r="J765">
        <v>298</v>
      </c>
      <c r="K765">
        <v>3.2</v>
      </c>
      <c r="L765">
        <v>2</v>
      </c>
      <c r="M765">
        <v>71</v>
      </c>
      <c r="N765">
        <v>7.21</v>
      </c>
      <c r="O765">
        <v>71</v>
      </c>
      <c r="P765">
        <v>3.9</v>
      </c>
      <c r="Q765">
        <v>94.729748900000004</v>
      </c>
      <c r="R765">
        <v>783254</v>
      </c>
      <c r="S765">
        <v>5.9</v>
      </c>
      <c r="T765">
        <v>5.8</v>
      </c>
      <c r="U765">
        <v>0.39600000000000002</v>
      </c>
      <c r="V765">
        <v>4</v>
      </c>
      <c r="W765" t="b">
        <f>COUNT(LifeExpectancyData[[#This Row],[Life expectancy]:[Schooling]])=19</f>
        <v>0</v>
      </c>
    </row>
    <row r="766" spans="1:23" x14ac:dyDescent="0.25">
      <c r="A766" t="s">
        <v>322</v>
      </c>
      <c r="B766">
        <v>2004</v>
      </c>
      <c r="C766" t="s">
        <v>273</v>
      </c>
      <c r="D766">
        <v>58.1</v>
      </c>
      <c r="E766">
        <v>326</v>
      </c>
      <c r="F766">
        <v>2</v>
      </c>
      <c r="G766">
        <v>1.18</v>
      </c>
      <c r="H766">
        <v>106.03546590000001</v>
      </c>
      <c r="J766">
        <v>71</v>
      </c>
      <c r="K766">
        <v>29.8</v>
      </c>
      <c r="L766">
        <v>2</v>
      </c>
      <c r="M766">
        <v>64</v>
      </c>
      <c r="N766">
        <v>6.76</v>
      </c>
      <c r="O766">
        <v>64</v>
      </c>
      <c r="P766">
        <v>4</v>
      </c>
      <c r="Q766">
        <v>864.18472599999996</v>
      </c>
      <c r="R766">
        <v>77752</v>
      </c>
      <c r="S766">
        <v>6</v>
      </c>
      <c r="T766">
        <v>5.9</v>
      </c>
      <c r="U766">
        <v>0.38800000000000001</v>
      </c>
      <c r="V766">
        <v>3.7</v>
      </c>
      <c r="W766" t="b">
        <f>COUNT(LifeExpectancyData[[#This Row],[Life expectancy]:[Schooling]])=19</f>
        <v>0</v>
      </c>
    </row>
    <row r="767" spans="1:23" x14ac:dyDescent="0.25">
      <c r="A767" t="s">
        <v>322</v>
      </c>
      <c r="B767">
        <v>2003</v>
      </c>
      <c r="C767" t="s">
        <v>273</v>
      </c>
      <c r="D767">
        <v>58</v>
      </c>
      <c r="E767">
        <v>325</v>
      </c>
      <c r="F767">
        <v>2</v>
      </c>
      <c r="G767">
        <v>1.02</v>
      </c>
      <c r="H767">
        <v>94.133028749999994</v>
      </c>
      <c r="J767">
        <v>37</v>
      </c>
      <c r="K767">
        <v>29.4</v>
      </c>
      <c r="L767">
        <v>2</v>
      </c>
      <c r="M767">
        <v>68</v>
      </c>
      <c r="N767">
        <v>6.22</v>
      </c>
      <c r="O767">
        <v>68</v>
      </c>
      <c r="P767">
        <v>4.2</v>
      </c>
      <c r="Q767">
        <v>819.97411799999998</v>
      </c>
      <c r="R767">
        <v>758615</v>
      </c>
      <c r="S767">
        <v>6.1</v>
      </c>
      <c r="T767">
        <v>5.9</v>
      </c>
      <c r="U767">
        <v>0.378</v>
      </c>
      <c r="V767">
        <v>3.5</v>
      </c>
      <c r="W767" t="b">
        <f>COUNT(LifeExpectancyData[[#This Row],[Life expectancy]:[Schooling]])=19</f>
        <v>0</v>
      </c>
    </row>
    <row r="768" spans="1:23" x14ac:dyDescent="0.25">
      <c r="A768" t="s">
        <v>322</v>
      </c>
      <c r="B768">
        <v>2002</v>
      </c>
      <c r="C768" t="s">
        <v>273</v>
      </c>
      <c r="D768">
        <v>57.9</v>
      </c>
      <c r="E768">
        <v>322</v>
      </c>
      <c r="F768">
        <v>2</v>
      </c>
      <c r="G768">
        <v>1.03</v>
      </c>
      <c r="H768">
        <v>13.46662004</v>
      </c>
      <c r="J768">
        <v>50</v>
      </c>
      <c r="K768">
        <v>29</v>
      </c>
      <c r="L768">
        <v>2</v>
      </c>
      <c r="M768">
        <v>62</v>
      </c>
      <c r="N768">
        <v>5.45</v>
      </c>
      <c r="O768">
        <v>62</v>
      </c>
      <c r="P768">
        <v>4.3</v>
      </c>
      <c r="Q768">
        <v>792.15412000000003</v>
      </c>
      <c r="R768">
        <v>746221</v>
      </c>
      <c r="S768">
        <v>6.2</v>
      </c>
      <c r="T768">
        <v>6</v>
      </c>
      <c r="U768">
        <v>0.372</v>
      </c>
      <c r="V768">
        <v>3.3</v>
      </c>
      <c r="W768" t="b">
        <f>COUNT(LifeExpectancyData[[#This Row],[Life expectancy]:[Schooling]])=19</f>
        <v>0</v>
      </c>
    </row>
    <row r="769" spans="1:23" x14ac:dyDescent="0.25">
      <c r="A769" t="s">
        <v>322</v>
      </c>
      <c r="B769">
        <v>2001</v>
      </c>
      <c r="C769" t="s">
        <v>273</v>
      </c>
      <c r="D769">
        <v>57.7</v>
      </c>
      <c r="E769">
        <v>323</v>
      </c>
      <c r="F769">
        <v>2</v>
      </c>
      <c r="G769">
        <v>0.95</v>
      </c>
      <c r="H769">
        <v>92.497894799999997</v>
      </c>
      <c r="J769">
        <v>79</v>
      </c>
      <c r="K769">
        <v>28.6</v>
      </c>
      <c r="L769">
        <v>2</v>
      </c>
      <c r="M769">
        <v>49</v>
      </c>
      <c r="N769">
        <v>5.37</v>
      </c>
      <c r="O769">
        <v>53</v>
      </c>
      <c r="P769">
        <v>4.3</v>
      </c>
      <c r="Q769">
        <v>781.23221960000001</v>
      </c>
      <c r="R769">
        <v>732711</v>
      </c>
      <c r="S769">
        <v>6.3</v>
      </c>
      <c r="T769">
        <v>6.1</v>
      </c>
      <c r="U769">
        <v>0.36299999999999999</v>
      </c>
      <c r="V769">
        <v>2.9</v>
      </c>
      <c r="W769" t="b">
        <f>COUNT(LifeExpectancyData[[#This Row],[Life expectancy]:[Schooling]])=19</f>
        <v>0</v>
      </c>
    </row>
    <row r="770" spans="1:23" x14ac:dyDescent="0.25">
      <c r="A770" t="s">
        <v>322</v>
      </c>
      <c r="B770">
        <v>2000</v>
      </c>
      <c r="C770" t="s">
        <v>273</v>
      </c>
      <c r="D770">
        <v>57.4</v>
      </c>
      <c r="E770">
        <v>325</v>
      </c>
      <c r="F770">
        <v>2</v>
      </c>
      <c r="G770">
        <v>1.34</v>
      </c>
      <c r="H770">
        <v>91.950759009999999</v>
      </c>
      <c r="J770">
        <v>183</v>
      </c>
      <c r="K770">
        <v>28.2</v>
      </c>
      <c r="L770">
        <v>2</v>
      </c>
      <c r="M770">
        <v>46</v>
      </c>
      <c r="N770">
        <v>5.75</v>
      </c>
      <c r="O770">
        <v>46</v>
      </c>
      <c r="P770">
        <v>4.0999999999999996</v>
      </c>
      <c r="Q770">
        <v>768.17676700000004</v>
      </c>
      <c r="R770">
        <v>717584</v>
      </c>
      <c r="S770">
        <v>6.4</v>
      </c>
      <c r="T770">
        <v>6.1</v>
      </c>
      <c r="U770">
        <v>0.36099999999999999</v>
      </c>
      <c r="V770">
        <v>2.9</v>
      </c>
      <c r="W770" t="b">
        <f>COUNT(LifeExpectancyData[[#This Row],[Life expectancy]:[Schooling]])=19</f>
        <v>0</v>
      </c>
    </row>
    <row r="771" spans="1:23" x14ac:dyDescent="0.25">
      <c r="A771" t="s">
        <v>323</v>
      </c>
      <c r="B771">
        <v>2013</v>
      </c>
      <c r="C771" t="s">
        <v>273</v>
      </c>
      <c r="F771">
        <v>0</v>
      </c>
      <c r="G771">
        <v>0.01</v>
      </c>
      <c r="H771">
        <v>11.419555069999999</v>
      </c>
      <c r="I771">
        <v>96</v>
      </c>
      <c r="J771">
        <v>0</v>
      </c>
      <c r="K771">
        <v>58.4</v>
      </c>
      <c r="L771">
        <v>0</v>
      </c>
      <c r="M771">
        <v>96</v>
      </c>
      <c r="N771">
        <v>5.58</v>
      </c>
      <c r="O771">
        <v>96</v>
      </c>
      <c r="P771">
        <v>0.1</v>
      </c>
      <c r="Q771">
        <v>722.75665000000004</v>
      </c>
      <c r="S771">
        <v>2.7</v>
      </c>
      <c r="T771">
        <v>2.6</v>
      </c>
      <c r="U771">
        <v>0.72099999999999997</v>
      </c>
      <c r="V771">
        <v>12.7</v>
      </c>
      <c r="W771" t="b">
        <f>COUNT(LifeExpectancyData[[#This Row],[Life expectancy]:[Schooling]])=19</f>
        <v>0</v>
      </c>
    </row>
    <row r="772" spans="1:23" x14ac:dyDescent="0.25">
      <c r="A772" t="s">
        <v>324</v>
      </c>
      <c r="B772">
        <v>2015</v>
      </c>
      <c r="C772" t="s">
        <v>273</v>
      </c>
      <c r="D772">
        <v>73.900000000000006</v>
      </c>
      <c r="E772">
        <v>152</v>
      </c>
      <c r="F772">
        <v>6</v>
      </c>
      <c r="H772">
        <v>0</v>
      </c>
      <c r="I772">
        <v>81</v>
      </c>
      <c r="J772">
        <v>0</v>
      </c>
      <c r="K772">
        <v>58.9</v>
      </c>
      <c r="L772">
        <v>7</v>
      </c>
      <c r="M772">
        <v>87</v>
      </c>
      <c r="O772">
        <v>85</v>
      </c>
      <c r="P772">
        <v>0.3</v>
      </c>
      <c r="Q772">
        <v>6468.4716479999997</v>
      </c>
      <c r="R772">
        <v>1528394</v>
      </c>
      <c r="S772">
        <v>3.3</v>
      </c>
      <c r="T772">
        <v>3.2</v>
      </c>
      <c r="U772">
        <v>0.71799999999999997</v>
      </c>
      <c r="V772">
        <v>13.2</v>
      </c>
      <c r="W772" t="b">
        <f>COUNT(LifeExpectancyData[[#This Row],[Life expectancy]:[Schooling]])=19</f>
        <v>0</v>
      </c>
    </row>
    <row r="773" spans="1:23" x14ac:dyDescent="0.25">
      <c r="A773" t="s">
        <v>324</v>
      </c>
      <c r="B773">
        <v>2014</v>
      </c>
      <c r="C773" t="s">
        <v>273</v>
      </c>
      <c r="D773">
        <v>73.599999999999994</v>
      </c>
      <c r="E773">
        <v>154</v>
      </c>
      <c r="F773">
        <v>6</v>
      </c>
      <c r="G773">
        <v>5.92</v>
      </c>
      <c r="H773">
        <v>1088.244952</v>
      </c>
      <c r="I773">
        <v>89</v>
      </c>
      <c r="J773">
        <v>0</v>
      </c>
      <c r="K773">
        <v>57.9</v>
      </c>
      <c r="L773">
        <v>7</v>
      </c>
      <c r="M773">
        <v>9</v>
      </c>
      <c r="N773">
        <v>4.38</v>
      </c>
      <c r="O773">
        <v>91</v>
      </c>
      <c r="P773">
        <v>0.3</v>
      </c>
      <c r="Q773">
        <v>6268.6921220000004</v>
      </c>
      <c r="R773">
        <v>145844</v>
      </c>
      <c r="S773">
        <v>3.3</v>
      </c>
      <c r="T773">
        <v>3.2</v>
      </c>
      <c r="U773">
        <v>0.71199999999999997</v>
      </c>
      <c r="V773">
        <v>13.2</v>
      </c>
      <c r="W773" t="b">
        <f>COUNT(LifeExpectancyData[[#This Row],[Life expectancy]:[Schooling]])=19</f>
        <v>1</v>
      </c>
    </row>
    <row r="774" spans="1:23" x14ac:dyDescent="0.25">
      <c r="A774" t="s">
        <v>324</v>
      </c>
      <c r="B774">
        <v>2013</v>
      </c>
      <c r="C774" t="s">
        <v>273</v>
      </c>
      <c r="D774">
        <v>73.400000000000006</v>
      </c>
      <c r="E774">
        <v>157</v>
      </c>
      <c r="F774">
        <v>6</v>
      </c>
      <c r="G774">
        <v>5.93</v>
      </c>
      <c r="H774">
        <v>97.522115380000002</v>
      </c>
      <c r="I774">
        <v>8</v>
      </c>
      <c r="J774">
        <v>0</v>
      </c>
      <c r="K774">
        <v>56.8</v>
      </c>
      <c r="L774">
        <v>7</v>
      </c>
      <c r="M774">
        <v>82</v>
      </c>
      <c r="N774">
        <v>4.12</v>
      </c>
      <c r="O774">
        <v>83</v>
      </c>
      <c r="P774">
        <v>0.3</v>
      </c>
      <c r="Q774">
        <v>627.55543999999998</v>
      </c>
      <c r="R774">
        <v>1281296</v>
      </c>
      <c r="S774">
        <v>3.3</v>
      </c>
      <c r="T774">
        <v>3.2</v>
      </c>
      <c r="U774">
        <v>0.70899999999999996</v>
      </c>
      <c r="V774">
        <v>13.2</v>
      </c>
      <c r="W774" t="b">
        <f>COUNT(LifeExpectancyData[[#This Row],[Life expectancy]:[Schooling]])=19</f>
        <v>1</v>
      </c>
    </row>
    <row r="775" spans="1:23" x14ac:dyDescent="0.25">
      <c r="A775" t="s">
        <v>324</v>
      </c>
      <c r="B775">
        <v>2012</v>
      </c>
      <c r="C775" t="s">
        <v>273</v>
      </c>
      <c r="D775">
        <v>72.099999999999994</v>
      </c>
      <c r="E775">
        <v>174</v>
      </c>
      <c r="F775">
        <v>6</v>
      </c>
      <c r="G775">
        <v>5.93</v>
      </c>
      <c r="H775">
        <v>857.13070370000003</v>
      </c>
      <c r="I775">
        <v>74</v>
      </c>
      <c r="J775">
        <v>0</v>
      </c>
      <c r="K775">
        <v>55.8</v>
      </c>
      <c r="L775">
        <v>7</v>
      </c>
      <c r="M775">
        <v>85</v>
      </c>
      <c r="N775">
        <v>4.26</v>
      </c>
      <c r="O775">
        <v>85</v>
      </c>
      <c r="P775">
        <v>0.4</v>
      </c>
      <c r="Q775">
        <v>5968.8767669999997</v>
      </c>
      <c r="R775">
        <v>115495</v>
      </c>
      <c r="S775">
        <v>3.3</v>
      </c>
      <c r="T775">
        <v>3.2</v>
      </c>
      <c r="U775">
        <v>0.70599999999999996</v>
      </c>
      <c r="V775">
        <v>13.1</v>
      </c>
      <c r="W775" t="b">
        <f>COUNT(LifeExpectancyData[[#This Row],[Life expectancy]:[Schooling]])=19</f>
        <v>1</v>
      </c>
    </row>
    <row r="776" spans="1:23" x14ac:dyDescent="0.25">
      <c r="A776" t="s">
        <v>324</v>
      </c>
      <c r="B776">
        <v>2011</v>
      </c>
      <c r="C776" t="s">
        <v>273</v>
      </c>
      <c r="D776">
        <v>73.099999999999994</v>
      </c>
      <c r="E776">
        <v>16</v>
      </c>
      <c r="F776">
        <v>6</v>
      </c>
      <c r="G776">
        <v>5.91</v>
      </c>
      <c r="H776">
        <v>843.78769950000003</v>
      </c>
      <c r="I776">
        <v>8</v>
      </c>
      <c r="J776">
        <v>2</v>
      </c>
      <c r="K776">
        <v>54.7</v>
      </c>
      <c r="L776">
        <v>7</v>
      </c>
      <c r="M776">
        <v>84</v>
      </c>
      <c r="N776">
        <v>4.22</v>
      </c>
      <c r="O776">
        <v>84</v>
      </c>
      <c r="P776">
        <v>0.7</v>
      </c>
      <c r="Q776">
        <v>5759.643</v>
      </c>
      <c r="R776">
        <v>12795</v>
      </c>
      <c r="S776">
        <v>3.3</v>
      </c>
      <c r="T776">
        <v>3.2</v>
      </c>
      <c r="U776">
        <v>0.70299999999999996</v>
      </c>
      <c r="V776">
        <v>13</v>
      </c>
      <c r="W776" t="b">
        <f>COUNT(LifeExpectancyData[[#This Row],[Life expectancy]:[Schooling]])=19</f>
        <v>1</v>
      </c>
    </row>
    <row r="777" spans="1:23" x14ac:dyDescent="0.25">
      <c r="A777" t="s">
        <v>324</v>
      </c>
      <c r="B777">
        <v>2010</v>
      </c>
      <c r="C777" t="s">
        <v>273</v>
      </c>
      <c r="D777">
        <v>72.7</v>
      </c>
      <c r="E777">
        <v>166</v>
      </c>
      <c r="F777">
        <v>6</v>
      </c>
      <c r="G777">
        <v>6.02</v>
      </c>
      <c r="H777">
        <v>664.55852419999997</v>
      </c>
      <c r="I777">
        <v>83</v>
      </c>
      <c r="J777">
        <v>0</v>
      </c>
      <c r="K777">
        <v>53.6</v>
      </c>
      <c r="L777">
        <v>8</v>
      </c>
      <c r="M777">
        <v>85</v>
      </c>
      <c r="N777">
        <v>4.5999999999999996</v>
      </c>
      <c r="O777">
        <v>88</v>
      </c>
      <c r="P777">
        <v>0.9</v>
      </c>
      <c r="Q777">
        <v>5451.6696000000002</v>
      </c>
      <c r="R777">
        <v>9897985</v>
      </c>
      <c r="S777">
        <v>3.3</v>
      </c>
      <c r="T777">
        <v>3.3</v>
      </c>
      <c r="U777">
        <v>0.69699999999999995</v>
      </c>
      <c r="V777">
        <v>12.9</v>
      </c>
      <c r="W777" t="b">
        <f>COUNT(LifeExpectancyData[[#This Row],[Life expectancy]:[Schooling]])=19</f>
        <v>1</v>
      </c>
    </row>
    <row r="778" spans="1:23" x14ac:dyDescent="0.25">
      <c r="A778" t="s">
        <v>324</v>
      </c>
      <c r="B778">
        <v>2009</v>
      </c>
      <c r="C778" t="s">
        <v>273</v>
      </c>
      <c r="D778">
        <v>73.599999999999994</v>
      </c>
      <c r="E778">
        <v>157</v>
      </c>
      <c r="F778">
        <v>6</v>
      </c>
      <c r="G778">
        <v>6.05</v>
      </c>
      <c r="H778">
        <v>587.88282279999999</v>
      </c>
      <c r="I778">
        <v>8</v>
      </c>
      <c r="J778">
        <v>0</v>
      </c>
      <c r="K778">
        <v>52.6</v>
      </c>
      <c r="L778">
        <v>8</v>
      </c>
      <c r="M778">
        <v>85</v>
      </c>
      <c r="N778">
        <v>4.41</v>
      </c>
      <c r="O778">
        <v>82</v>
      </c>
      <c r="P778">
        <v>1.2</v>
      </c>
      <c r="Q778">
        <v>4952.6775299999999</v>
      </c>
      <c r="R778">
        <v>9767758</v>
      </c>
      <c r="S778">
        <v>3.4</v>
      </c>
      <c r="T778">
        <v>3.3</v>
      </c>
      <c r="U778">
        <v>0.69499999999999995</v>
      </c>
      <c r="V778">
        <v>12.9</v>
      </c>
      <c r="W778" t="b">
        <f>COUNT(LifeExpectancyData[[#This Row],[Life expectancy]:[Schooling]])=19</f>
        <v>1</v>
      </c>
    </row>
    <row r="779" spans="1:23" x14ac:dyDescent="0.25">
      <c r="A779" t="s">
        <v>324</v>
      </c>
      <c r="B779">
        <v>2008</v>
      </c>
      <c r="C779" t="s">
        <v>273</v>
      </c>
      <c r="D779">
        <v>73.3</v>
      </c>
      <c r="E779">
        <v>161</v>
      </c>
      <c r="F779">
        <v>6</v>
      </c>
      <c r="G779">
        <v>6.12</v>
      </c>
      <c r="H779">
        <v>49.09241952</v>
      </c>
      <c r="I779">
        <v>81</v>
      </c>
      <c r="J779">
        <v>0</v>
      </c>
      <c r="K779">
        <v>51.5</v>
      </c>
      <c r="L779">
        <v>8</v>
      </c>
      <c r="M779">
        <v>86</v>
      </c>
      <c r="N779">
        <v>4.2</v>
      </c>
      <c r="O779">
        <v>82</v>
      </c>
      <c r="P779">
        <v>1.4</v>
      </c>
      <c r="Q779">
        <v>511.37936999999999</v>
      </c>
      <c r="R779">
        <v>963652</v>
      </c>
      <c r="S779">
        <v>3.4</v>
      </c>
      <c r="T779">
        <v>3.3</v>
      </c>
      <c r="U779">
        <v>0.69199999999999995</v>
      </c>
      <c r="V779">
        <v>12.8</v>
      </c>
      <c r="W779" t="b">
        <f>COUNT(LifeExpectancyData[[#This Row],[Life expectancy]:[Schooling]])=19</f>
        <v>1</v>
      </c>
    </row>
    <row r="780" spans="1:23" x14ac:dyDescent="0.25">
      <c r="A780" t="s">
        <v>324</v>
      </c>
      <c r="B780">
        <v>2007</v>
      </c>
      <c r="C780" t="s">
        <v>273</v>
      </c>
      <c r="D780">
        <v>72.900000000000006</v>
      </c>
      <c r="E780">
        <v>164</v>
      </c>
      <c r="F780">
        <v>6</v>
      </c>
      <c r="G780">
        <v>6.05</v>
      </c>
      <c r="H780">
        <v>74.821748799999995</v>
      </c>
      <c r="I780">
        <v>81</v>
      </c>
      <c r="J780">
        <v>0</v>
      </c>
      <c r="K780">
        <v>5.4</v>
      </c>
      <c r="L780">
        <v>8</v>
      </c>
      <c r="M780">
        <v>86</v>
      </c>
      <c r="N780">
        <v>4.34</v>
      </c>
      <c r="O780">
        <v>85</v>
      </c>
      <c r="P780">
        <v>1.6</v>
      </c>
      <c r="Q780">
        <v>4647.3135899999997</v>
      </c>
      <c r="R780">
        <v>954353</v>
      </c>
      <c r="S780">
        <v>3.4</v>
      </c>
      <c r="T780">
        <v>3.4</v>
      </c>
      <c r="U780">
        <v>0.68500000000000005</v>
      </c>
      <c r="V780">
        <v>12.7</v>
      </c>
      <c r="W780" t="b">
        <f>COUNT(LifeExpectancyData[[#This Row],[Life expectancy]:[Schooling]])=19</f>
        <v>1</v>
      </c>
    </row>
    <row r="781" spans="1:23" x14ac:dyDescent="0.25">
      <c r="A781" t="s">
        <v>324</v>
      </c>
      <c r="B781">
        <v>2006</v>
      </c>
      <c r="C781" t="s">
        <v>273</v>
      </c>
      <c r="D781">
        <v>72.3</v>
      </c>
      <c r="E781">
        <v>178</v>
      </c>
      <c r="F781">
        <v>7</v>
      </c>
      <c r="G781">
        <v>6.2</v>
      </c>
      <c r="H781">
        <v>352.95512689999998</v>
      </c>
      <c r="I781">
        <v>84</v>
      </c>
      <c r="J781">
        <v>0</v>
      </c>
      <c r="K781">
        <v>49.3</v>
      </c>
      <c r="L781">
        <v>8</v>
      </c>
      <c r="M781">
        <v>88</v>
      </c>
      <c r="N781">
        <v>4.34</v>
      </c>
      <c r="O781">
        <v>89</v>
      </c>
      <c r="P781">
        <v>1.8</v>
      </c>
      <c r="Q781">
        <v>3836.4687709999998</v>
      </c>
      <c r="R781">
        <v>9371338</v>
      </c>
      <c r="S781">
        <v>3.5</v>
      </c>
      <c r="T781">
        <v>3.4</v>
      </c>
      <c r="U781">
        <v>0.67700000000000005</v>
      </c>
      <c r="V781">
        <v>12.6</v>
      </c>
      <c r="W781" t="b">
        <f>COUNT(LifeExpectancyData[[#This Row],[Life expectancy]:[Schooling]])=19</f>
        <v>1</v>
      </c>
    </row>
    <row r="782" spans="1:23" x14ac:dyDescent="0.25">
      <c r="A782" t="s">
        <v>324</v>
      </c>
      <c r="B782">
        <v>2005</v>
      </c>
      <c r="C782" t="s">
        <v>273</v>
      </c>
      <c r="D782">
        <v>69.7</v>
      </c>
      <c r="E782">
        <v>28</v>
      </c>
      <c r="F782">
        <v>7</v>
      </c>
      <c r="G782">
        <v>5.71</v>
      </c>
      <c r="H782">
        <v>289.7418649</v>
      </c>
      <c r="I782">
        <v>87</v>
      </c>
      <c r="J782">
        <v>0</v>
      </c>
      <c r="K782">
        <v>48.2</v>
      </c>
      <c r="L782">
        <v>8</v>
      </c>
      <c r="M782">
        <v>86</v>
      </c>
      <c r="N782">
        <v>4.26</v>
      </c>
      <c r="O782">
        <v>87</v>
      </c>
      <c r="P782">
        <v>2</v>
      </c>
      <c r="Q782">
        <v>3681.5992999999999</v>
      </c>
      <c r="R782">
        <v>9237566</v>
      </c>
      <c r="S782">
        <v>3.5</v>
      </c>
      <c r="T782">
        <v>3.4</v>
      </c>
      <c r="U782">
        <v>0.66800000000000004</v>
      </c>
      <c r="V782">
        <v>12.6</v>
      </c>
      <c r="W782" t="b">
        <f>COUNT(LifeExpectancyData[[#This Row],[Life expectancy]:[Schooling]])=19</f>
        <v>1</v>
      </c>
    </row>
    <row r="783" spans="1:23" x14ac:dyDescent="0.25">
      <c r="A783" t="s">
        <v>324</v>
      </c>
      <c r="B783">
        <v>2004</v>
      </c>
      <c r="C783" t="s">
        <v>273</v>
      </c>
      <c r="D783">
        <v>69.3</v>
      </c>
      <c r="E783">
        <v>214</v>
      </c>
      <c r="F783">
        <v>7</v>
      </c>
      <c r="G783">
        <v>5.16</v>
      </c>
      <c r="H783">
        <v>182.6162515</v>
      </c>
      <c r="I783">
        <v>82</v>
      </c>
      <c r="J783">
        <v>0</v>
      </c>
      <c r="K783">
        <v>47.2</v>
      </c>
      <c r="L783">
        <v>8</v>
      </c>
      <c r="M783">
        <v>66</v>
      </c>
      <c r="N783">
        <v>4.28</v>
      </c>
      <c r="O783">
        <v>79</v>
      </c>
      <c r="P783">
        <v>2.1</v>
      </c>
      <c r="Q783">
        <v>2421.9661999999998</v>
      </c>
      <c r="R783">
        <v>912998</v>
      </c>
      <c r="S783">
        <v>3.6</v>
      </c>
      <c r="T783">
        <v>3.5</v>
      </c>
      <c r="U783">
        <v>0.66600000000000004</v>
      </c>
      <c r="V783">
        <v>12.5</v>
      </c>
      <c r="W783" t="b">
        <f>COUNT(LifeExpectancyData[[#This Row],[Life expectancy]:[Schooling]])=19</f>
        <v>1</v>
      </c>
    </row>
    <row r="784" spans="1:23" x14ac:dyDescent="0.25">
      <c r="A784" t="s">
        <v>324</v>
      </c>
      <c r="B784">
        <v>2003</v>
      </c>
      <c r="C784" t="s">
        <v>273</v>
      </c>
      <c r="D784">
        <v>73</v>
      </c>
      <c r="E784">
        <v>22</v>
      </c>
      <c r="F784">
        <v>7</v>
      </c>
      <c r="G784">
        <v>6.32</v>
      </c>
      <c r="H784">
        <v>293.01966010000001</v>
      </c>
      <c r="I784">
        <v>79</v>
      </c>
      <c r="J784">
        <v>0</v>
      </c>
      <c r="K784">
        <v>46.1</v>
      </c>
      <c r="L784">
        <v>8</v>
      </c>
      <c r="M784">
        <v>65</v>
      </c>
      <c r="N784">
        <v>5.53</v>
      </c>
      <c r="O784">
        <v>79</v>
      </c>
      <c r="P784">
        <v>2.2999999999999998</v>
      </c>
      <c r="Q784">
        <v>2372.628827</v>
      </c>
      <c r="R784">
        <v>896776</v>
      </c>
      <c r="S784">
        <v>3.6</v>
      </c>
      <c r="T784">
        <v>3.5</v>
      </c>
      <c r="U784">
        <v>0.66500000000000004</v>
      </c>
      <c r="V784">
        <v>12.4</v>
      </c>
      <c r="W784" t="b">
        <f>COUNT(LifeExpectancyData[[#This Row],[Life expectancy]:[Schooling]])=19</f>
        <v>1</v>
      </c>
    </row>
    <row r="785" spans="1:23" x14ac:dyDescent="0.25">
      <c r="A785" t="s">
        <v>324</v>
      </c>
      <c r="B785">
        <v>2002</v>
      </c>
      <c r="C785" t="s">
        <v>273</v>
      </c>
      <c r="D785">
        <v>71.400000000000006</v>
      </c>
      <c r="E785">
        <v>189</v>
      </c>
      <c r="F785">
        <v>7</v>
      </c>
      <c r="G785">
        <v>6.43</v>
      </c>
      <c r="H785">
        <v>4.6735922700000003</v>
      </c>
      <c r="I785">
        <v>63</v>
      </c>
      <c r="J785">
        <v>0</v>
      </c>
      <c r="K785">
        <v>45.1</v>
      </c>
      <c r="L785">
        <v>8</v>
      </c>
      <c r="M785">
        <v>74</v>
      </c>
      <c r="N785">
        <v>5.79</v>
      </c>
      <c r="O785">
        <v>82</v>
      </c>
      <c r="P785">
        <v>2.4</v>
      </c>
      <c r="Q785">
        <v>38.465780000000002</v>
      </c>
      <c r="R785">
        <v>8832285</v>
      </c>
      <c r="S785">
        <v>3.7</v>
      </c>
      <c r="T785">
        <v>3.6</v>
      </c>
      <c r="U785">
        <v>0.66</v>
      </c>
      <c r="V785">
        <v>12.3</v>
      </c>
      <c r="W785" t="b">
        <f>COUNT(LifeExpectancyData[[#This Row],[Life expectancy]:[Schooling]])=19</f>
        <v>1</v>
      </c>
    </row>
    <row r="786" spans="1:23" x14ac:dyDescent="0.25">
      <c r="A786" t="s">
        <v>324</v>
      </c>
      <c r="B786">
        <v>2001</v>
      </c>
      <c r="C786" t="s">
        <v>273</v>
      </c>
      <c r="D786">
        <v>71.2</v>
      </c>
      <c r="E786">
        <v>188</v>
      </c>
      <c r="F786">
        <v>7</v>
      </c>
      <c r="G786">
        <v>6.13</v>
      </c>
      <c r="H786">
        <v>340.02399450000001</v>
      </c>
      <c r="I786">
        <v>66</v>
      </c>
      <c r="J786">
        <v>113</v>
      </c>
      <c r="K786">
        <v>44.1</v>
      </c>
      <c r="L786">
        <v>9</v>
      </c>
      <c r="M786">
        <v>71</v>
      </c>
      <c r="N786">
        <v>5.59</v>
      </c>
      <c r="O786">
        <v>72</v>
      </c>
      <c r="P786">
        <v>2.5</v>
      </c>
      <c r="Q786">
        <v>2862.1548360000002</v>
      </c>
      <c r="R786">
        <v>8697126</v>
      </c>
      <c r="S786">
        <v>3.8</v>
      </c>
      <c r="T786">
        <v>3.6</v>
      </c>
      <c r="U786">
        <v>0.65600000000000003</v>
      </c>
      <c r="V786">
        <v>12.3</v>
      </c>
      <c r="W786" t="b">
        <f>COUNT(LifeExpectancyData[[#This Row],[Life expectancy]:[Schooling]])=19</f>
        <v>1</v>
      </c>
    </row>
    <row r="787" spans="1:23" x14ac:dyDescent="0.25">
      <c r="A787" t="s">
        <v>324</v>
      </c>
      <c r="B787">
        <v>2000</v>
      </c>
      <c r="C787" t="s">
        <v>273</v>
      </c>
      <c r="D787">
        <v>72</v>
      </c>
      <c r="E787">
        <v>176</v>
      </c>
      <c r="F787">
        <v>7</v>
      </c>
      <c r="G787">
        <v>6.58</v>
      </c>
      <c r="H787">
        <v>44.792478119999998</v>
      </c>
      <c r="I787">
        <v>68</v>
      </c>
      <c r="J787">
        <v>253</v>
      </c>
      <c r="K787">
        <v>43.1</v>
      </c>
      <c r="L787">
        <v>9</v>
      </c>
      <c r="M787">
        <v>71</v>
      </c>
      <c r="N787">
        <v>5.9</v>
      </c>
      <c r="O787">
        <v>78</v>
      </c>
      <c r="P787">
        <v>2.5</v>
      </c>
      <c r="Q787">
        <v>282.42419999999998</v>
      </c>
      <c r="R787">
        <v>8562622</v>
      </c>
      <c r="S787">
        <v>3.8</v>
      </c>
      <c r="T787">
        <v>3.7</v>
      </c>
      <c r="U787">
        <v>0.65100000000000002</v>
      </c>
      <c r="V787">
        <v>12.2</v>
      </c>
      <c r="W787" t="b">
        <f>COUNT(LifeExpectancyData[[#This Row],[Life expectancy]:[Schooling]])=19</f>
        <v>1</v>
      </c>
    </row>
    <row r="788" spans="1:23" x14ac:dyDescent="0.25">
      <c r="A788" t="s">
        <v>325</v>
      </c>
      <c r="B788">
        <v>2015</v>
      </c>
      <c r="C788" t="s">
        <v>273</v>
      </c>
      <c r="D788">
        <v>76.2</v>
      </c>
      <c r="E788">
        <v>118</v>
      </c>
      <c r="F788">
        <v>6</v>
      </c>
      <c r="H788">
        <v>0</v>
      </c>
      <c r="I788">
        <v>78</v>
      </c>
      <c r="J788">
        <v>0</v>
      </c>
      <c r="K788">
        <v>54.2</v>
      </c>
      <c r="L788">
        <v>7</v>
      </c>
      <c r="M788">
        <v>84</v>
      </c>
      <c r="O788">
        <v>78</v>
      </c>
      <c r="P788">
        <v>0.1</v>
      </c>
      <c r="Q788">
        <v>625.62224000000003</v>
      </c>
      <c r="R788">
        <v>16144368</v>
      </c>
      <c r="S788">
        <v>1.2</v>
      </c>
      <c r="T788">
        <v>1.1000000000000001</v>
      </c>
      <c r="U788">
        <v>0.73899999999999999</v>
      </c>
      <c r="V788">
        <v>14</v>
      </c>
      <c r="W788" t="b">
        <f>COUNT(LifeExpectancyData[[#This Row],[Life expectancy]:[Schooling]])=19</f>
        <v>0</v>
      </c>
    </row>
    <row r="789" spans="1:23" x14ac:dyDescent="0.25">
      <c r="A789" t="s">
        <v>325</v>
      </c>
      <c r="B789">
        <v>2014</v>
      </c>
      <c r="C789" t="s">
        <v>273</v>
      </c>
      <c r="D789">
        <v>76</v>
      </c>
      <c r="E789">
        <v>121</v>
      </c>
      <c r="F789">
        <v>6</v>
      </c>
      <c r="G789">
        <v>3.82</v>
      </c>
      <c r="H789">
        <v>79.116263410000002</v>
      </c>
      <c r="I789">
        <v>83</v>
      </c>
      <c r="J789">
        <v>0</v>
      </c>
      <c r="K789">
        <v>53.5</v>
      </c>
      <c r="L789">
        <v>7</v>
      </c>
      <c r="M789">
        <v>84</v>
      </c>
      <c r="N789">
        <v>9.16</v>
      </c>
      <c r="O789">
        <v>83</v>
      </c>
      <c r="P789">
        <v>0.1</v>
      </c>
      <c r="Q789">
        <v>6432.2165370000002</v>
      </c>
      <c r="R789">
        <v>1593112</v>
      </c>
      <c r="S789">
        <v>1.2</v>
      </c>
      <c r="T789">
        <v>1.1000000000000001</v>
      </c>
      <c r="U789">
        <v>0.73699999999999999</v>
      </c>
      <c r="V789">
        <v>14</v>
      </c>
      <c r="W789" t="b">
        <f>COUNT(LifeExpectancyData[[#This Row],[Life expectancy]:[Schooling]])=19</f>
        <v>1</v>
      </c>
    </row>
    <row r="790" spans="1:23" x14ac:dyDescent="0.25">
      <c r="A790" t="s">
        <v>325</v>
      </c>
      <c r="B790">
        <v>2013</v>
      </c>
      <c r="C790" t="s">
        <v>273</v>
      </c>
      <c r="D790">
        <v>76</v>
      </c>
      <c r="E790">
        <v>121</v>
      </c>
      <c r="F790">
        <v>6</v>
      </c>
      <c r="G790">
        <v>3.77</v>
      </c>
      <c r="H790">
        <v>59.128502040000001</v>
      </c>
      <c r="I790">
        <v>87</v>
      </c>
      <c r="J790">
        <v>0</v>
      </c>
      <c r="K790">
        <v>52.8</v>
      </c>
      <c r="L790">
        <v>8</v>
      </c>
      <c r="M790">
        <v>87</v>
      </c>
      <c r="N790">
        <v>7.29</v>
      </c>
      <c r="O790">
        <v>87</v>
      </c>
      <c r="P790">
        <v>0.1</v>
      </c>
      <c r="Q790">
        <v>674.98289999999997</v>
      </c>
      <c r="R790">
        <v>15661547</v>
      </c>
      <c r="S790">
        <v>1.3</v>
      </c>
      <c r="T790">
        <v>1.1000000000000001</v>
      </c>
      <c r="U790">
        <v>0.72499999999999998</v>
      </c>
      <c r="V790">
        <v>13.4</v>
      </c>
      <c r="W790" t="b">
        <f>COUNT(LifeExpectancyData[[#This Row],[Life expectancy]:[Schooling]])=19</f>
        <v>1</v>
      </c>
    </row>
    <row r="791" spans="1:23" x14ac:dyDescent="0.25">
      <c r="A791" t="s">
        <v>325</v>
      </c>
      <c r="B791">
        <v>2012</v>
      </c>
      <c r="C791" t="s">
        <v>273</v>
      </c>
      <c r="D791">
        <v>75.5</v>
      </c>
      <c r="E791">
        <v>127</v>
      </c>
      <c r="F791">
        <v>7</v>
      </c>
      <c r="G791">
        <v>3.92</v>
      </c>
      <c r="H791">
        <v>41.880877120000001</v>
      </c>
      <c r="I791">
        <v>88</v>
      </c>
      <c r="J791">
        <v>72</v>
      </c>
      <c r="K791">
        <v>52.1</v>
      </c>
      <c r="L791">
        <v>8</v>
      </c>
      <c r="M791">
        <v>85</v>
      </c>
      <c r="N791">
        <v>6.48</v>
      </c>
      <c r="O791">
        <v>87</v>
      </c>
      <c r="P791">
        <v>0.1</v>
      </c>
      <c r="Q791">
        <v>572.14313000000004</v>
      </c>
      <c r="R791">
        <v>15419666</v>
      </c>
      <c r="S791">
        <v>1.3</v>
      </c>
      <c r="T791">
        <v>1.2</v>
      </c>
      <c r="U791">
        <v>0.71699999999999997</v>
      </c>
      <c r="V791">
        <v>13.3</v>
      </c>
      <c r="W791" t="b">
        <f>COUNT(LifeExpectancyData[[#This Row],[Life expectancy]:[Schooling]])=19</f>
        <v>1</v>
      </c>
    </row>
    <row r="792" spans="1:23" x14ac:dyDescent="0.25">
      <c r="A792" t="s">
        <v>325</v>
      </c>
      <c r="B792">
        <v>2011</v>
      </c>
      <c r="C792" t="s">
        <v>273</v>
      </c>
      <c r="D792">
        <v>75.3</v>
      </c>
      <c r="E792">
        <v>131</v>
      </c>
      <c r="F792">
        <v>7</v>
      </c>
      <c r="G792">
        <v>3.99</v>
      </c>
      <c r="H792">
        <v>344.74121639999998</v>
      </c>
      <c r="I792">
        <v>88</v>
      </c>
      <c r="J792">
        <v>257</v>
      </c>
      <c r="K792">
        <v>51.4</v>
      </c>
      <c r="L792">
        <v>8</v>
      </c>
      <c r="M792">
        <v>85</v>
      </c>
      <c r="N792">
        <v>5.92</v>
      </c>
      <c r="O792">
        <v>88</v>
      </c>
      <c r="P792">
        <v>0.1</v>
      </c>
      <c r="Q792">
        <v>5223.3517629999997</v>
      </c>
      <c r="R792">
        <v>15177355</v>
      </c>
      <c r="S792">
        <v>1.3</v>
      </c>
      <c r="T792">
        <v>1.2</v>
      </c>
      <c r="U792">
        <v>0.71</v>
      </c>
      <c r="V792">
        <v>13.2</v>
      </c>
      <c r="W792" t="b">
        <f>COUNT(LifeExpectancyData[[#This Row],[Life expectancy]:[Schooling]])=19</f>
        <v>1</v>
      </c>
    </row>
    <row r="793" spans="1:23" x14ac:dyDescent="0.25">
      <c r="A793" t="s">
        <v>325</v>
      </c>
      <c r="B793">
        <v>2010</v>
      </c>
      <c r="C793" t="s">
        <v>273</v>
      </c>
      <c r="D793">
        <v>75</v>
      </c>
      <c r="E793">
        <v>134</v>
      </c>
      <c r="F793">
        <v>7</v>
      </c>
      <c r="G793">
        <v>3.95</v>
      </c>
      <c r="H793">
        <v>367.92856519999998</v>
      </c>
      <c r="I793">
        <v>9</v>
      </c>
      <c r="J793">
        <v>0</v>
      </c>
      <c r="K793">
        <v>5.7</v>
      </c>
      <c r="L793">
        <v>8</v>
      </c>
      <c r="M793">
        <v>88</v>
      </c>
      <c r="N793">
        <v>5.9</v>
      </c>
      <c r="O793">
        <v>91</v>
      </c>
      <c r="P793">
        <v>0.1</v>
      </c>
      <c r="Q793">
        <v>4657.3236100000004</v>
      </c>
      <c r="R793">
        <v>1493469</v>
      </c>
      <c r="S793">
        <v>1.3</v>
      </c>
      <c r="T793">
        <v>1.2</v>
      </c>
      <c r="U793">
        <v>0.70299999999999996</v>
      </c>
      <c r="V793">
        <v>13.1</v>
      </c>
      <c r="W793" t="b">
        <f>COUNT(LifeExpectancyData[[#This Row],[Life expectancy]:[Schooling]])=19</f>
        <v>1</v>
      </c>
    </row>
    <row r="794" spans="1:23" x14ac:dyDescent="0.25">
      <c r="A794" t="s">
        <v>325</v>
      </c>
      <c r="B794">
        <v>2009</v>
      </c>
      <c r="C794" t="s">
        <v>273</v>
      </c>
      <c r="D794">
        <v>75.099999999999994</v>
      </c>
      <c r="E794">
        <v>137</v>
      </c>
      <c r="F794">
        <v>7</v>
      </c>
      <c r="G794">
        <v>3.87</v>
      </c>
      <c r="H794">
        <v>282.14400660000001</v>
      </c>
      <c r="I794">
        <v>91</v>
      </c>
      <c r="J794">
        <v>0</v>
      </c>
      <c r="K794">
        <v>5</v>
      </c>
      <c r="L794">
        <v>8</v>
      </c>
      <c r="M794">
        <v>91</v>
      </c>
      <c r="N794">
        <v>5.58</v>
      </c>
      <c r="O794">
        <v>94</v>
      </c>
      <c r="P794">
        <v>0.1</v>
      </c>
      <c r="Q794">
        <v>4255.5657099999999</v>
      </c>
      <c r="R794">
        <v>14691275</v>
      </c>
      <c r="S794">
        <v>1.3</v>
      </c>
      <c r="T794">
        <v>1.2</v>
      </c>
      <c r="U794">
        <v>0.70199999999999996</v>
      </c>
      <c r="V794">
        <v>13.1</v>
      </c>
      <c r="W794" t="b">
        <f>COUNT(LifeExpectancyData[[#This Row],[Life expectancy]:[Schooling]])=19</f>
        <v>1</v>
      </c>
    </row>
    <row r="795" spans="1:23" x14ac:dyDescent="0.25">
      <c r="A795" t="s">
        <v>325</v>
      </c>
      <c r="B795">
        <v>2008</v>
      </c>
      <c r="C795" t="s">
        <v>273</v>
      </c>
      <c r="D795">
        <v>74.599999999999994</v>
      </c>
      <c r="E795">
        <v>139</v>
      </c>
      <c r="F795">
        <v>7</v>
      </c>
      <c r="G795">
        <v>3.76</v>
      </c>
      <c r="H795">
        <v>197.93030769999999</v>
      </c>
      <c r="I795">
        <v>93</v>
      </c>
      <c r="J795">
        <v>1</v>
      </c>
      <c r="K795">
        <v>49.3</v>
      </c>
      <c r="L795">
        <v>9</v>
      </c>
      <c r="M795">
        <v>94</v>
      </c>
      <c r="N795">
        <v>5.66</v>
      </c>
      <c r="O795">
        <v>96</v>
      </c>
      <c r="P795">
        <v>0.1</v>
      </c>
      <c r="Q795">
        <v>4274.9526500000002</v>
      </c>
      <c r="R795">
        <v>14447562</v>
      </c>
      <c r="S795">
        <v>1.3</v>
      </c>
      <c r="T795">
        <v>1.2</v>
      </c>
      <c r="U795">
        <v>0.69799999999999995</v>
      </c>
      <c r="V795">
        <v>13</v>
      </c>
      <c r="W795" t="b">
        <f>COUNT(LifeExpectancyData[[#This Row],[Life expectancy]:[Schooling]])=19</f>
        <v>1</v>
      </c>
    </row>
    <row r="796" spans="1:23" x14ac:dyDescent="0.25">
      <c r="A796" t="s">
        <v>325</v>
      </c>
      <c r="B796">
        <v>2007</v>
      </c>
      <c r="C796" t="s">
        <v>273</v>
      </c>
      <c r="D796">
        <v>74.7</v>
      </c>
      <c r="E796">
        <v>14</v>
      </c>
      <c r="F796">
        <v>7</v>
      </c>
      <c r="G796">
        <v>3.63</v>
      </c>
      <c r="H796">
        <v>19.60467787</v>
      </c>
      <c r="I796">
        <v>94</v>
      </c>
      <c r="J796">
        <v>0</v>
      </c>
      <c r="K796">
        <v>48.6</v>
      </c>
      <c r="L796">
        <v>9</v>
      </c>
      <c r="M796">
        <v>95</v>
      </c>
      <c r="N796">
        <v>5.94</v>
      </c>
      <c r="O796">
        <v>96</v>
      </c>
      <c r="P796">
        <v>0.2</v>
      </c>
      <c r="Q796">
        <v>359.71886000000001</v>
      </c>
      <c r="R796">
        <v>1425453</v>
      </c>
      <c r="S796">
        <v>1.4</v>
      </c>
      <c r="T796">
        <v>1.3</v>
      </c>
      <c r="U796">
        <v>0.69599999999999995</v>
      </c>
      <c r="V796">
        <v>12.9</v>
      </c>
      <c r="W796" t="b">
        <f>COUNT(LifeExpectancyData[[#This Row],[Life expectancy]:[Schooling]])=19</f>
        <v>1</v>
      </c>
    </row>
    <row r="797" spans="1:23" x14ac:dyDescent="0.25">
      <c r="A797" t="s">
        <v>325</v>
      </c>
      <c r="B797">
        <v>2006</v>
      </c>
      <c r="C797" t="s">
        <v>273</v>
      </c>
      <c r="D797">
        <v>74.400000000000006</v>
      </c>
      <c r="E797">
        <v>144</v>
      </c>
      <c r="F797">
        <v>8</v>
      </c>
      <c r="G797">
        <v>3.52</v>
      </c>
      <c r="H797">
        <v>19.13983284</v>
      </c>
      <c r="I797">
        <v>96</v>
      </c>
      <c r="J797">
        <v>0</v>
      </c>
      <c r="K797">
        <v>47.9</v>
      </c>
      <c r="L797">
        <v>9</v>
      </c>
      <c r="M797">
        <v>92</v>
      </c>
      <c r="N797">
        <v>5.86</v>
      </c>
      <c r="O797">
        <v>96</v>
      </c>
      <c r="P797">
        <v>0.3</v>
      </c>
      <c r="Q797">
        <v>335.786541</v>
      </c>
      <c r="R797">
        <v>1396748</v>
      </c>
      <c r="S797">
        <v>1.4</v>
      </c>
      <c r="T797">
        <v>1.3</v>
      </c>
      <c r="U797">
        <v>0.69299999999999995</v>
      </c>
      <c r="V797">
        <v>12.8</v>
      </c>
      <c r="W797" t="b">
        <f>COUNT(LifeExpectancyData[[#This Row],[Life expectancy]:[Schooling]])=19</f>
        <v>1</v>
      </c>
    </row>
    <row r="798" spans="1:23" x14ac:dyDescent="0.25">
      <c r="A798" t="s">
        <v>325</v>
      </c>
      <c r="B798">
        <v>2005</v>
      </c>
      <c r="C798" t="s">
        <v>273</v>
      </c>
      <c r="D798">
        <v>74.2</v>
      </c>
      <c r="E798">
        <v>151</v>
      </c>
      <c r="F798">
        <v>8</v>
      </c>
      <c r="G798">
        <v>3.54</v>
      </c>
      <c r="H798">
        <v>18.093171139999999</v>
      </c>
      <c r="I798">
        <v>92</v>
      </c>
      <c r="J798">
        <v>0</v>
      </c>
      <c r="K798">
        <v>47.2</v>
      </c>
      <c r="L798">
        <v>9</v>
      </c>
      <c r="M798">
        <v>89</v>
      </c>
      <c r="N798">
        <v>5.87</v>
      </c>
      <c r="O798">
        <v>92</v>
      </c>
      <c r="P798">
        <v>0.3</v>
      </c>
      <c r="Q798">
        <v>321.94254699999999</v>
      </c>
      <c r="R798">
        <v>13735233</v>
      </c>
      <c r="S798">
        <v>1.4</v>
      </c>
      <c r="T798">
        <v>1.3</v>
      </c>
      <c r="U798">
        <v>0.68799999999999994</v>
      </c>
      <c r="V798">
        <v>12.8</v>
      </c>
      <c r="W798" t="b">
        <f>COUNT(LifeExpectancyData[[#This Row],[Life expectancy]:[Schooling]])=19</f>
        <v>1</v>
      </c>
    </row>
    <row r="799" spans="1:23" x14ac:dyDescent="0.25">
      <c r="A799" t="s">
        <v>325</v>
      </c>
      <c r="B799">
        <v>2004</v>
      </c>
      <c r="C799" t="s">
        <v>273</v>
      </c>
      <c r="D799">
        <v>74.400000000000006</v>
      </c>
      <c r="E799">
        <v>148</v>
      </c>
      <c r="F799">
        <v>8</v>
      </c>
      <c r="G799">
        <v>3.65</v>
      </c>
      <c r="H799">
        <v>16.379204049999998</v>
      </c>
      <c r="I799">
        <v>88</v>
      </c>
      <c r="J799">
        <v>0</v>
      </c>
      <c r="K799">
        <v>46.5</v>
      </c>
      <c r="L799">
        <v>9</v>
      </c>
      <c r="M799">
        <v>9</v>
      </c>
      <c r="N799">
        <v>6.22</v>
      </c>
      <c r="O799">
        <v>88</v>
      </c>
      <c r="P799">
        <v>0.3</v>
      </c>
      <c r="Q799">
        <v>278.55789199999998</v>
      </c>
      <c r="R799">
        <v>1359647</v>
      </c>
      <c r="S799">
        <v>1.5</v>
      </c>
      <c r="T799">
        <v>1.3</v>
      </c>
      <c r="U799">
        <v>0.68200000000000005</v>
      </c>
      <c r="V799">
        <v>12.7</v>
      </c>
      <c r="W799" t="b">
        <f>COUNT(LifeExpectancyData[[#This Row],[Life expectancy]:[Schooling]])=19</f>
        <v>1</v>
      </c>
    </row>
    <row r="800" spans="1:23" x14ac:dyDescent="0.25">
      <c r="A800" t="s">
        <v>325</v>
      </c>
      <c r="B800">
        <v>2003</v>
      </c>
      <c r="C800" t="s">
        <v>273</v>
      </c>
      <c r="D800">
        <v>74.400000000000006</v>
      </c>
      <c r="E800">
        <v>151</v>
      </c>
      <c r="F800">
        <v>8</v>
      </c>
      <c r="G800">
        <v>3.69</v>
      </c>
      <c r="H800">
        <v>18.261832810000001</v>
      </c>
      <c r="I800">
        <v>82</v>
      </c>
      <c r="J800">
        <v>0</v>
      </c>
      <c r="K800">
        <v>45.8</v>
      </c>
      <c r="L800">
        <v>10</v>
      </c>
      <c r="M800">
        <v>97</v>
      </c>
      <c r="N800">
        <v>6.46</v>
      </c>
      <c r="O800">
        <v>87</v>
      </c>
      <c r="P800">
        <v>0.3</v>
      </c>
      <c r="Q800">
        <v>244.46897999999999</v>
      </c>
      <c r="R800">
        <v>1328961</v>
      </c>
      <c r="S800">
        <v>1.5</v>
      </c>
      <c r="T800">
        <v>1.4</v>
      </c>
      <c r="U800">
        <v>0.67900000000000005</v>
      </c>
      <c r="V800">
        <v>12.6</v>
      </c>
      <c r="W800" t="b">
        <f>COUNT(LifeExpectancyData[[#This Row],[Life expectancy]:[Schooling]])=19</f>
        <v>1</v>
      </c>
    </row>
    <row r="801" spans="1:23" x14ac:dyDescent="0.25">
      <c r="A801" t="s">
        <v>325</v>
      </c>
      <c r="B801">
        <v>2002</v>
      </c>
      <c r="C801" t="s">
        <v>273</v>
      </c>
      <c r="D801">
        <v>73.599999999999994</v>
      </c>
      <c r="E801">
        <v>157</v>
      </c>
      <c r="F801">
        <v>8</v>
      </c>
      <c r="G801">
        <v>3.88</v>
      </c>
      <c r="H801">
        <v>187.3843511</v>
      </c>
      <c r="I801">
        <v>75</v>
      </c>
      <c r="J801">
        <v>0</v>
      </c>
      <c r="K801">
        <v>45.1</v>
      </c>
      <c r="L801">
        <v>10</v>
      </c>
      <c r="M801">
        <v>88</v>
      </c>
      <c r="N801">
        <v>4.62</v>
      </c>
      <c r="O801">
        <v>88</v>
      </c>
      <c r="P801">
        <v>0.3</v>
      </c>
      <c r="Q801">
        <v>2183.9667960000002</v>
      </c>
      <c r="R801">
        <v>13726</v>
      </c>
      <c r="S801">
        <v>1.5</v>
      </c>
      <c r="T801">
        <v>1.4</v>
      </c>
      <c r="U801">
        <v>0.67500000000000004</v>
      </c>
      <c r="V801">
        <v>12.5</v>
      </c>
      <c r="W801" t="b">
        <f>COUNT(LifeExpectancyData[[#This Row],[Life expectancy]:[Schooling]])=19</f>
        <v>1</v>
      </c>
    </row>
    <row r="802" spans="1:23" x14ac:dyDescent="0.25">
      <c r="A802" t="s">
        <v>325</v>
      </c>
      <c r="B802">
        <v>2001</v>
      </c>
      <c r="C802" t="s">
        <v>273</v>
      </c>
      <c r="D802">
        <v>73.400000000000006</v>
      </c>
      <c r="E802">
        <v>158</v>
      </c>
      <c r="F802">
        <v>9</v>
      </c>
      <c r="G802">
        <v>4.13</v>
      </c>
      <c r="H802">
        <v>14.5887403</v>
      </c>
      <c r="I802">
        <v>69</v>
      </c>
      <c r="J802">
        <v>2</v>
      </c>
      <c r="K802">
        <v>44.3</v>
      </c>
      <c r="L802">
        <v>10</v>
      </c>
      <c r="M802">
        <v>9</v>
      </c>
      <c r="N802">
        <v>3.86</v>
      </c>
      <c r="O802">
        <v>89</v>
      </c>
      <c r="P802">
        <v>0.3</v>
      </c>
      <c r="Q802">
        <v>193.74157099999999</v>
      </c>
      <c r="R802">
        <v>12852755</v>
      </c>
      <c r="S802">
        <v>1.6</v>
      </c>
      <c r="T802">
        <v>1.5</v>
      </c>
      <c r="U802">
        <v>0.67</v>
      </c>
      <c r="V802">
        <v>12.4</v>
      </c>
      <c r="W802" t="b">
        <f>COUNT(LifeExpectancyData[[#This Row],[Life expectancy]:[Schooling]])=19</f>
        <v>1</v>
      </c>
    </row>
    <row r="803" spans="1:23" x14ac:dyDescent="0.25">
      <c r="A803" t="s">
        <v>325</v>
      </c>
      <c r="B803">
        <v>2000</v>
      </c>
      <c r="C803" t="s">
        <v>273</v>
      </c>
      <c r="D803">
        <v>72.8</v>
      </c>
      <c r="E803">
        <v>163</v>
      </c>
      <c r="F803">
        <v>9</v>
      </c>
      <c r="G803">
        <v>3.99</v>
      </c>
      <c r="H803">
        <v>84.175270080000004</v>
      </c>
      <c r="I803">
        <v>36</v>
      </c>
      <c r="J803">
        <v>0</v>
      </c>
      <c r="K803">
        <v>43.6</v>
      </c>
      <c r="L803">
        <v>11</v>
      </c>
      <c r="M803">
        <v>83</v>
      </c>
      <c r="N803">
        <v>3.38</v>
      </c>
      <c r="O803">
        <v>87</v>
      </c>
      <c r="P803">
        <v>0.3</v>
      </c>
      <c r="Q803">
        <v>1451.2977599999999</v>
      </c>
      <c r="R803">
        <v>12628596</v>
      </c>
      <c r="S803">
        <v>1.6</v>
      </c>
      <c r="T803">
        <v>1.5</v>
      </c>
      <c r="U803">
        <v>0.66800000000000004</v>
      </c>
      <c r="V803">
        <v>12.4</v>
      </c>
      <c r="W803" t="b">
        <f>COUNT(LifeExpectancyData[[#This Row],[Life expectancy]:[Schooling]])=19</f>
        <v>1</v>
      </c>
    </row>
    <row r="804" spans="1:23" x14ac:dyDescent="0.25">
      <c r="A804" t="s">
        <v>326</v>
      </c>
      <c r="B804">
        <v>2015</v>
      </c>
      <c r="C804" t="s">
        <v>273</v>
      </c>
      <c r="D804">
        <v>79</v>
      </c>
      <c r="E804">
        <v>159</v>
      </c>
      <c r="F804">
        <v>51</v>
      </c>
      <c r="H804">
        <v>0</v>
      </c>
      <c r="I804">
        <v>93</v>
      </c>
      <c r="J804">
        <v>5432</v>
      </c>
      <c r="K804">
        <v>61.1</v>
      </c>
      <c r="L804">
        <v>60</v>
      </c>
      <c r="M804">
        <v>93</v>
      </c>
      <c r="O804">
        <v>93</v>
      </c>
      <c r="P804">
        <v>0.1</v>
      </c>
      <c r="S804">
        <v>2.8</v>
      </c>
      <c r="T804">
        <v>2.8</v>
      </c>
      <c r="U804">
        <v>0.68799999999999994</v>
      </c>
      <c r="V804">
        <v>13.1</v>
      </c>
      <c r="W804" t="b">
        <f>COUNT(LifeExpectancyData[[#This Row],[Life expectancy]:[Schooling]])=19</f>
        <v>0</v>
      </c>
    </row>
    <row r="805" spans="1:23" x14ac:dyDescent="0.25">
      <c r="A805" t="s">
        <v>326</v>
      </c>
      <c r="B805">
        <v>2014</v>
      </c>
      <c r="C805" t="s">
        <v>273</v>
      </c>
      <c r="D805">
        <v>78</v>
      </c>
      <c r="E805">
        <v>161</v>
      </c>
      <c r="F805">
        <v>53</v>
      </c>
      <c r="G805">
        <v>0.21</v>
      </c>
      <c r="H805">
        <v>0</v>
      </c>
      <c r="I805">
        <v>94</v>
      </c>
      <c r="J805">
        <v>1314</v>
      </c>
      <c r="K805">
        <v>6.2</v>
      </c>
      <c r="L805">
        <v>62</v>
      </c>
      <c r="M805">
        <v>94</v>
      </c>
      <c r="N805">
        <v>5.64</v>
      </c>
      <c r="O805">
        <v>94</v>
      </c>
      <c r="P805">
        <v>0.1</v>
      </c>
      <c r="S805">
        <v>2.8</v>
      </c>
      <c r="T805">
        <v>2.8</v>
      </c>
      <c r="U805">
        <v>0.68600000000000005</v>
      </c>
      <c r="V805">
        <v>13.1</v>
      </c>
      <c r="W805" t="b">
        <f>COUNT(LifeExpectancyData[[#This Row],[Life expectancy]:[Schooling]])=19</f>
        <v>0</v>
      </c>
    </row>
    <row r="806" spans="1:23" x14ac:dyDescent="0.25">
      <c r="A806" t="s">
        <v>326</v>
      </c>
      <c r="B806">
        <v>2013</v>
      </c>
      <c r="C806" t="s">
        <v>273</v>
      </c>
      <c r="D806">
        <v>79</v>
      </c>
      <c r="E806">
        <v>159</v>
      </c>
      <c r="F806">
        <v>54</v>
      </c>
      <c r="G806">
        <v>0.21</v>
      </c>
      <c r="H806">
        <v>0</v>
      </c>
      <c r="I806">
        <v>97</v>
      </c>
      <c r="J806">
        <v>405</v>
      </c>
      <c r="K806">
        <v>59.4</v>
      </c>
      <c r="L806">
        <v>63</v>
      </c>
      <c r="M806">
        <v>97</v>
      </c>
      <c r="N806">
        <v>5.46</v>
      </c>
      <c r="O806">
        <v>97</v>
      </c>
      <c r="P806">
        <v>0.1</v>
      </c>
      <c r="S806">
        <v>2.9</v>
      </c>
      <c r="T806">
        <v>2.8</v>
      </c>
      <c r="U806">
        <v>0.68100000000000005</v>
      </c>
      <c r="V806">
        <v>12.8</v>
      </c>
      <c r="W806" t="b">
        <f>COUNT(LifeExpectancyData[[#This Row],[Life expectancy]:[Schooling]])=19</f>
        <v>0</v>
      </c>
    </row>
    <row r="807" spans="1:23" x14ac:dyDescent="0.25">
      <c r="A807" t="s">
        <v>326</v>
      </c>
      <c r="B807">
        <v>2012</v>
      </c>
      <c r="C807" t="s">
        <v>273</v>
      </c>
      <c r="D807">
        <v>72</v>
      </c>
      <c r="E807">
        <v>165</v>
      </c>
      <c r="F807">
        <v>54</v>
      </c>
      <c r="G807">
        <v>0.23</v>
      </c>
      <c r="H807">
        <v>0</v>
      </c>
      <c r="I807">
        <v>93</v>
      </c>
      <c r="J807">
        <v>245</v>
      </c>
      <c r="K807">
        <v>58.6</v>
      </c>
      <c r="L807">
        <v>64</v>
      </c>
      <c r="M807">
        <v>93</v>
      </c>
      <c r="N807">
        <v>5.29</v>
      </c>
      <c r="O807">
        <v>93</v>
      </c>
      <c r="P807">
        <v>0.1</v>
      </c>
      <c r="S807">
        <v>2.9</v>
      </c>
      <c r="T807">
        <v>2.8</v>
      </c>
      <c r="U807">
        <v>0.67300000000000004</v>
      </c>
      <c r="V807">
        <v>12.4</v>
      </c>
      <c r="W807" t="b">
        <f>COUNT(LifeExpectancyData[[#This Row],[Life expectancy]:[Schooling]])=19</f>
        <v>0</v>
      </c>
    </row>
    <row r="808" spans="1:23" x14ac:dyDescent="0.25">
      <c r="A808" t="s">
        <v>326</v>
      </c>
      <c r="B808">
        <v>2011</v>
      </c>
      <c r="C808" t="s">
        <v>273</v>
      </c>
      <c r="D808">
        <v>74</v>
      </c>
      <c r="E808">
        <v>168</v>
      </c>
      <c r="F808">
        <v>55</v>
      </c>
      <c r="G808">
        <v>0.22</v>
      </c>
      <c r="H808">
        <v>0</v>
      </c>
      <c r="I808">
        <v>96</v>
      </c>
      <c r="J808">
        <v>26</v>
      </c>
      <c r="K808">
        <v>57.8</v>
      </c>
      <c r="L808">
        <v>64</v>
      </c>
      <c r="M808">
        <v>96</v>
      </c>
      <c r="N808">
        <v>5.4</v>
      </c>
      <c r="O808">
        <v>96</v>
      </c>
      <c r="P808">
        <v>0.1</v>
      </c>
      <c r="S808">
        <v>2.9</v>
      </c>
      <c r="T808">
        <v>2.9</v>
      </c>
      <c r="U808">
        <v>0.67100000000000004</v>
      </c>
      <c r="V808">
        <v>12.4</v>
      </c>
      <c r="W808" t="b">
        <f>COUNT(LifeExpectancyData[[#This Row],[Life expectancy]:[Schooling]])=19</f>
        <v>0</v>
      </c>
    </row>
    <row r="809" spans="1:23" x14ac:dyDescent="0.25">
      <c r="A809" t="s">
        <v>326</v>
      </c>
      <c r="B809">
        <v>2010</v>
      </c>
      <c r="C809" t="s">
        <v>273</v>
      </c>
      <c r="D809">
        <v>70</v>
      </c>
      <c r="E809">
        <v>173</v>
      </c>
      <c r="F809">
        <v>54</v>
      </c>
      <c r="G809">
        <v>0.22</v>
      </c>
      <c r="H809">
        <v>0</v>
      </c>
      <c r="I809">
        <v>97</v>
      </c>
      <c r="J809">
        <v>16</v>
      </c>
      <c r="K809">
        <v>57</v>
      </c>
      <c r="L809">
        <v>64</v>
      </c>
      <c r="M809">
        <v>97</v>
      </c>
      <c r="N809">
        <v>4.8</v>
      </c>
      <c r="O809">
        <v>97</v>
      </c>
      <c r="P809">
        <v>0.1</v>
      </c>
      <c r="S809">
        <v>3</v>
      </c>
      <c r="T809">
        <v>2.9</v>
      </c>
      <c r="U809">
        <v>0.66500000000000004</v>
      </c>
      <c r="V809">
        <v>12.2</v>
      </c>
      <c r="W809" t="b">
        <f>COUNT(LifeExpectancyData[[#This Row],[Life expectancy]:[Schooling]])=19</f>
        <v>0</v>
      </c>
    </row>
    <row r="810" spans="1:23" x14ac:dyDescent="0.25">
      <c r="A810" t="s">
        <v>326</v>
      </c>
      <c r="B810">
        <v>2009</v>
      </c>
      <c r="C810" t="s">
        <v>273</v>
      </c>
      <c r="D810">
        <v>69.900000000000006</v>
      </c>
      <c r="E810">
        <v>174</v>
      </c>
      <c r="F810">
        <v>54</v>
      </c>
      <c r="G810">
        <v>0.21</v>
      </c>
      <c r="H810">
        <v>0</v>
      </c>
      <c r="I810">
        <v>97</v>
      </c>
      <c r="J810">
        <v>608</v>
      </c>
      <c r="K810">
        <v>56.2</v>
      </c>
      <c r="L810">
        <v>64</v>
      </c>
      <c r="M810">
        <v>97</v>
      </c>
      <c r="N810">
        <v>5.0999999999999996</v>
      </c>
      <c r="O810">
        <v>97</v>
      </c>
      <c r="P810">
        <v>0.1</v>
      </c>
      <c r="S810">
        <v>3</v>
      </c>
      <c r="T810">
        <v>3</v>
      </c>
      <c r="U810">
        <v>0.65900000000000003</v>
      </c>
      <c r="V810">
        <v>12</v>
      </c>
      <c r="W810" t="b">
        <f>COUNT(LifeExpectancyData[[#This Row],[Life expectancy]:[Schooling]])=19</f>
        <v>0</v>
      </c>
    </row>
    <row r="811" spans="1:23" x14ac:dyDescent="0.25">
      <c r="A811" t="s">
        <v>326</v>
      </c>
      <c r="B811">
        <v>2008</v>
      </c>
      <c r="C811" t="s">
        <v>273</v>
      </c>
      <c r="D811">
        <v>69.8</v>
      </c>
      <c r="E811">
        <v>172</v>
      </c>
      <c r="F811">
        <v>54</v>
      </c>
      <c r="G811">
        <v>0.24</v>
      </c>
      <c r="H811">
        <v>0</v>
      </c>
      <c r="I811">
        <v>97</v>
      </c>
      <c r="J811">
        <v>668</v>
      </c>
      <c r="K811">
        <v>55.5</v>
      </c>
      <c r="L811">
        <v>65</v>
      </c>
      <c r="M811">
        <v>97</v>
      </c>
      <c r="N811">
        <v>4.82</v>
      </c>
      <c r="O811">
        <v>97</v>
      </c>
      <c r="P811">
        <v>0.1</v>
      </c>
      <c r="S811">
        <v>3.1</v>
      </c>
      <c r="T811">
        <v>3</v>
      </c>
      <c r="U811">
        <v>0.65100000000000002</v>
      </c>
      <c r="V811">
        <v>11.9</v>
      </c>
      <c r="W811" t="b">
        <f>COUNT(LifeExpectancyData[[#This Row],[Life expectancy]:[Schooling]])=19</f>
        <v>0</v>
      </c>
    </row>
    <row r="812" spans="1:23" x14ac:dyDescent="0.25">
      <c r="A812" t="s">
        <v>326</v>
      </c>
      <c r="B812">
        <v>2007</v>
      </c>
      <c r="C812" t="s">
        <v>273</v>
      </c>
      <c r="D812">
        <v>69.7</v>
      </c>
      <c r="E812">
        <v>171</v>
      </c>
      <c r="F812">
        <v>55</v>
      </c>
      <c r="G812">
        <v>0.21</v>
      </c>
      <c r="H812">
        <v>0</v>
      </c>
      <c r="I812">
        <v>98</v>
      </c>
      <c r="J812">
        <v>1684</v>
      </c>
      <c r="K812">
        <v>54.8</v>
      </c>
      <c r="L812">
        <v>65</v>
      </c>
      <c r="M812">
        <v>98</v>
      </c>
      <c r="N812">
        <v>4.95</v>
      </c>
      <c r="O812">
        <v>98</v>
      </c>
      <c r="P812">
        <v>0.1</v>
      </c>
      <c r="S812">
        <v>3.1</v>
      </c>
      <c r="T812">
        <v>3.1</v>
      </c>
      <c r="U812">
        <v>0.64400000000000002</v>
      </c>
      <c r="V812">
        <v>11.7</v>
      </c>
      <c r="W812" t="b">
        <f>COUNT(LifeExpectancyData[[#This Row],[Life expectancy]:[Schooling]])=19</f>
        <v>0</v>
      </c>
    </row>
    <row r="813" spans="1:23" x14ac:dyDescent="0.25">
      <c r="A813" t="s">
        <v>326</v>
      </c>
      <c r="B813">
        <v>2006</v>
      </c>
      <c r="C813" t="s">
        <v>273</v>
      </c>
      <c r="D813">
        <v>69.5</v>
      </c>
      <c r="E813">
        <v>175</v>
      </c>
      <c r="F813">
        <v>55</v>
      </c>
      <c r="G813">
        <v>0.18</v>
      </c>
      <c r="H813">
        <v>0</v>
      </c>
      <c r="I813">
        <v>98</v>
      </c>
      <c r="J813">
        <v>953</v>
      </c>
      <c r="K813">
        <v>54.2</v>
      </c>
      <c r="L813">
        <v>66</v>
      </c>
      <c r="M813">
        <v>98</v>
      </c>
      <c r="N813">
        <v>5.24</v>
      </c>
      <c r="O813">
        <v>98</v>
      </c>
      <c r="P813">
        <v>0.1</v>
      </c>
      <c r="S813">
        <v>3.2</v>
      </c>
      <c r="T813">
        <v>3.1</v>
      </c>
      <c r="U813">
        <v>0.63600000000000001</v>
      </c>
      <c r="V813">
        <v>11.5</v>
      </c>
      <c r="W813" t="b">
        <f>COUNT(LifeExpectancyData[[#This Row],[Life expectancy]:[Schooling]])=19</f>
        <v>0</v>
      </c>
    </row>
    <row r="814" spans="1:23" x14ac:dyDescent="0.25">
      <c r="A814" t="s">
        <v>326</v>
      </c>
      <c r="B814">
        <v>2005</v>
      </c>
      <c r="C814" t="s">
        <v>273</v>
      </c>
      <c r="D814">
        <v>69.400000000000006</v>
      </c>
      <c r="E814">
        <v>174</v>
      </c>
      <c r="F814">
        <v>56</v>
      </c>
      <c r="G814">
        <v>0.16</v>
      </c>
      <c r="H814">
        <v>0</v>
      </c>
      <c r="I814">
        <v>98</v>
      </c>
      <c r="J814">
        <v>77</v>
      </c>
      <c r="K814">
        <v>53.5</v>
      </c>
      <c r="L814">
        <v>68</v>
      </c>
      <c r="M814">
        <v>98</v>
      </c>
      <c r="N814">
        <v>5.6</v>
      </c>
      <c r="O814">
        <v>98</v>
      </c>
      <c r="P814">
        <v>0.1</v>
      </c>
      <c r="S814">
        <v>3.2</v>
      </c>
      <c r="T814">
        <v>3.2</v>
      </c>
      <c r="U814">
        <v>0.629</v>
      </c>
      <c r="V814">
        <v>11.4</v>
      </c>
      <c r="W814" t="b">
        <f>COUNT(LifeExpectancyData[[#This Row],[Life expectancy]:[Schooling]])=19</f>
        <v>0</v>
      </c>
    </row>
    <row r="815" spans="1:23" x14ac:dyDescent="0.25">
      <c r="A815" t="s">
        <v>326</v>
      </c>
      <c r="B815">
        <v>2004</v>
      </c>
      <c r="C815" t="s">
        <v>273</v>
      </c>
      <c r="D815">
        <v>69</v>
      </c>
      <c r="E815">
        <v>176</v>
      </c>
      <c r="F815">
        <v>57</v>
      </c>
      <c r="G815">
        <v>0.16</v>
      </c>
      <c r="H815">
        <v>0</v>
      </c>
      <c r="I815">
        <v>97</v>
      </c>
      <c r="J815">
        <v>80</v>
      </c>
      <c r="K815">
        <v>52.9</v>
      </c>
      <c r="L815">
        <v>70</v>
      </c>
      <c r="M815">
        <v>97</v>
      </c>
      <c r="N815">
        <v>5.21</v>
      </c>
      <c r="O815">
        <v>97</v>
      </c>
      <c r="P815">
        <v>0.1</v>
      </c>
      <c r="S815">
        <v>3.3</v>
      </c>
      <c r="T815">
        <v>3.2</v>
      </c>
      <c r="U815">
        <v>0.623</v>
      </c>
      <c r="V815">
        <v>11.2</v>
      </c>
      <c r="W815" t="b">
        <f>COUNT(LifeExpectancyData[[#This Row],[Life expectancy]:[Schooling]])=19</f>
        <v>0</v>
      </c>
    </row>
    <row r="816" spans="1:23" x14ac:dyDescent="0.25">
      <c r="A816" t="s">
        <v>326</v>
      </c>
      <c r="B816">
        <v>2003</v>
      </c>
      <c r="C816" t="s">
        <v>273</v>
      </c>
      <c r="D816">
        <v>68.599999999999994</v>
      </c>
      <c r="E816">
        <v>178</v>
      </c>
      <c r="F816">
        <v>59</v>
      </c>
      <c r="G816">
        <v>0.15</v>
      </c>
      <c r="H816">
        <v>0</v>
      </c>
      <c r="I816">
        <v>98</v>
      </c>
      <c r="J816">
        <v>164</v>
      </c>
      <c r="K816">
        <v>52.3</v>
      </c>
      <c r="L816">
        <v>72</v>
      </c>
      <c r="M816">
        <v>98</v>
      </c>
      <c r="N816">
        <v>5.41</v>
      </c>
      <c r="O816">
        <v>98</v>
      </c>
      <c r="P816">
        <v>0.1</v>
      </c>
      <c r="S816">
        <v>3.3</v>
      </c>
      <c r="T816">
        <v>3.3</v>
      </c>
      <c r="U816">
        <v>0.621</v>
      </c>
      <c r="V816">
        <v>11.3</v>
      </c>
      <c r="W816" t="b">
        <f>COUNT(LifeExpectancyData[[#This Row],[Life expectancy]:[Schooling]])=19</f>
        <v>0</v>
      </c>
    </row>
    <row r="817" spans="1:23" x14ac:dyDescent="0.25">
      <c r="A817" t="s">
        <v>326</v>
      </c>
      <c r="B817">
        <v>2002</v>
      </c>
      <c r="C817" t="s">
        <v>273</v>
      </c>
      <c r="D817">
        <v>68.7</v>
      </c>
      <c r="E817">
        <v>177</v>
      </c>
      <c r="F817">
        <v>61</v>
      </c>
      <c r="G817">
        <v>0.15</v>
      </c>
      <c r="H817">
        <v>0</v>
      </c>
      <c r="I817">
        <v>97</v>
      </c>
      <c r="J817">
        <v>653</v>
      </c>
      <c r="K817">
        <v>51.8</v>
      </c>
      <c r="L817">
        <v>75</v>
      </c>
      <c r="M817">
        <v>97</v>
      </c>
      <c r="N817">
        <v>5.97</v>
      </c>
      <c r="O817">
        <v>97</v>
      </c>
      <c r="P817">
        <v>0.1</v>
      </c>
      <c r="S817">
        <v>3.4</v>
      </c>
      <c r="T817">
        <v>3.4</v>
      </c>
      <c r="U817">
        <v>0.61699999999999999</v>
      </c>
      <c r="V817">
        <v>11.2</v>
      </c>
      <c r="W817" t="b">
        <f>COUNT(LifeExpectancyData[[#This Row],[Life expectancy]:[Schooling]])=19</f>
        <v>0</v>
      </c>
    </row>
    <row r="818" spans="1:23" x14ac:dyDescent="0.25">
      <c r="A818" t="s">
        <v>326</v>
      </c>
      <c r="B818">
        <v>2001</v>
      </c>
      <c r="C818" t="s">
        <v>273</v>
      </c>
      <c r="D818">
        <v>68.599999999999994</v>
      </c>
      <c r="E818">
        <v>177</v>
      </c>
      <c r="F818">
        <v>63</v>
      </c>
      <c r="G818">
        <v>0.14000000000000001</v>
      </c>
      <c r="H818">
        <v>0</v>
      </c>
      <c r="I818">
        <v>99</v>
      </c>
      <c r="J818">
        <v>2150</v>
      </c>
      <c r="K818">
        <v>51.2</v>
      </c>
      <c r="L818">
        <v>78</v>
      </c>
      <c r="M818">
        <v>99</v>
      </c>
      <c r="N818">
        <v>5.75</v>
      </c>
      <c r="O818">
        <v>99</v>
      </c>
      <c r="P818">
        <v>0.1</v>
      </c>
      <c r="S818">
        <v>3.5</v>
      </c>
      <c r="T818">
        <v>3.4</v>
      </c>
      <c r="U818">
        <v>0.61199999999999999</v>
      </c>
      <c r="V818">
        <v>11.1</v>
      </c>
      <c r="W818" t="b">
        <f>COUNT(LifeExpectancyData[[#This Row],[Life expectancy]:[Schooling]])=19</f>
        <v>0</v>
      </c>
    </row>
    <row r="819" spans="1:23" x14ac:dyDescent="0.25">
      <c r="A819" t="s">
        <v>326</v>
      </c>
      <c r="B819">
        <v>2000</v>
      </c>
      <c r="C819" t="s">
        <v>273</v>
      </c>
      <c r="D819">
        <v>68.8</v>
      </c>
      <c r="E819">
        <v>171</v>
      </c>
      <c r="F819">
        <v>65</v>
      </c>
      <c r="G819">
        <v>0.14000000000000001</v>
      </c>
      <c r="H819">
        <v>0</v>
      </c>
      <c r="I819">
        <v>98</v>
      </c>
      <c r="J819">
        <v>2633</v>
      </c>
      <c r="K819">
        <v>5.7</v>
      </c>
      <c r="L819">
        <v>82</v>
      </c>
      <c r="M819">
        <v>98</v>
      </c>
      <c r="N819">
        <v>5.55</v>
      </c>
      <c r="O819">
        <v>98</v>
      </c>
      <c r="P819">
        <v>0.1</v>
      </c>
      <c r="S819">
        <v>3.6</v>
      </c>
      <c r="T819">
        <v>3.5</v>
      </c>
      <c r="U819">
        <v>0.60599999999999998</v>
      </c>
      <c r="V819">
        <v>11</v>
      </c>
      <c r="W819" t="b">
        <f>COUNT(LifeExpectancyData[[#This Row],[Life expectancy]:[Schooling]])=19</f>
        <v>0</v>
      </c>
    </row>
    <row r="820" spans="1:23" x14ac:dyDescent="0.25">
      <c r="A820" t="s">
        <v>327</v>
      </c>
      <c r="B820">
        <v>2015</v>
      </c>
      <c r="C820" t="s">
        <v>273</v>
      </c>
      <c r="D820">
        <v>73.5</v>
      </c>
      <c r="E820">
        <v>178</v>
      </c>
      <c r="F820">
        <v>2</v>
      </c>
      <c r="H820">
        <v>0</v>
      </c>
      <c r="I820">
        <v>91</v>
      </c>
      <c r="J820">
        <v>0</v>
      </c>
      <c r="K820">
        <v>56.1</v>
      </c>
      <c r="L820">
        <v>2</v>
      </c>
      <c r="M820">
        <v>92</v>
      </c>
      <c r="O820">
        <v>91</v>
      </c>
      <c r="P820">
        <v>0.2</v>
      </c>
      <c r="Q820">
        <v>4127.1177500000003</v>
      </c>
      <c r="R820">
        <v>6312478</v>
      </c>
      <c r="S820">
        <v>1.6</v>
      </c>
      <c r="T820">
        <v>1.5</v>
      </c>
      <c r="U820">
        <v>0.67800000000000005</v>
      </c>
      <c r="V820">
        <v>13.2</v>
      </c>
      <c r="W820" t="b">
        <f>COUNT(LifeExpectancyData[[#This Row],[Life expectancy]:[Schooling]])=19</f>
        <v>0</v>
      </c>
    </row>
    <row r="821" spans="1:23" x14ac:dyDescent="0.25">
      <c r="A821" t="s">
        <v>327</v>
      </c>
      <c r="B821">
        <v>2014</v>
      </c>
      <c r="C821" t="s">
        <v>273</v>
      </c>
      <c r="D821">
        <v>73.3</v>
      </c>
      <c r="E821">
        <v>181</v>
      </c>
      <c r="F821">
        <v>2</v>
      </c>
      <c r="G821">
        <v>2.52</v>
      </c>
      <c r="H821">
        <v>665.72602529999995</v>
      </c>
      <c r="I821">
        <v>93</v>
      </c>
      <c r="J821">
        <v>0</v>
      </c>
      <c r="K821">
        <v>55.4</v>
      </c>
      <c r="L821">
        <v>2</v>
      </c>
      <c r="M821">
        <v>93</v>
      </c>
      <c r="N821">
        <v>6.77</v>
      </c>
      <c r="O821">
        <v>94</v>
      </c>
      <c r="P821">
        <v>0.2</v>
      </c>
      <c r="Q821">
        <v>3988.7718709999999</v>
      </c>
      <c r="R821">
        <v>6281189</v>
      </c>
      <c r="S821">
        <v>1.6</v>
      </c>
      <c r="T821">
        <v>1.6</v>
      </c>
      <c r="U821">
        <v>0.67600000000000005</v>
      </c>
      <c r="V821">
        <v>13.2</v>
      </c>
      <c r="W821" t="b">
        <f>COUNT(LifeExpectancyData[[#This Row],[Life expectancy]:[Schooling]])=19</f>
        <v>1</v>
      </c>
    </row>
    <row r="822" spans="1:23" x14ac:dyDescent="0.25">
      <c r="A822" t="s">
        <v>327</v>
      </c>
      <c r="B822">
        <v>2013</v>
      </c>
      <c r="C822" t="s">
        <v>273</v>
      </c>
      <c r="D822">
        <v>73</v>
      </c>
      <c r="E822">
        <v>184</v>
      </c>
      <c r="F822">
        <v>2</v>
      </c>
      <c r="G822">
        <v>2.42</v>
      </c>
      <c r="H822">
        <v>653.69250160000001</v>
      </c>
      <c r="I822">
        <v>92</v>
      </c>
      <c r="J822">
        <v>0</v>
      </c>
      <c r="K822">
        <v>54.7</v>
      </c>
      <c r="L822">
        <v>2</v>
      </c>
      <c r="M822">
        <v>92</v>
      </c>
      <c r="N822">
        <v>6.95</v>
      </c>
      <c r="O822">
        <v>92</v>
      </c>
      <c r="P822">
        <v>0.2</v>
      </c>
      <c r="Q822">
        <v>3895.664491</v>
      </c>
      <c r="R822">
        <v>625777</v>
      </c>
      <c r="S822">
        <v>1.6</v>
      </c>
      <c r="T822">
        <v>1.6</v>
      </c>
      <c r="U822">
        <v>0.67500000000000004</v>
      </c>
      <c r="V822">
        <v>13.2</v>
      </c>
      <c r="W822" t="b">
        <f>COUNT(LifeExpectancyData[[#This Row],[Life expectancy]:[Schooling]])=19</f>
        <v>1</v>
      </c>
    </row>
    <row r="823" spans="1:23" x14ac:dyDescent="0.25">
      <c r="A823" t="s">
        <v>327</v>
      </c>
      <c r="B823">
        <v>2012</v>
      </c>
      <c r="C823" t="s">
        <v>273</v>
      </c>
      <c r="D823">
        <v>73</v>
      </c>
      <c r="E823">
        <v>181</v>
      </c>
      <c r="F823">
        <v>2</v>
      </c>
      <c r="G823">
        <v>2.48</v>
      </c>
      <c r="H823">
        <v>591.77575690000003</v>
      </c>
      <c r="I823">
        <v>92</v>
      </c>
      <c r="J823">
        <v>0</v>
      </c>
      <c r="K823">
        <v>54.1</v>
      </c>
      <c r="L823">
        <v>2</v>
      </c>
      <c r="M823">
        <v>93</v>
      </c>
      <c r="N823">
        <v>6.7</v>
      </c>
      <c r="O823">
        <v>92</v>
      </c>
      <c r="P823">
        <v>0.3</v>
      </c>
      <c r="Q823">
        <v>3827.786267</v>
      </c>
      <c r="R823">
        <v>6221246</v>
      </c>
      <c r="S823">
        <v>1.6</v>
      </c>
      <c r="T823">
        <v>1.6</v>
      </c>
      <c r="U823">
        <v>0.67</v>
      </c>
      <c r="V823">
        <v>13.2</v>
      </c>
      <c r="W823" t="b">
        <f>COUNT(LifeExpectancyData[[#This Row],[Life expectancy]:[Schooling]])=19</f>
        <v>1</v>
      </c>
    </row>
    <row r="824" spans="1:23" x14ac:dyDescent="0.25">
      <c r="A824" t="s">
        <v>327</v>
      </c>
      <c r="B824">
        <v>2011</v>
      </c>
      <c r="C824" t="s">
        <v>273</v>
      </c>
      <c r="D824">
        <v>72</v>
      </c>
      <c r="E824">
        <v>197</v>
      </c>
      <c r="F824">
        <v>2</v>
      </c>
      <c r="G824">
        <v>2.37</v>
      </c>
      <c r="H824">
        <v>549.2783081</v>
      </c>
      <c r="I824">
        <v>89</v>
      </c>
      <c r="J824">
        <v>0</v>
      </c>
      <c r="K824">
        <v>53.4</v>
      </c>
      <c r="L824">
        <v>2</v>
      </c>
      <c r="M824">
        <v>9</v>
      </c>
      <c r="N824">
        <v>6.81</v>
      </c>
      <c r="O824">
        <v>89</v>
      </c>
      <c r="P824">
        <v>0.3</v>
      </c>
      <c r="Q824">
        <v>3736.5871299999999</v>
      </c>
      <c r="R824">
        <v>619256</v>
      </c>
      <c r="S824">
        <v>1.7</v>
      </c>
      <c r="T824">
        <v>1.6</v>
      </c>
      <c r="U824">
        <v>0.66600000000000004</v>
      </c>
      <c r="V824">
        <v>13</v>
      </c>
      <c r="W824" t="b">
        <f>COUNT(LifeExpectancyData[[#This Row],[Life expectancy]:[Schooling]])=19</f>
        <v>1</v>
      </c>
    </row>
    <row r="825" spans="1:23" x14ac:dyDescent="0.25">
      <c r="A825" t="s">
        <v>327</v>
      </c>
      <c r="B825">
        <v>2010</v>
      </c>
      <c r="C825" t="s">
        <v>273</v>
      </c>
      <c r="D825">
        <v>72</v>
      </c>
      <c r="E825">
        <v>191</v>
      </c>
      <c r="F825">
        <v>2</v>
      </c>
      <c r="G825">
        <v>2.36</v>
      </c>
      <c r="H825">
        <v>469.39041930000002</v>
      </c>
      <c r="I825">
        <v>89</v>
      </c>
      <c r="J825">
        <v>0</v>
      </c>
      <c r="K825">
        <v>52.8</v>
      </c>
      <c r="L825">
        <v>2</v>
      </c>
      <c r="M825">
        <v>89</v>
      </c>
      <c r="N825">
        <v>6.91</v>
      </c>
      <c r="O825">
        <v>89</v>
      </c>
      <c r="P825">
        <v>0.3</v>
      </c>
      <c r="Q825">
        <v>3474.392445</v>
      </c>
      <c r="R825">
        <v>6164626</v>
      </c>
      <c r="S825">
        <v>1.7</v>
      </c>
      <c r="T825">
        <v>1.6</v>
      </c>
      <c r="U825">
        <v>0.66200000000000003</v>
      </c>
      <c r="V825">
        <v>12.9</v>
      </c>
      <c r="W825" t="b">
        <f>COUNT(LifeExpectancyData[[#This Row],[Life expectancy]:[Schooling]])=19</f>
        <v>1</v>
      </c>
    </row>
    <row r="826" spans="1:23" x14ac:dyDescent="0.25">
      <c r="A826" t="s">
        <v>327</v>
      </c>
      <c r="B826">
        <v>2009</v>
      </c>
      <c r="C826" t="s">
        <v>273</v>
      </c>
      <c r="D826">
        <v>71.400000000000006</v>
      </c>
      <c r="E826">
        <v>23</v>
      </c>
      <c r="F826">
        <v>2</v>
      </c>
      <c r="G826">
        <v>2.5499999999999998</v>
      </c>
      <c r="H826">
        <v>416.43383990000001</v>
      </c>
      <c r="I826">
        <v>91</v>
      </c>
      <c r="J826">
        <v>0</v>
      </c>
      <c r="K826">
        <v>52.1</v>
      </c>
      <c r="L826">
        <v>2</v>
      </c>
      <c r="M826">
        <v>91</v>
      </c>
      <c r="N826">
        <v>6.83</v>
      </c>
      <c r="O826">
        <v>91</v>
      </c>
      <c r="P826">
        <v>0.3</v>
      </c>
      <c r="Q826">
        <v>3366.482133</v>
      </c>
      <c r="R826">
        <v>6137276</v>
      </c>
      <c r="S826">
        <v>1.7</v>
      </c>
      <c r="T826">
        <v>1.6</v>
      </c>
      <c r="U826">
        <v>0.66200000000000003</v>
      </c>
      <c r="V826">
        <v>12.8</v>
      </c>
      <c r="W826" t="b">
        <f>COUNT(LifeExpectancyData[[#This Row],[Life expectancy]:[Schooling]])=19</f>
        <v>1</v>
      </c>
    </row>
    <row r="827" spans="1:23" x14ac:dyDescent="0.25">
      <c r="A827" t="s">
        <v>327</v>
      </c>
      <c r="B827">
        <v>2008</v>
      </c>
      <c r="C827" t="s">
        <v>273</v>
      </c>
      <c r="D827">
        <v>71.7</v>
      </c>
      <c r="E827">
        <v>194</v>
      </c>
      <c r="F827">
        <v>2</v>
      </c>
      <c r="G827">
        <v>2.68</v>
      </c>
      <c r="H827">
        <v>53.959498770000003</v>
      </c>
      <c r="I827">
        <v>98</v>
      </c>
      <c r="J827">
        <v>0</v>
      </c>
      <c r="K827">
        <v>51.4</v>
      </c>
      <c r="L827">
        <v>3</v>
      </c>
      <c r="M827">
        <v>98</v>
      </c>
      <c r="N827">
        <v>6.21</v>
      </c>
      <c r="O827">
        <v>98</v>
      </c>
      <c r="P827">
        <v>0.3</v>
      </c>
      <c r="Q827">
        <v>357.34767399999998</v>
      </c>
      <c r="R827">
        <v>61131</v>
      </c>
      <c r="S827">
        <v>1.8</v>
      </c>
      <c r="T827">
        <v>1.7</v>
      </c>
      <c r="U827">
        <v>0.65900000000000003</v>
      </c>
      <c r="V827">
        <v>13.4</v>
      </c>
      <c r="W827" t="b">
        <f>COUNT(LifeExpectancyData[[#This Row],[Life expectancy]:[Schooling]])=19</f>
        <v>1</v>
      </c>
    </row>
    <row r="828" spans="1:23" x14ac:dyDescent="0.25">
      <c r="A828" t="s">
        <v>327</v>
      </c>
      <c r="B828">
        <v>2007</v>
      </c>
      <c r="C828" t="s">
        <v>273</v>
      </c>
      <c r="D828">
        <v>71.2</v>
      </c>
      <c r="E828">
        <v>23</v>
      </c>
      <c r="F828">
        <v>2</v>
      </c>
      <c r="G828">
        <v>2.83</v>
      </c>
      <c r="H828">
        <v>52.301722150000003</v>
      </c>
      <c r="I828">
        <v>99</v>
      </c>
      <c r="J828">
        <v>0</v>
      </c>
      <c r="K828">
        <v>5.8</v>
      </c>
      <c r="L828">
        <v>3</v>
      </c>
      <c r="M828">
        <v>99</v>
      </c>
      <c r="N828">
        <v>6.32</v>
      </c>
      <c r="O828">
        <v>99</v>
      </c>
      <c r="P828">
        <v>0.3</v>
      </c>
      <c r="Q828">
        <v>334.83816999999999</v>
      </c>
      <c r="R828">
        <v>683475</v>
      </c>
      <c r="S828">
        <v>1.8</v>
      </c>
      <c r="T828">
        <v>1.7</v>
      </c>
      <c r="U828">
        <v>0.65700000000000003</v>
      </c>
      <c r="V828">
        <v>12.9</v>
      </c>
      <c r="W828" t="b">
        <f>COUNT(LifeExpectancyData[[#This Row],[Life expectancy]:[Schooling]])=19</f>
        <v>1</v>
      </c>
    </row>
    <row r="829" spans="1:23" x14ac:dyDescent="0.25">
      <c r="A829" t="s">
        <v>327</v>
      </c>
      <c r="B829">
        <v>2006</v>
      </c>
      <c r="C829" t="s">
        <v>273</v>
      </c>
      <c r="D829">
        <v>75</v>
      </c>
      <c r="E829">
        <v>211</v>
      </c>
      <c r="F829">
        <v>3</v>
      </c>
      <c r="G829">
        <v>2.77</v>
      </c>
      <c r="H829">
        <v>57.745626289999997</v>
      </c>
      <c r="I829">
        <v>96</v>
      </c>
      <c r="J829">
        <v>0</v>
      </c>
      <c r="K829">
        <v>5.0999999999999996</v>
      </c>
      <c r="L829">
        <v>3</v>
      </c>
      <c r="M829">
        <v>96</v>
      </c>
      <c r="N829">
        <v>6.68</v>
      </c>
      <c r="O829">
        <v>96</v>
      </c>
      <c r="P829">
        <v>0.2</v>
      </c>
      <c r="Q829">
        <v>362.95176800000002</v>
      </c>
      <c r="R829">
        <v>656478</v>
      </c>
      <c r="S829">
        <v>1.8</v>
      </c>
      <c r="T829">
        <v>1.7</v>
      </c>
      <c r="U829">
        <v>0.65100000000000002</v>
      </c>
      <c r="V829">
        <v>12.9</v>
      </c>
      <c r="W829" t="b">
        <f>COUNT(LifeExpectancyData[[#This Row],[Life expectancy]:[Schooling]])=19</f>
        <v>1</v>
      </c>
    </row>
    <row r="830" spans="1:23" x14ac:dyDescent="0.25">
      <c r="A830" t="s">
        <v>327</v>
      </c>
      <c r="B830">
        <v>2005</v>
      </c>
      <c r="C830" t="s">
        <v>273</v>
      </c>
      <c r="D830">
        <v>71</v>
      </c>
      <c r="E830">
        <v>213</v>
      </c>
      <c r="F830">
        <v>3</v>
      </c>
      <c r="G830">
        <v>2.77</v>
      </c>
      <c r="H830">
        <v>440.60270420000001</v>
      </c>
      <c r="I830">
        <v>89</v>
      </c>
      <c r="J830">
        <v>0</v>
      </c>
      <c r="K830">
        <v>49.4</v>
      </c>
      <c r="L830">
        <v>3</v>
      </c>
      <c r="M830">
        <v>89</v>
      </c>
      <c r="N830">
        <v>7.19</v>
      </c>
      <c r="O830">
        <v>89</v>
      </c>
      <c r="P830">
        <v>0.2</v>
      </c>
      <c r="Q830">
        <v>2835.2812370000001</v>
      </c>
      <c r="R830">
        <v>628961</v>
      </c>
      <c r="S830">
        <v>1.9</v>
      </c>
      <c r="T830">
        <v>1.8</v>
      </c>
      <c r="U830">
        <v>0.64400000000000002</v>
      </c>
      <c r="V830">
        <v>12.7</v>
      </c>
      <c r="W830" t="b">
        <f>COUNT(LifeExpectancyData[[#This Row],[Life expectancy]:[Schooling]])=19</f>
        <v>1</v>
      </c>
    </row>
    <row r="831" spans="1:23" x14ac:dyDescent="0.25">
      <c r="A831" t="s">
        <v>327</v>
      </c>
      <c r="B831">
        <v>2004</v>
      </c>
      <c r="C831" t="s">
        <v>273</v>
      </c>
      <c r="D831">
        <v>70</v>
      </c>
      <c r="E831">
        <v>215</v>
      </c>
      <c r="F831">
        <v>3</v>
      </c>
      <c r="G831">
        <v>2.9</v>
      </c>
      <c r="H831">
        <v>398.60583220000001</v>
      </c>
      <c r="I831">
        <v>9</v>
      </c>
      <c r="J831">
        <v>0</v>
      </c>
      <c r="K831">
        <v>48.6</v>
      </c>
      <c r="L831">
        <v>3</v>
      </c>
      <c r="M831">
        <v>9</v>
      </c>
      <c r="N831">
        <v>7.3</v>
      </c>
      <c r="O831">
        <v>9</v>
      </c>
      <c r="P831">
        <v>0.3</v>
      </c>
      <c r="Q831">
        <v>2632.7994199999998</v>
      </c>
      <c r="R831">
        <v>6775</v>
      </c>
      <c r="S831">
        <v>1.9</v>
      </c>
      <c r="T831">
        <v>1.8</v>
      </c>
      <c r="U831">
        <v>0.63600000000000001</v>
      </c>
      <c r="V831">
        <v>12.4</v>
      </c>
      <c r="W831" t="b">
        <f>COUNT(LifeExpectancyData[[#This Row],[Life expectancy]:[Schooling]])=19</f>
        <v>1</v>
      </c>
    </row>
    <row r="832" spans="1:23" x14ac:dyDescent="0.25">
      <c r="A832" t="s">
        <v>327</v>
      </c>
      <c r="B832">
        <v>2003</v>
      </c>
      <c r="C832" t="s">
        <v>273</v>
      </c>
      <c r="D832">
        <v>69.900000000000006</v>
      </c>
      <c r="E832">
        <v>29</v>
      </c>
      <c r="F832">
        <v>3</v>
      </c>
      <c r="G832">
        <v>3.1</v>
      </c>
      <c r="H832">
        <v>400.13429710000003</v>
      </c>
      <c r="I832">
        <v>94</v>
      </c>
      <c r="J832">
        <v>0</v>
      </c>
      <c r="K832">
        <v>47.8</v>
      </c>
      <c r="L832">
        <v>4</v>
      </c>
      <c r="M832">
        <v>93</v>
      </c>
      <c r="N832">
        <v>7.61</v>
      </c>
      <c r="O832">
        <v>94</v>
      </c>
      <c r="P832">
        <v>0.3</v>
      </c>
      <c r="Q832">
        <v>2519.7373870000001</v>
      </c>
      <c r="R832">
        <v>5971535</v>
      </c>
      <c r="S832">
        <v>2</v>
      </c>
      <c r="T832">
        <v>1.9</v>
      </c>
      <c r="U832">
        <v>0.628</v>
      </c>
      <c r="V832">
        <v>12</v>
      </c>
      <c r="W832" t="b">
        <f>COUNT(LifeExpectancyData[[#This Row],[Life expectancy]:[Schooling]])=19</f>
        <v>1</v>
      </c>
    </row>
    <row r="833" spans="1:23" x14ac:dyDescent="0.25">
      <c r="A833" t="s">
        <v>327</v>
      </c>
      <c r="B833">
        <v>2002</v>
      </c>
      <c r="C833" t="s">
        <v>273</v>
      </c>
      <c r="D833">
        <v>73</v>
      </c>
      <c r="E833">
        <v>24</v>
      </c>
      <c r="F833">
        <v>3</v>
      </c>
      <c r="G833">
        <v>2.97</v>
      </c>
      <c r="H833">
        <v>29.68529375</v>
      </c>
      <c r="I833">
        <v>81</v>
      </c>
      <c r="J833">
        <v>0</v>
      </c>
      <c r="K833">
        <v>47</v>
      </c>
      <c r="L833">
        <v>4</v>
      </c>
      <c r="M833">
        <v>81</v>
      </c>
      <c r="N833">
        <v>7.9</v>
      </c>
      <c r="O833">
        <v>81</v>
      </c>
      <c r="P833">
        <v>0.4</v>
      </c>
      <c r="Q833">
        <v>248.41249999999999</v>
      </c>
      <c r="R833">
        <v>59433</v>
      </c>
      <c r="S833">
        <v>2</v>
      </c>
      <c r="T833">
        <v>1.9</v>
      </c>
      <c r="U833">
        <v>0.621</v>
      </c>
      <c r="V833">
        <v>11.8</v>
      </c>
      <c r="W833" t="b">
        <f>COUNT(LifeExpectancyData[[#This Row],[Life expectancy]:[Schooling]])=19</f>
        <v>1</v>
      </c>
    </row>
    <row r="834" spans="1:23" x14ac:dyDescent="0.25">
      <c r="A834" t="s">
        <v>327</v>
      </c>
      <c r="B834">
        <v>2001</v>
      </c>
      <c r="C834" t="s">
        <v>273</v>
      </c>
      <c r="D834">
        <v>68.900000000000006</v>
      </c>
      <c r="E834">
        <v>219</v>
      </c>
      <c r="F834">
        <v>4</v>
      </c>
      <c r="G834">
        <v>2.88</v>
      </c>
      <c r="H834">
        <v>332.10565860000003</v>
      </c>
      <c r="I834">
        <v>75</v>
      </c>
      <c r="J834">
        <v>2</v>
      </c>
      <c r="K834">
        <v>46.2</v>
      </c>
      <c r="L834">
        <v>4</v>
      </c>
      <c r="M834">
        <v>94</v>
      </c>
      <c r="N834">
        <v>8.1999999999999993</v>
      </c>
      <c r="O834">
        <v>92</v>
      </c>
      <c r="P834">
        <v>0.4</v>
      </c>
      <c r="Q834">
        <v>2338.7722439999998</v>
      </c>
      <c r="R834">
        <v>595962</v>
      </c>
      <c r="S834">
        <v>2.1</v>
      </c>
      <c r="T834">
        <v>2</v>
      </c>
      <c r="U834">
        <v>0.61499999999999999</v>
      </c>
      <c r="V834">
        <v>11.6</v>
      </c>
      <c r="W834" t="b">
        <f>COUNT(LifeExpectancyData[[#This Row],[Life expectancy]:[Schooling]])=19</f>
        <v>1</v>
      </c>
    </row>
    <row r="835" spans="1:23" x14ac:dyDescent="0.25">
      <c r="A835" t="s">
        <v>327</v>
      </c>
      <c r="B835">
        <v>2000</v>
      </c>
      <c r="C835" t="s">
        <v>273</v>
      </c>
      <c r="D835">
        <v>69</v>
      </c>
      <c r="E835">
        <v>218</v>
      </c>
      <c r="F835">
        <v>4</v>
      </c>
      <c r="G835">
        <v>2.79</v>
      </c>
      <c r="H835">
        <v>353.66903280000002</v>
      </c>
      <c r="I835">
        <v>99</v>
      </c>
      <c r="J835">
        <v>0</v>
      </c>
      <c r="K835">
        <v>45.3</v>
      </c>
      <c r="L835">
        <v>5</v>
      </c>
      <c r="M835">
        <v>98</v>
      </c>
      <c r="N835">
        <v>8.17</v>
      </c>
      <c r="O835">
        <v>99</v>
      </c>
      <c r="P835">
        <v>0.4</v>
      </c>
      <c r="Q835">
        <v>2238.4115999999999</v>
      </c>
      <c r="R835">
        <v>5867626</v>
      </c>
      <c r="S835">
        <v>2.1</v>
      </c>
      <c r="T835">
        <v>2</v>
      </c>
      <c r="U835">
        <v>0.60699999999999998</v>
      </c>
      <c r="V835">
        <v>11.3</v>
      </c>
      <c r="W835" t="b">
        <f>COUNT(LifeExpectancyData[[#This Row],[Life expectancy]:[Schooling]])=19</f>
        <v>1</v>
      </c>
    </row>
    <row r="836" spans="1:23" x14ac:dyDescent="0.25">
      <c r="A836" t="s">
        <v>328</v>
      </c>
      <c r="B836">
        <v>2015</v>
      </c>
      <c r="C836" t="s">
        <v>273</v>
      </c>
      <c r="D836">
        <v>58.2</v>
      </c>
      <c r="E836">
        <v>32</v>
      </c>
      <c r="F836">
        <v>3</v>
      </c>
      <c r="H836">
        <v>0</v>
      </c>
      <c r="I836">
        <v>16</v>
      </c>
      <c r="J836">
        <v>1250</v>
      </c>
      <c r="K836">
        <v>24.5</v>
      </c>
      <c r="L836">
        <v>4</v>
      </c>
      <c r="M836">
        <v>17</v>
      </c>
      <c r="O836">
        <v>16</v>
      </c>
      <c r="P836">
        <v>4.2</v>
      </c>
      <c r="Q836">
        <v>1347.3125700000001</v>
      </c>
      <c r="R836">
        <v>1175389</v>
      </c>
      <c r="S836">
        <v>8.4</v>
      </c>
      <c r="T836">
        <v>8.3000000000000007</v>
      </c>
      <c r="U836">
        <v>0.58199999999999996</v>
      </c>
      <c r="V836">
        <v>9.1999999999999993</v>
      </c>
      <c r="W836" t="b">
        <f>COUNT(LifeExpectancyData[[#This Row],[Life expectancy]:[Schooling]])=19</f>
        <v>0</v>
      </c>
    </row>
    <row r="837" spans="1:23" x14ac:dyDescent="0.25">
      <c r="A837" t="s">
        <v>328</v>
      </c>
      <c r="B837">
        <v>2014</v>
      </c>
      <c r="C837" t="s">
        <v>273</v>
      </c>
      <c r="D837">
        <v>57.9</v>
      </c>
      <c r="E837">
        <v>32</v>
      </c>
      <c r="F837">
        <v>3</v>
      </c>
      <c r="G837">
        <v>0.01</v>
      </c>
      <c r="H837">
        <v>13.40477417</v>
      </c>
      <c r="I837">
        <v>2</v>
      </c>
      <c r="J837">
        <v>13</v>
      </c>
      <c r="K837">
        <v>24</v>
      </c>
      <c r="L837">
        <v>4</v>
      </c>
      <c r="M837">
        <v>24</v>
      </c>
      <c r="N837">
        <v>3.8</v>
      </c>
      <c r="O837">
        <v>2</v>
      </c>
      <c r="P837">
        <v>4.4000000000000004</v>
      </c>
      <c r="Q837">
        <v>192.59733</v>
      </c>
      <c r="R837">
        <v>1129424</v>
      </c>
      <c r="S837">
        <v>8.5</v>
      </c>
      <c r="T837">
        <v>8.4</v>
      </c>
      <c r="U837">
        <v>0.58199999999999996</v>
      </c>
      <c r="V837">
        <v>9.1999999999999993</v>
      </c>
      <c r="W837" t="b">
        <f>COUNT(LifeExpectancyData[[#This Row],[Life expectancy]:[Schooling]])=19</f>
        <v>1</v>
      </c>
    </row>
    <row r="838" spans="1:23" x14ac:dyDescent="0.25">
      <c r="A838" t="s">
        <v>328</v>
      </c>
      <c r="B838">
        <v>2013</v>
      </c>
      <c r="C838" t="s">
        <v>273</v>
      </c>
      <c r="D838">
        <v>57.4</v>
      </c>
      <c r="E838">
        <v>327</v>
      </c>
      <c r="F838">
        <v>3</v>
      </c>
      <c r="G838">
        <v>10.72</v>
      </c>
      <c r="H838">
        <v>156.39076850000001</v>
      </c>
      <c r="J838">
        <v>321</v>
      </c>
      <c r="K838">
        <v>23.5</v>
      </c>
      <c r="L838">
        <v>4</v>
      </c>
      <c r="M838">
        <v>3</v>
      </c>
      <c r="N838">
        <v>3.73</v>
      </c>
      <c r="O838">
        <v>3</v>
      </c>
      <c r="P838">
        <v>5.7</v>
      </c>
      <c r="Q838">
        <v>2246.9938000000002</v>
      </c>
      <c r="R838">
        <v>183746</v>
      </c>
      <c r="S838">
        <v>8.6</v>
      </c>
      <c r="T838">
        <v>8.6</v>
      </c>
      <c r="U838">
        <v>0.58599999999999997</v>
      </c>
      <c r="V838">
        <v>9.1999999999999993</v>
      </c>
      <c r="W838" t="b">
        <f>COUNT(LifeExpectancyData[[#This Row],[Life expectancy]:[Schooling]])=19</f>
        <v>0</v>
      </c>
    </row>
    <row r="839" spans="1:23" x14ac:dyDescent="0.25">
      <c r="A839" t="s">
        <v>328</v>
      </c>
      <c r="B839">
        <v>2012</v>
      </c>
      <c r="C839" t="s">
        <v>273</v>
      </c>
      <c r="D839">
        <v>56.7</v>
      </c>
      <c r="E839">
        <v>337</v>
      </c>
      <c r="F839">
        <v>3</v>
      </c>
      <c r="G839">
        <v>11.89</v>
      </c>
      <c r="H839">
        <v>1500.4126349999999</v>
      </c>
      <c r="J839">
        <v>1190</v>
      </c>
      <c r="K839">
        <v>23</v>
      </c>
      <c r="L839">
        <v>4</v>
      </c>
      <c r="M839">
        <v>3</v>
      </c>
      <c r="N839">
        <v>4</v>
      </c>
      <c r="O839">
        <v>24</v>
      </c>
      <c r="P839">
        <v>8.1999999999999993</v>
      </c>
      <c r="Q839">
        <v>21557.6528</v>
      </c>
      <c r="R839">
        <v>138593</v>
      </c>
      <c r="S839">
        <v>8.6999999999999993</v>
      </c>
      <c r="T839">
        <v>8.6999999999999993</v>
      </c>
      <c r="U839">
        <v>0.58299999999999996</v>
      </c>
      <c r="V839">
        <v>9.1999999999999993</v>
      </c>
      <c r="W839" t="b">
        <f>COUNT(LifeExpectancyData[[#This Row],[Life expectancy]:[Schooling]])=19</f>
        <v>0</v>
      </c>
    </row>
    <row r="840" spans="1:23" x14ac:dyDescent="0.25">
      <c r="A840" t="s">
        <v>328</v>
      </c>
      <c r="B840">
        <v>2011</v>
      </c>
      <c r="C840" t="s">
        <v>273</v>
      </c>
      <c r="D840">
        <v>56.2</v>
      </c>
      <c r="E840">
        <v>344</v>
      </c>
      <c r="F840">
        <v>3</v>
      </c>
      <c r="G840">
        <v>10.99</v>
      </c>
      <c r="H840">
        <v>1493.051277</v>
      </c>
      <c r="J840">
        <v>0</v>
      </c>
      <c r="K840">
        <v>22.6</v>
      </c>
      <c r="L840">
        <v>4</v>
      </c>
      <c r="M840">
        <v>39</v>
      </c>
      <c r="N840">
        <v>3.29</v>
      </c>
      <c r="O840">
        <v>41</v>
      </c>
      <c r="P840">
        <v>7.7</v>
      </c>
      <c r="Q840">
        <v>21451.886170000002</v>
      </c>
      <c r="R840">
        <v>99429</v>
      </c>
      <c r="S840">
        <v>8.9</v>
      </c>
      <c r="T840">
        <v>8.8000000000000007</v>
      </c>
      <c r="U840">
        <v>0.57999999999999996</v>
      </c>
      <c r="V840">
        <v>9.1999999999999993</v>
      </c>
      <c r="W840" t="b">
        <f>COUNT(LifeExpectancyData[[#This Row],[Life expectancy]:[Schooling]])=19</f>
        <v>0</v>
      </c>
    </row>
    <row r="841" spans="1:23" x14ac:dyDescent="0.25">
      <c r="A841" t="s">
        <v>328</v>
      </c>
      <c r="B841">
        <v>2010</v>
      </c>
      <c r="C841" t="s">
        <v>273</v>
      </c>
      <c r="D841">
        <v>56.1</v>
      </c>
      <c r="E841">
        <v>339</v>
      </c>
      <c r="F841">
        <v>3</v>
      </c>
      <c r="G841">
        <v>9.93</v>
      </c>
      <c r="H841">
        <v>1192.6966190000001</v>
      </c>
      <c r="J841">
        <v>0</v>
      </c>
      <c r="K841">
        <v>22.1</v>
      </c>
      <c r="L841">
        <v>4</v>
      </c>
      <c r="M841">
        <v>59</v>
      </c>
      <c r="N841">
        <v>3.84</v>
      </c>
      <c r="O841">
        <v>44</v>
      </c>
      <c r="P841">
        <v>7.2</v>
      </c>
      <c r="Q841">
        <v>17136.445680000001</v>
      </c>
      <c r="R841">
        <v>95114</v>
      </c>
      <c r="S841">
        <v>9</v>
      </c>
      <c r="T841">
        <v>9</v>
      </c>
      <c r="U841">
        <v>0.58899999999999997</v>
      </c>
      <c r="V841">
        <v>9.1999999999999993</v>
      </c>
      <c r="W841" t="b">
        <f>COUNT(LifeExpectancyData[[#This Row],[Life expectancy]:[Schooling]])=19</f>
        <v>0</v>
      </c>
    </row>
    <row r="842" spans="1:23" x14ac:dyDescent="0.25">
      <c r="A842" t="s">
        <v>328</v>
      </c>
      <c r="B842">
        <v>2009</v>
      </c>
      <c r="C842" t="s">
        <v>273</v>
      </c>
      <c r="D842">
        <v>55.7</v>
      </c>
      <c r="E842">
        <v>34</v>
      </c>
      <c r="F842">
        <v>3</v>
      </c>
      <c r="G842">
        <v>7.97</v>
      </c>
      <c r="H842">
        <v>115.0692415</v>
      </c>
      <c r="J842">
        <v>78</v>
      </c>
      <c r="K842">
        <v>21.7</v>
      </c>
      <c r="L842">
        <v>4</v>
      </c>
      <c r="M842">
        <v>57</v>
      </c>
      <c r="N842">
        <v>5.32</v>
      </c>
      <c r="O842">
        <v>43</v>
      </c>
      <c r="P842">
        <v>7.3</v>
      </c>
      <c r="Q842">
        <v>1653.2936999999999</v>
      </c>
      <c r="R842">
        <v>99111</v>
      </c>
      <c r="S842">
        <v>9.1999999999999993</v>
      </c>
      <c r="T842">
        <v>9.1999999999999993</v>
      </c>
      <c r="U842">
        <v>0.59</v>
      </c>
      <c r="V842">
        <v>9.1</v>
      </c>
      <c r="W842" t="b">
        <f>COUNT(LifeExpectancyData[[#This Row],[Life expectancy]:[Schooling]])=19</f>
        <v>0</v>
      </c>
    </row>
    <row r="843" spans="1:23" x14ac:dyDescent="0.25">
      <c r="A843" t="s">
        <v>328</v>
      </c>
      <c r="B843">
        <v>2008</v>
      </c>
      <c r="C843" t="s">
        <v>273</v>
      </c>
      <c r="D843">
        <v>55.4</v>
      </c>
      <c r="E843">
        <v>338</v>
      </c>
      <c r="F843">
        <v>3</v>
      </c>
      <c r="G843">
        <v>8.34</v>
      </c>
      <c r="H843">
        <v>1705.678619</v>
      </c>
      <c r="J843">
        <v>436</v>
      </c>
      <c r="K843">
        <v>21.3</v>
      </c>
      <c r="L843">
        <v>4</v>
      </c>
      <c r="M843">
        <v>55</v>
      </c>
      <c r="N843">
        <v>2.31</v>
      </c>
      <c r="O843">
        <v>42</v>
      </c>
      <c r="P843">
        <v>6.3</v>
      </c>
      <c r="Q843">
        <v>22742.381590000001</v>
      </c>
      <c r="R843">
        <v>868418</v>
      </c>
      <c r="S843">
        <v>9.3000000000000007</v>
      </c>
      <c r="T843">
        <v>9.3000000000000007</v>
      </c>
      <c r="U843">
        <v>0.59199999999999997</v>
      </c>
      <c r="V843">
        <v>9.1</v>
      </c>
      <c r="W843" t="b">
        <f>COUNT(LifeExpectancyData[[#This Row],[Life expectancy]:[Schooling]])=19</f>
        <v>0</v>
      </c>
    </row>
    <row r="844" spans="1:23" x14ac:dyDescent="0.25">
      <c r="A844" t="s">
        <v>328</v>
      </c>
      <c r="B844">
        <v>2007</v>
      </c>
      <c r="C844" t="s">
        <v>273</v>
      </c>
      <c r="D844">
        <v>55</v>
      </c>
      <c r="E844">
        <v>339</v>
      </c>
      <c r="F844">
        <v>3</v>
      </c>
      <c r="G844">
        <v>6.86</v>
      </c>
      <c r="H844">
        <v>1024.5195430000001</v>
      </c>
      <c r="J844">
        <v>5</v>
      </c>
      <c r="K844">
        <v>2.9</v>
      </c>
      <c r="L844">
        <v>4</v>
      </c>
      <c r="M844">
        <v>54</v>
      </c>
      <c r="N844">
        <v>2.25</v>
      </c>
      <c r="O844">
        <v>41</v>
      </c>
      <c r="P844">
        <v>5.9</v>
      </c>
      <c r="Q844">
        <v>15761.83913</v>
      </c>
      <c r="R844">
        <v>829327</v>
      </c>
      <c r="S844">
        <v>9.5</v>
      </c>
      <c r="T844">
        <v>9.5</v>
      </c>
      <c r="U844">
        <v>0.58699999999999997</v>
      </c>
      <c r="V844">
        <v>9</v>
      </c>
      <c r="W844" t="b">
        <f>COUNT(LifeExpectancyData[[#This Row],[Life expectancy]:[Schooling]])=19</f>
        <v>0</v>
      </c>
    </row>
    <row r="845" spans="1:23" x14ac:dyDescent="0.25">
      <c r="A845" t="s">
        <v>328</v>
      </c>
      <c r="B845">
        <v>2006</v>
      </c>
      <c r="C845" t="s">
        <v>273</v>
      </c>
      <c r="D845">
        <v>54.8</v>
      </c>
      <c r="E845">
        <v>337</v>
      </c>
      <c r="F845">
        <v>3</v>
      </c>
      <c r="G845">
        <v>7.28</v>
      </c>
      <c r="H845">
        <v>827.59793349999995</v>
      </c>
      <c r="J845">
        <v>0</v>
      </c>
      <c r="K845">
        <v>2.5</v>
      </c>
      <c r="L845">
        <v>4</v>
      </c>
      <c r="M845">
        <v>52</v>
      </c>
      <c r="N845">
        <v>2.13</v>
      </c>
      <c r="O845">
        <v>4</v>
      </c>
      <c r="P845">
        <v>5.3</v>
      </c>
      <c r="Q845">
        <v>12732.275900000001</v>
      </c>
      <c r="R845">
        <v>792217</v>
      </c>
      <c r="S845">
        <v>9.6999999999999993</v>
      </c>
      <c r="T845">
        <v>9.6</v>
      </c>
      <c r="U845">
        <v>0.56899999999999995</v>
      </c>
      <c r="V845">
        <v>9</v>
      </c>
      <c r="W845" t="b">
        <f>COUNT(LifeExpectancyData[[#This Row],[Life expectancy]:[Schooling]])=19</f>
        <v>0</v>
      </c>
    </row>
    <row r="846" spans="1:23" x14ac:dyDescent="0.25">
      <c r="A846" t="s">
        <v>328</v>
      </c>
      <c r="B846">
        <v>2005</v>
      </c>
      <c r="C846" t="s">
        <v>273</v>
      </c>
      <c r="D846">
        <v>54.4</v>
      </c>
      <c r="E846">
        <v>337</v>
      </c>
      <c r="F846">
        <v>3</v>
      </c>
      <c r="G846">
        <v>7.19</v>
      </c>
      <c r="H846">
        <v>12.066167099999999</v>
      </c>
      <c r="J846">
        <v>0</v>
      </c>
      <c r="K846">
        <v>2.2000000000000002</v>
      </c>
      <c r="L846">
        <v>4</v>
      </c>
      <c r="M846">
        <v>5</v>
      </c>
      <c r="N846">
        <v>1.63</v>
      </c>
      <c r="O846">
        <v>39</v>
      </c>
      <c r="P846">
        <v>4.9000000000000004</v>
      </c>
      <c r="Q846">
        <v>185.63334</v>
      </c>
      <c r="R846">
        <v>757317</v>
      </c>
      <c r="S846">
        <v>9.8000000000000007</v>
      </c>
      <c r="T846">
        <v>9.8000000000000007</v>
      </c>
      <c r="U846">
        <v>0.56299999999999994</v>
      </c>
      <c r="V846">
        <v>8.6999999999999993</v>
      </c>
      <c r="W846" t="b">
        <f>COUNT(LifeExpectancyData[[#This Row],[Life expectancy]:[Schooling]])=19</f>
        <v>0</v>
      </c>
    </row>
    <row r="847" spans="1:23" x14ac:dyDescent="0.25">
      <c r="A847" t="s">
        <v>328</v>
      </c>
      <c r="B847">
        <v>2004</v>
      </c>
      <c r="C847" t="s">
        <v>273</v>
      </c>
      <c r="D847">
        <v>54.1</v>
      </c>
      <c r="E847">
        <v>336</v>
      </c>
      <c r="F847">
        <v>3</v>
      </c>
      <c r="G847">
        <v>6.28</v>
      </c>
      <c r="H847">
        <v>44.547683050000003</v>
      </c>
      <c r="J847">
        <v>38</v>
      </c>
      <c r="K847">
        <v>19.8</v>
      </c>
      <c r="L847">
        <v>4</v>
      </c>
      <c r="M847">
        <v>48</v>
      </c>
      <c r="N847">
        <v>2.4</v>
      </c>
      <c r="O847">
        <v>38</v>
      </c>
      <c r="P847">
        <v>4.4000000000000004</v>
      </c>
      <c r="Q847">
        <v>685.34897000000001</v>
      </c>
      <c r="R847">
        <v>724817</v>
      </c>
      <c r="S847">
        <v>1</v>
      </c>
      <c r="T847">
        <v>1</v>
      </c>
      <c r="U847">
        <v>0.55300000000000005</v>
      </c>
      <c r="V847">
        <v>8.5</v>
      </c>
      <c r="W847" t="b">
        <f>COUNT(LifeExpectancyData[[#This Row],[Life expectancy]:[Schooling]])=19</f>
        <v>0</v>
      </c>
    </row>
    <row r="848" spans="1:23" x14ac:dyDescent="0.25">
      <c r="A848" t="s">
        <v>328</v>
      </c>
      <c r="B848">
        <v>2003</v>
      </c>
      <c r="C848" t="s">
        <v>273</v>
      </c>
      <c r="D848">
        <v>53.8</v>
      </c>
      <c r="E848">
        <v>334</v>
      </c>
      <c r="F848">
        <v>3</v>
      </c>
      <c r="G848">
        <v>7.13</v>
      </c>
      <c r="H848">
        <v>309.78345869999998</v>
      </c>
      <c r="J848">
        <v>18</v>
      </c>
      <c r="K848">
        <v>19.5</v>
      </c>
      <c r="L848">
        <v>4</v>
      </c>
      <c r="M848">
        <v>46</v>
      </c>
      <c r="N848">
        <v>2.23</v>
      </c>
      <c r="O848">
        <v>37</v>
      </c>
      <c r="P848">
        <v>3.6</v>
      </c>
      <c r="Q848">
        <v>3577.1761969999998</v>
      </c>
      <c r="R848">
        <v>694611</v>
      </c>
      <c r="S848">
        <v>1.2</v>
      </c>
      <c r="T848">
        <v>1.1000000000000001</v>
      </c>
      <c r="U848">
        <v>0.55400000000000005</v>
      </c>
      <c r="V848">
        <v>8.4</v>
      </c>
      <c r="W848" t="b">
        <f>COUNT(LifeExpectancyData[[#This Row],[Life expectancy]:[Schooling]])=19</f>
        <v>0</v>
      </c>
    </row>
    <row r="849" spans="1:23" x14ac:dyDescent="0.25">
      <c r="A849" t="s">
        <v>328</v>
      </c>
      <c r="B849">
        <v>2002</v>
      </c>
      <c r="C849" t="s">
        <v>273</v>
      </c>
      <c r="D849">
        <v>53.5</v>
      </c>
      <c r="E849">
        <v>334</v>
      </c>
      <c r="F849">
        <v>3</v>
      </c>
      <c r="G849">
        <v>6.01</v>
      </c>
      <c r="H849">
        <v>234.78742070000001</v>
      </c>
      <c r="J849">
        <v>24</v>
      </c>
      <c r="K849">
        <v>19.100000000000001</v>
      </c>
      <c r="L849">
        <v>4</v>
      </c>
      <c r="M849">
        <v>44</v>
      </c>
      <c r="N849">
        <v>2.5</v>
      </c>
      <c r="O849">
        <v>36</v>
      </c>
      <c r="P849">
        <v>2.9</v>
      </c>
      <c r="Q849">
        <v>2711.1711399999999</v>
      </c>
      <c r="R849">
        <v>66647</v>
      </c>
      <c r="S849">
        <v>1.4</v>
      </c>
      <c r="T849">
        <v>1.3</v>
      </c>
      <c r="U849">
        <v>0.54200000000000004</v>
      </c>
      <c r="V849">
        <v>8.1999999999999993</v>
      </c>
      <c r="W849" t="b">
        <f>COUNT(LifeExpectancyData[[#This Row],[Life expectancy]:[Schooling]])=19</f>
        <v>0</v>
      </c>
    </row>
    <row r="850" spans="1:23" x14ac:dyDescent="0.25">
      <c r="A850" t="s">
        <v>328</v>
      </c>
      <c r="B850">
        <v>2001</v>
      </c>
      <c r="C850" t="s">
        <v>273</v>
      </c>
      <c r="D850">
        <v>53.1</v>
      </c>
      <c r="E850">
        <v>334</v>
      </c>
      <c r="F850">
        <v>3</v>
      </c>
      <c r="G850">
        <v>5.07</v>
      </c>
      <c r="H850">
        <v>197.78395520000001</v>
      </c>
      <c r="J850">
        <v>1339</v>
      </c>
      <c r="K850">
        <v>18.7</v>
      </c>
      <c r="L850">
        <v>4</v>
      </c>
      <c r="M850">
        <v>43</v>
      </c>
      <c r="N850">
        <v>1.78</v>
      </c>
      <c r="O850">
        <v>35</v>
      </c>
      <c r="P850">
        <v>2.2999999999999998</v>
      </c>
      <c r="Q850">
        <v>2283.8793900000001</v>
      </c>
      <c r="R850">
        <v>639762</v>
      </c>
      <c r="S850">
        <v>1.6</v>
      </c>
      <c r="T850">
        <v>1.4</v>
      </c>
      <c r="U850">
        <v>0.52700000000000002</v>
      </c>
      <c r="V850">
        <v>8</v>
      </c>
      <c r="W850" t="b">
        <f>COUNT(LifeExpectancyData[[#This Row],[Life expectancy]:[Schooling]])=19</f>
        <v>0</v>
      </c>
    </row>
    <row r="851" spans="1:23" x14ac:dyDescent="0.25">
      <c r="A851" t="s">
        <v>328</v>
      </c>
      <c r="B851">
        <v>2000</v>
      </c>
      <c r="C851" t="s">
        <v>273</v>
      </c>
      <c r="D851">
        <v>52.7</v>
      </c>
      <c r="E851">
        <v>336</v>
      </c>
      <c r="F851">
        <v>3</v>
      </c>
      <c r="G851">
        <v>4.46</v>
      </c>
      <c r="H851">
        <v>14.95451321</v>
      </c>
      <c r="J851">
        <v>0</v>
      </c>
      <c r="K851">
        <v>18.3</v>
      </c>
      <c r="L851">
        <v>4</v>
      </c>
      <c r="M851">
        <v>41</v>
      </c>
      <c r="N851">
        <v>2.73</v>
      </c>
      <c r="O851">
        <v>34</v>
      </c>
      <c r="P851">
        <v>1.9</v>
      </c>
      <c r="Q851">
        <v>172.68491</v>
      </c>
      <c r="R851">
        <v>614323</v>
      </c>
      <c r="S851">
        <v>1.7</v>
      </c>
      <c r="T851">
        <v>1.6</v>
      </c>
      <c r="U851">
        <v>0</v>
      </c>
      <c r="V851">
        <v>0</v>
      </c>
      <c r="W851" t="b">
        <f>COUNT(LifeExpectancyData[[#This Row],[Life expectancy]:[Schooling]])=19</f>
        <v>0</v>
      </c>
    </row>
    <row r="852" spans="1:23" x14ac:dyDescent="0.25">
      <c r="A852" t="s">
        <v>329</v>
      </c>
      <c r="B852">
        <v>2015</v>
      </c>
      <c r="C852" t="s">
        <v>273</v>
      </c>
      <c r="D852">
        <v>64.7</v>
      </c>
      <c r="E852">
        <v>255</v>
      </c>
      <c r="F852">
        <v>5</v>
      </c>
      <c r="H852">
        <v>0</v>
      </c>
      <c r="I852">
        <v>95</v>
      </c>
      <c r="J852">
        <v>198</v>
      </c>
      <c r="K852">
        <v>18.600000000000001</v>
      </c>
      <c r="L852">
        <v>7</v>
      </c>
      <c r="M852">
        <v>95</v>
      </c>
      <c r="O852">
        <v>95</v>
      </c>
      <c r="P852">
        <v>0.4</v>
      </c>
      <c r="S852">
        <v>8.4</v>
      </c>
      <c r="T852">
        <v>8.1999999999999993</v>
      </c>
      <c r="U852">
        <v>0.41799999999999998</v>
      </c>
      <c r="V852">
        <v>5</v>
      </c>
      <c r="W852" t="b">
        <f>COUNT(LifeExpectancyData[[#This Row],[Life expectancy]:[Schooling]])=19</f>
        <v>0</v>
      </c>
    </row>
    <row r="853" spans="1:23" x14ac:dyDescent="0.25">
      <c r="A853" t="s">
        <v>329</v>
      </c>
      <c r="B853">
        <v>2014</v>
      </c>
      <c r="C853" t="s">
        <v>273</v>
      </c>
      <c r="D853">
        <v>64.400000000000006</v>
      </c>
      <c r="E853">
        <v>261</v>
      </c>
      <c r="F853">
        <v>5</v>
      </c>
      <c r="G853">
        <v>0.01</v>
      </c>
      <c r="H853">
        <v>0</v>
      </c>
      <c r="I853">
        <v>94</v>
      </c>
      <c r="J853">
        <v>127</v>
      </c>
      <c r="K853">
        <v>18</v>
      </c>
      <c r="L853">
        <v>8</v>
      </c>
      <c r="M853">
        <v>94</v>
      </c>
      <c r="N853">
        <v>3.34</v>
      </c>
      <c r="O853">
        <v>94</v>
      </c>
      <c r="P853">
        <v>0.4</v>
      </c>
      <c r="S853">
        <v>8.5</v>
      </c>
      <c r="T853">
        <v>8.3000000000000007</v>
      </c>
      <c r="U853">
        <v>0.41599999999999998</v>
      </c>
      <c r="V853">
        <v>5</v>
      </c>
      <c r="W853" t="b">
        <f>COUNT(LifeExpectancyData[[#This Row],[Life expectancy]:[Schooling]])=19</f>
        <v>0</v>
      </c>
    </row>
    <row r="854" spans="1:23" x14ac:dyDescent="0.25">
      <c r="A854" t="s">
        <v>329</v>
      </c>
      <c r="B854">
        <v>2013</v>
      </c>
      <c r="C854" t="s">
        <v>273</v>
      </c>
      <c r="D854">
        <v>64</v>
      </c>
      <c r="E854">
        <v>266</v>
      </c>
      <c r="F854">
        <v>6</v>
      </c>
      <c r="G854">
        <v>0.01</v>
      </c>
      <c r="H854">
        <v>0</v>
      </c>
      <c r="I854">
        <v>94</v>
      </c>
      <c r="J854">
        <v>45</v>
      </c>
      <c r="K854">
        <v>17.5</v>
      </c>
      <c r="L854">
        <v>8</v>
      </c>
      <c r="M854">
        <v>94</v>
      </c>
      <c r="N854">
        <v>3.1</v>
      </c>
      <c r="O854">
        <v>94</v>
      </c>
      <c r="P854">
        <v>0.5</v>
      </c>
      <c r="S854">
        <v>8.6</v>
      </c>
      <c r="T854">
        <v>8.4</v>
      </c>
      <c r="U854">
        <v>0.41399999999999998</v>
      </c>
      <c r="V854">
        <v>5</v>
      </c>
      <c r="W854" t="b">
        <f>COUNT(LifeExpectancyData[[#This Row],[Life expectancy]:[Schooling]])=19</f>
        <v>0</v>
      </c>
    </row>
    <row r="855" spans="1:23" x14ac:dyDescent="0.25">
      <c r="A855" t="s">
        <v>329</v>
      </c>
      <c r="B855">
        <v>2012</v>
      </c>
      <c r="C855" t="s">
        <v>273</v>
      </c>
      <c r="D855">
        <v>63.6</v>
      </c>
      <c r="E855">
        <v>274</v>
      </c>
      <c r="F855">
        <v>6</v>
      </c>
      <c r="G855">
        <v>0.01</v>
      </c>
      <c r="H855">
        <v>0</v>
      </c>
      <c r="I855">
        <v>94</v>
      </c>
      <c r="J855">
        <v>194</v>
      </c>
      <c r="K855">
        <v>17</v>
      </c>
      <c r="L855">
        <v>8</v>
      </c>
      <c r="M855">
        <v>94</v>
      </c>
      <c r="N855">
        <v>2.98</v>
      </c>
      <c r="O855">
        <v>94</v>
      </c>
      <c r="P855">
        <v>0.6</v>
      </c>
      <c r="S855">
        <v>8.6999999999999993</v>
      </c>
      <c r="T855">
        <v>8.6</v>
      </c>
      <c r="U855">
        <v>0.41</v>
      </c>
      <c r="V855">
        <v>5</v>
      </c>
      <c r="W855" t="b">
        <f>COUNT(LifeExpectancyData[[#This Row],[Life expectancy]:[Schooling]])=19</f>
        <v>0</v>
      </c>
    </row>
    <row r="856" spans="1:23" x14ac:dyDescent="0.25">
      <c r="A856" t="s">
        <v>329</v>
      </c>
      <c r="B856">
        <v>2011</v>
      </c>
      <c r="C856" t="s">
        <v>273</v>
      </c>
      <c r="D856">
        <v>62.9</v>
      </c>
      <c r="E856">
        <v>286</v>
      </c>
      <c r="F856">
        <v>6</v>
      </c>
      <c r="G856">
        <v>0.62</v>
      </c>
      <c r="H856">
        <v>20.979919150000001</v>
      </c>
      <c r="I856">
        <v>96</v>
      </c>
      <c r="J856">
        <v>48</v>
      </c>
      <c r="K856">
        <v>16.5</v>
      </c>
      <c r="L856">
        <v>8</v>
      </c>
      <c r="M856">
        <v>96</v>
      </c>
      <c r="N856">
        <v>3.6</v>
      </c>
      <c r="O856">
        <v>96</v>
      </c>
      <c r="P856">
        <v>0.7</v>
      </c>
      <c r="Q856">
        <v>582.775532</v>
      </c>
      <c r="R856">
        <v>447469</v>
      </c>
      <c r="S856">
        <v>8.8000000000000007</v>
      </c>
      <c r="T856">
        <v>8.6999999999999993</v>
      </c>
      <c r="U856">
        <v>0.40500000000000003</v>
      </c>
      <c r="V856">
        <v>5</v>
      </c>
      <c r="W856" t="b">
        <f>COUNT(LifeExpectancyData[[#This Row],[Life expectancy]:[Schooling]])=19</f>
        <v>1</v>
      </c>
    </row>
    <row r="857" spans="1:23" x14ac:dyDescent="0.25">
      <c r="A857" t="s">
        <v>329</v>
      </c>
      <c r="B857">
        <v>2010</v>
      </c>
      <c r="C857" t="s">
        <v>273</v>
      </c>
      <c r="D857">
        <v>62.1</v>
      </c>
      <c r="E857">
        <v>298</v>
      </c>
      <c r="F857">
        <v>6</v>
      </c>
      <c r="G857">
        <v>0.61</v>
      </c>
      <c r="H857">
        <v>17.357397840000001</v>
      </c>
      <c r="I857">
        <v>9</v>
      </c>
      <c r="J857">
        <v>51</v>
      </c>
      <c r="K857">
        <v>16</v>
      </c>
      <c r="L857">
        <v>9</v>
      </c>
      <c r="M857">
        <v>9</v>
      </c>
      <c r="N857">
        <v>3.24</v>
      </c>
      <c r="O857">
        <v>9</v>
      </c>
      <c r="P857">
        <v>0.9</v>
      </c>
      <c r="Q857">
        <v>482.14994000000002</v>
      </c>
      <c r="R857">
        <v>43984</v>
      </c>
      <c r="S857">
        <v>8.9</v>
      </c>
      <c r="T857">
        <v>8.8000000000000007</v>
      </c>
      <c r="U857">
        <v>0.40400000000000003</v>
      </c>
      <c r="V857">
        <v>5.0999999999999996</v>
      </c>
      <c r="W857" t="b">
        <f>COUNT(LifeExpectancyData[[#This Row],[Life expectancy]:[Schooling]])=19</f>
        <v>1</v>
      </c>
    </row>
    <row r="858" spans="1:23" x14ac:dyDescent="0.25">
      <c r="A858" t="s">
        <v>329</v>
      </c>
      <c r="B858">
        <v>2009</v>
      </c>
      <c r="C858" t="s">
        <v>273</v>
      </c>
      <c r="D858">
        <v>61.4</v>
      </c>
      <c r="E858">
        <v>311</v>
      </c>
      <c r="F858">
        <v>6</v>
      </c>
      <c r="G858">
        <v>0.63</v>
      </c>
      <c r="H858">
        <v>1.5751601959999999</v>
      </c>
      <c r="I858">
        <v>92</v>
      </c>
      <c r="J858">
        <v>82</v>
      </c>
      <c r="K858">
        <v>15.5</v>
      </c>
      <c r="L858">
        <v>9</v>
      </c>
      <c r="M858">
        <v>92</v>
      </c>
      <c r="N858">
        <v>3.3</v>
      </c>
      <c r="O858">
        <v>92</v>
      </c>
      <c r="P858">
        <v>1</v>
      </c>
      <c r="Q858">
        <v>43.754449899999997</v>
      </c>
      <c r="R858">
        <v>431334</v>
      </c>
      <c r="S858">
        <v>9</v>
      </c>
      <c r="T858">
        <v>8.9</v>
      </c>
      <c r="U858">
        <v>0.40200000000000002</v>
      </c>
      <c r="V858">
        <v>5.2</v>
      </c>
      <c r="W858" t="b">
        <f>COUNT(LifeExpectancyData[[#This Row],[Life expectancy]:[Schooling]])=19</f>
        <v>1</v>
      </c>
    </row>
    <row r="859" spans="1:23" x14ac:dyDescent="0.25">
      <c r="A859" t="s">
        <v>329</v>
      </c>
      <c r="B859">
        <v>2008</v>
      </c>
      <c r="C859" t="s">
        <v>273</v>
      </c>
      <c r="D859">
        <v>67</v>
      </c>
      <c r="E859">
        <v>322</v>
      </c>
      <c r="F859">
        <v>6</v>
      </c>
      <c r="G859">
        <v>0.49</v>
      </c>
      <c r="H859">
        <v>11.76572311</v>
      </c>
      <c r="I859">
        <v>94</v>
      </c>
      <c r="J859">
        <v>0</v>
      </c>
      <c r="K859">
        <v>15.1</v>
      </c>
      <c r="L859">
        <v>9</v>
      </c>
      <c r="M859">
        <v>94</v>
      </c>
      <c r="N859">
        <v>3.69</v>
      </c>
      <c r="O859">
        <v>94</v>
      </c>
      <c r="P859">
        <v>1.1000000000000001</v>
      </c>
      <c r="Q859">
        <v>326.82564200000002</v>
      </c>
      <c r="R859">
        <v>4232636</v>
      </c>
      <c r="S859">
        <v>9.1</v>
      </c>
      <c r="T859">
        <v>9.1</v>
      </c>
      <c r="U859">
        <v>0.40600000000000003</v>
      </c>
      <c r="V859">
        <v>5.2</v>
      </c>
      <c r="W859" t="b">
        <f>COUNT(LifeExpectancyData[[#This Row],[Life expectancy]:[Schooling]])=19</f>
        <v>1</v>
      </c>
    </row>
    <row r="860" spans="1:23" x14ac:dyDescent="0.25">
      <c r="A860" t="s">
        <v>329</v>
      </c>
      <c r="B860">
        <v>2007</v>
      </c>
      <c r="C860" t="s">
        <v>273</v>
      </c>
      <c r="D860">
        <v>62</v>
      </c>
      <c r="E860">
        <v>329</v>
      </c>
      <c r="F860">
        <v>6</v>
      </c>
      <c r="G860">
        <v>1.23</v>
      </c>
      <c r="H860">
        <v>11.423859609999999</v>
      </c>
      <c r="I860">
        <v>91</v>
      </c>
      <c r="J860">
        <v>55</v>
      </c>
      <c r="K860">
        <v>14.7</v>
      </c>
      <c r="L860">
        <v>9</v>
      </c>
      <c r="M860">
        <v>91</v>
      </c>
      <c r="N860">
        <v>3.29</v>
      </c>
      <c r="O860">
        <v>91</v>
      </c>
      <c r="P860">
        <v>1.3</v>
      </c>
      <c r="Q860">
        <v>317.32943360000002</v>
      </c>
      <c r="R860">
        <v>4153332</v>
      </c>
      <c r="S860">
        <v>9.1999999999999993</v>
      </c>
      <c r="T860">
        <v>9.1999999999999993</v>
      </c>
      <c r="U860">
        <v>0.40500000000000003</v>
      </c>
      <c r="V860">
        <v>5.3</v>
      </c>
      <c r="W860" t="b">
        <f>COUNT(LifeExpectancyData[[#This Row],[Life expectancy]:[Schooling]])=19</f>
        <v>1</v>
      </c>
    </row>
    <row r="861" spans="1:23" x14ac:dyDescent="0.25">
      <c r="A861" t="s">
        <v>329</v>
      </c>
      <c r="B861">
        <v>2006</v>
      </c>
      <c r="C861" t="s">
        <v>273</v>
      </c>
      <c r="D861">
        <v>59.7</v>
      </c>
      <c r="E861">
        <v>336</v>
      </c>
      <c r="F861">
        <v>7</v>
      </c>
      <c r="G861">
        <v>0.97</v>
      </c>
      <c r="H861">
        <v>10.602697729999999</v>
      </c>
      <c r="I861">
        <v>94</v>
      </c>
      <c r="J861">
        <v>128</v>
      </c>
      <c r="K861">
        <v>14.3</v>
      </c>
      <c r="L861">
        <v>9</v>
      </c>
      <c r="M861">
        <v>94</v>
      </c>
      <c r="N861">
        <v>3.3</v>
      </c>
      <c r="O861">
        <v>94</v>
      </c>
      <c r="P861">
        <v>1.4</v>
      </c>
      <c r="Q861">
        <v>297.82858800000002</v>
      </c>
      <c r="R861">
        <v>466648</v>
      </c>
      <c r="S861">
        <v>9.3000000000000007</v>
      </c>
      <c r="T861">
        <v>9.3000000000000007</v>
      </c>
      <c r="U861">
        <v>0.40500000000000003</v>
      </c>
      <c r="V861">
        <v>5.3</v>
      </c>
      <c r="W861" t="b">
        <f>COUNT(LifeExpectancyData[[#This Row],[Life expectancy]:[Schooling]])=19</f>
        <v>1</v>
      </c>
    </row>
    <row r="862" spans="1:23" x14ac:dyDescent="0.25">
      <c r="A862" t="s">
        <v>329</v>
      </c>
      <c r="B862">
        <v>2005</v>
      </c>
      <c r="C862" t="s">
        <v>273</v>
      </c>
      <c r="D862">
        <v>59.4</v>
      </c>
      <c r="E862">
        <v>34</v>
      </c>
      <c r="F862">
        <v>7</v>
      </c>
      <c r="G862">
        <v>1.07</v>
      </c>
      <c r="H862">
        <v>5.0646889679999996</v>
      </c>
      <c r="I862">
        <v>96</v>
      </c>
      <c r="J862">
        <v>19</v>
      </c>
      <c r="K862">
        <v>13.9</v>
      </c>
      <c r="L862">
        <v>9</v>
      </c>
      <c r="M862">
        <v>96</v>
      </c>
      <c r="N862">
        <v>2.97</v>
      </c>
      <c r="O862">
        <v>96</v>
      </c>
      <c r="P862">
        <v>1.6</v>
      </c>
      <c r="Q862">
        <v>276.75896</v>
      </c>
      <c r="R862">
        <v>39697</v>
      </c>
      <c r="S862">
        <v>9.4</v>
      </c>
      <c r="T862">
        <v>9.5</v>
      </c>
      <c r="U862">
        <v>0</v>
      </c>
      <c r="V862">
        <v>5.4</v>
      </c>
      <c r="W862" t="b">
        <f>COUNT(LifeExpectancyData[[#This Row],[Life expectancy]:[Schooling]])=19</f>
        <v>1</v>
      </c>
    </row>
    <row r="863" spans="1:23" x14ac:dyDescent="0.25">
      <c r="A863" t="s">
        <v>329</v>
      </c>
      <c r="B863">
        <v>2004</v>
      </c>
      <c r="C863" t="s">
        <v>273</v>
      </c>
      <c r="D863">
        <v>59.1</v>
      </c>
      <c r="E863">
        <v>342</v>
      </c>
      <c r="F863">
        <v>7</v>
      </c>
      <c r="G863">
        <v>0.64</v>
      </c>
      <c r="H863">
        <v>10.26097341</v>
      </c>
      <c r="I863">
        <v>84</v>
      </c>
      <c r="J863">
        <v>24</v>
      </c>
      <c r="K863">
        <v>13.6</v>
      </c>
      <c r="L863">
        <v>10</v>
      </c>
      <c r="M863">
        <v>98</v>
      </c>
      <c r="N863">
        <v>3.14</v>
      </c>
      <c r="O863">
        <v>98</v>
      </c>
      <c r="P863">
        <v>1.8</v>
      </c>
      <c r="Q863">
        <v>287.42222429999998</v>
      </c>
      <c r="R863">
        <v>3858623</v>
      </c>
      <c r="S863">
        <v>9.6</v>
      </c>
      <c r="T863">
        <v>9.6</v>
      </c>
      <c r="U863">
        <v>0</v>
      </c>
      <c r="V863">
        <v>5</v>
      </c>
      <c r="W863" t="b">
        <f>COUNT(LifeExpectancyData[[#This Row],[Life expectancy]:[Schooling]])=19</f>
        <v>1</v>
      </c>
    </row>
    <row r="864" spans="1:23" x14ac:dyDescent="0.25">
      <c r="A864" t="s">
        <v>329</v>
      </c>
      <c r="B864">
        <v>2003</v>
      </c>
      <c r="C864" t="s">
        <v>273</v>
      </c>
      <c r="D864">
        <v>58.8</v>
      </c>
      <c r="E864">
        <v>343</v>
      </c>
      <c r="F864">
        <v>7</v>
      </c>
      <c r="G864">
        <v>0.56000000000000005</v>
      </c>
      <c r="H864">
        <v>6.9139980129999996</v>
      </c>
      <c r="I864">
        <v>91</v>
      </c>
      <c r="J864">
        <v>376</v>
      </c>
      <c r="K864">
        <v>13.3</v>
      </c>
      <c r="L864">
        <v>10</v>
      </c>
      <c r="M864">
        <v>95</v>
      </c>
      <c r="N864">
        <v>3.5</v>
      </c>
      <c r="O864">
        <v>93</v>
      </c>
      <c r="P864">
        <v>1.9</v>
      </c>
      <c r="Q864">
        <v>232.7945459</v>
      </c>
      <c r="R864">
        <v>3738265</v>
      </c>
      <c r="S864">
        <v>9.6999999999999993</v>
      </c>
      <c r="T864">
        <v>9.6999999999999993</v>
      </c>
      <c r="U864">
        <v>0</v>
      </c>
      <c r="V864">
        <v>4.7</v>
      </c>
      <c r="W864" t="b">
        <f>COUNT(LifeExpectancyData[[#This Row],[Life expectancy]:[Schooling]])=19</f>
        <v>1</v>
      </c>
    </row>
    <row r="865" spans="1:23" x14ac:dyDescent="0.25">
      <c r="A865" t="s">
        <v>329</v>
      </c>
      <c r="B865">
        <v>2002</v>
      </c>
      <c r="C865" t="s">
        <v>273</v>
      </c>
      <c r="D865">
        <v>58.5</v>
      </c>
      <c r="E865">
        <v>343</v>
      </c>
      <c r="F865">
        <v>7</v>
      </c>
      <c r="G865">
        <v>0.83</v>
      </c>
      <c r="H865">
        <v>0.70313217900000002</v>
      </c>
      <c r="I865">
        <v>86</v>
      </c>
      <c r="J865">
        <v>460</v>
      </c>
      <c r="K865">
        <v>13.1</v>
      </c>
      <c r="L865">
        <v>10</v>
      </c>
      <c r="M865">
        <v>92</v>
      </c>
      <c r="N865">
        <v>4.2</v>
      </c>
      <c r="O865">
        <v>9</v>
      </c>
      <c r="P865">
        <v>1.9</v>
      </c>
      <c r="Q865">
        <v>21.768798100000001</v>
      </c>
      <c r="R865">
        <v>3614639</v>
      </c>
      <c r="S865">
        <v>9.9</v>
      </c>
      <c r="T865">
        <v>9.9</v>
      </c>
      <c r="U865">
        <v>0</v>
      </c>
      <c r="V865">
        <v>4.4000000000000004</v>
      </c>
      <c r="W865" t="b">
        <f>COUNT(LifeExpectancyData[[#This Row],[Life expectancy]:[Schooling]])=19</f>
        <v>1</v>
      </c>
    </row>
    <row r="866" spans="1:23" x14ac:dyDescent="0.25">
      <c r="A866" t="s">
        <v>329</v>
      </c>
      <c r="B866">
        <v>2001</v>
      </c>
      <c r="C866" t="s">
        <v>273</v>
      </c>
      <c r="D866">
        <v>58.1</v>
      </c>
      <c r="E866">
        <v>345</v>
      </c>
      <c r="F866">
        <v>7</v>
      </c>
      <c r="G866">
        <v>0.61</v>
      </c>
      <c r="H866">
        <v>5.5936195379999996</v>
      </c>
      <c r="J866">
        <v>204</v>
      </c>
      <c r="K866">
        <v>12.8</v>
      </c>
      <c r="L866">
        <v>10</v>
      </c>
      <c r="M866">
        <v>89</v>
      </c>
      <c r="N866">
        <v>3.95</v>
      </c>
      <c r="O866">
        <v>86</v>
      </c>
      <c r="P866">
        <v>2</v>
      </c>
      <c r="Q866">
        <v>215.13921300000001</v>
      </c>
      <c r="R866">
        <v>3497124</v>
      </c>
      <c r="S866">
        <v>1</v>
      </c>
      <c r="T866">
        <v>1</v>
      </c>
      <c r="U866">
        <v>0</v>
      </c>
      <c r="V866">
        <v>4.3</v>
      </c>
      <c r="W866" t="b">
        <f>COUNT(LifeExpectancyData[[#This Row],[Life expectancy]:[Schooling]])=19</f>
        <v>0</v>
      </c>
    </row>
    <row r="867" spans="1:23" x14ac:dyDescent="0.25">
      <c r="A867" t="s">
        <v>329</v>
      </c>
      <c r="B867">
        <v>2000</v>
      </c>
      <c r="C867" t="s">
        <v>273</v>
      </c>
      <c r="D867">
        <v>45.3</v>
      </c>
      <c r="E867">
        <v>593</v>
      </c>
      <c r="F867">
        <v>7</v>
      </c>
      <c r="G867">
        <v>0.83</v>
      </c>
      <c r="H867">
        <v>0.73594036100000004</v>
      </c>
      <c r="J867">
        <v>789</v>
      </c>
      <c r="K867">
        <v>12.6</v>
      </c>
      <c r="L867">
        <v>10</v>
      </c>
      <c r="M867">
        <v>82</v>
      </c>
      <c r="N867">
        <v>4.43</v>
      </c>
      <c r="O867">
        <v>81</v>
      </c>
      <c r="P867">
        <v>1.9</v>
      </c>
      <c r="Q867">
        <v>28.1969487</v>
      </c>
      <c r="R867">
        <v>339281</v>
      </c>
      <c r="S867">
        <v>1.2</v>
      </c>
      <c r="T867">
        <v>1.1000000000000001</v>
      </c>
      <c r="U867">
        <v>0</v>
      </c>
      <c r="V867">
        <v>3.9</v>
      </c>
      <c r="W867" t="b">
        <f>COUNT(LifeExpectancyData[[#This Row],[Life expectancy]:[Schooling]])=19</f>
        <v>0</v>
      </c>
    </row>
    <row r="868" spans="1:23" x14ac:dyDescent="0.25">
      <c r="A868" t="s">
        <v>330</v>
      </c>
      <c r="B868">
        <v>2015</v>
      </c>
      <c r="C868" t="s">
        <v>273</v>
      </c>
      <c r="D868">
        <v>77.599999999999994</v>
      </c>
      <c r="E868">
        <v>119</v>
      </c>
      <c r="F868">
        <v>0</v>
      </c>
      <c r="H868">
        <v>0</v>
      </c>
      <c r="I868">
        <v>91</v>
      </c>
      <c r="J868">
        <v>4</v>
      </c>
      <c r="K868">
        <v>59.9</v>
      </c>
      <c r="L868">
        <v>0</v>
      </c>
      <c r="M868">
        <v>93</v>
      </c>
      <c r="O868">
        <v>93</v>
      </c>
      <c r="P868">
        <v>0.1</v>
      </c>
      <c r="Q868">
        <v>1774.9291000000001</v>
      </c>
      <c r="R868">
        <v>131547</v>
      </c>
      <c r="S868">
        <v>1.9</v>
      </c>
      <c r="T868">
        <v>1.9</v>
      </c>
      <c r="U868">
        <v>0.86299999999999999</v>
      </c>
      <c r="V868">
        <v>16.5</v>
      </c>
      <c r="W868" t="b">
        <f>COUNT(LifeExpectancyData[[#This Row],[Life expectancy]:[Schooling]])=19</f>
        <v>0</v>
      </c>
    </row>
    <row r="869" spans="1:23" x14ac:dyDescent="0.25">
      <c r="A869" t="s">
        <v>330</v>
      </c>
      <c r="B869">
        <v>2014</v>
      </c>
      <c r="C869" t="s">
        <v>273</v>
      </c>
      <c r="D869">
        <v>77.3</v>
      </c>
      <c r="E869">
        <v>122</v>
      </c>
      <c r="F869">
        <v>0</v>
      </c>
      <c r="G869">
        <v>0.01</v>
      </c>
      <c r="H869">
        <v>2700.07305</v>
      </c>
      <c r="I869">
        <v>93</v>
      </c>
      <c r="J869">
        <v>0</v>
      </c>
      <c r="K869">
        <v>59.4</v>
      </c>
      <c r="L869">
        <v>0</v>
      </c>
      <c r="M869">
        <v>93</v>
      </c>
      <c r="N869">
        <v>6.38</v>
      </c>
      <c r="O869">
        <v>93</v>
      </c>
      <c r="P869">
        <v>0.1</v>
      </c>
      <c r="Q869">
        <v>19941.455320000001</v>
      </c>
      <c r="R869">
        <v>1314545</v>
      </c>
      <c r="S869">
        <v>1.9</v>
      </c>
      <c r="T869">
        <v>1.9</v>
      </c>
      <c r="U869">
        <v>0.86</v>
      </c>
      <c r="V869">
        <v>16.5</v>
      </c>
      <c r="W869" t="b">
        <f>COUNT(LifeExpectancyData[[#This Row],[Life expectancy]:[Schooling]])=19</f>
        <v>1</v>
      </c>
    </row>
    <row r="870" spans="1:23" x14ac:dyDescent="0.25">
      <c r="A870" t="s">
        <v>330</v>
      </c>
      <c r="B870">
        <v>2013</v>
      </c>
      <c r="C870" t="s">
        <v>273</v>
      </c>
      <c r="D870">
        <v>76.900000000000006</v>
      </c>
      <c r="E870">
        <v>127</v>
      </c>
      <c r="F870">
        <v>0</v>
      </c>
      <c r="G870">
        <v>0.01</v>
      </c>
      <c r="H870">
        <v>261.29148079999999</v>
      </c>
      <c r="I870">
        <v>93</v>
      </c>
      <c r="J870">
        <v>2</v>
      </c>
      <c r="K870">
        <v>59</v>
      </c>
      <c r="L870">
        <v>0</v>
      </c>
      <c r="M870">
        <v>94</v>
      </c>
      <c r="N870">
        <v>6.48</v>
      </c>
      <c r="O870">
        <v>94</v>
      </c>
      <c r="P870">
        <v>0.1</v>
      </c>
      <c r="Q870">
        <v>1929.7746</v>
      </c>
      <c r="R870">
        <v>1317997</v>
      </c>
      <c r="S870">
        <v>1.9</v>
      </c>
      <c r="T870">
        <v>1.9</v>
      </c>
      <c r="U870">
        <v>0.85599999999999998</v>
      </c>
      <c r="V870">
        <v>16.5</v>
      </c>
      <c r="W870" t="b">
        <f>COUNT(LifeExpectancyData[[#This Row],[Life expectancy]:[Schooling]])=19</f>
        <v>1</v>
      </c>
    </row>
    <row r="871" spans="1:23" x14ac:dyDescent="0.25">
      <c r="A871" t="s">
        <v>330</v>
      </c>
      <c r="B871">
        <v>2012</v>
      </c>
      <c r="C871" t="s">
        <v>273</v>
      </c>
      <c r="D871">
        <v>76.3</v>
      </c>
      <c r="E871">
        <v>135</v>
      </c>
      <c r="F871">
        <v>0</v>
      </c>
      <c r="G871">
        <v>0.01</v>
      </c>
      <c r="H871">
        <v>2263.1037970000002</v>
      </c>
      <c r="I871">
        <v>94</v>
      </c>
      <c r="J871">
        <v>4</v>
      </c>
      <c r="K871">
        <v>58.5</v>
      </c>
      <c r="L871">
        <v>0</v>
      </c>
      <c r="M871">
        <v>94</v>
      </c>
      <c r="N871">
        <v>6.36</v>
      </c>
      <c r="O871">
        <v>94</v>
      </c>
      <c r="P871">
        <v>0.1</v>
      </c>
      <c r="Q871">
        <v>17421.892199999998</v>
      </c>
      <c r="R871">
        <v>1322696</v>
      </c>
      <c r="S871">
        <v>1.9</v>
      </c>
      <c r="T871">
        <v>1.9</v>
      </c>
      <c r="U871">
        <v>0.85</v>
      </c>
      <c r="V871">
        <v>16.5</v>
      </c>
      <c r="W871" t="b">
        <f>COUNT(LifeExpectancyData[[#This Row],[Life expectancy]:[Schooling]])=19</f>
        <v>1</v>
      </c>
    </row>
    <row r="872" spans="1:23" x14ac:dyDescent="0.25">
      <c r="A872" t="s">
        <v>330</v>
      </c>
      <c r="B872">
        <v>2011</v>
      </c>
      <c r="C872" t="s">
        <v>273</v>
      </c>
      <c r="D872">
        <v>76.099999999999994</v>
      </c>
      <c r="E872">
        <v>138</v>
      </c>
      <c r="F872">
        <v>0</v>
      </c>
      <c r="G872">
        <v>0.01</v>
      </c>
      <c r="H872">
        <v>2146.945741</v>
      </c>
      <c r="I872">
        <v>94</v>
      </c>
      <c r="J872">
        <v>7</v>
      </c>
      <c r="K872">
        <v>58</v>
      </c>
      <c r="L872">
        <v>0</v>
      </c>
      <c r="M872">
        <v>93</v>
      </c>
      <c r="N872">
        <v>5.83</v>
      </c>
      <c r="O872">
        <v>93</v>
      </c>
      <c r="P872">
        <v>0.1</v>
      </c>
      <c r="Q872">
        <v>17454.843420000001</v>
      </c>
      <c r="R872">
        <v>1327439</v>
      </c>
      <c r="S872">
        <v>1.9</v>
      </c>
      <c r="T872">
        <v>2</v>
      </c>
      <c r="U872">
        <v>0.83799999999999997</v>
      </c>
      <c r="V872">
        <v>16.399999999999999</v>
      </c>
      <c r="W872" t="b">
        <f>COUNT(LifeExpectancyData[[#This Row],[Life expectancy]:[Schooling]])=19</f>
        <v>1</v>
      </c>
    </row>
    <row r="873" spans="1:23" x14ac:dyDescent="0.25">
      <c r="A873" t="s">
        <v>330</v>
      </c>
      <c r="B873">
        <v>2010</v>
      </c>
      <c r="C873" t="s">
        <v>273</v>
      </c>
      <c r="D873">
        <v>75.599999999999994</v>
      </c>
      <c r="E873">
        <v>137</v>
      </c>
      <c r="F873">
        <v>0</v>
      </c>
      <c r="G873">
        <v>14.97</v>
      </c>
      <c r="H873">
        <v>1802.017593</v>
      </c>
      <c r="I873">
        <v>94</v>
      </c>
      <c r="J873">
        <v>0</v>
      </c>
      <c r="K873">
        <v>57.6</v>
      </c>
      <c r="L873">
        <v>0</v>
      </c>
      <c r="M873">
        <v>94</v>
      </c>
      <c r="N873">
        <v>6.25</v>
      </c>
      <c r="O873">
        <v>94</v>
      </c>
      <c r="P873">
        <v>0.1</v>
      </c>
      <c r="Q873">
        <v>14638.6482</v>
      </c>
      <c r="R873">
        <v>1331475</v>
      </c>
      <c r="S873">
        <v>1.9</v>
      </c>
      <c r="T873">
        <v>2</v>
      </c>
      <c r="U873">
        <v>0.83299999999999996</v>
      </c>
      <c r="V873">
        <v>16.2</v>
      </c>
      <c r="W873" t="b">
        <f>COUNT(LifeExpectancyData[[#This Row],[Life expectancy]:[Schooling]])=19</f>
        <v>1</v>
      </c>
    </row>
    <row r="874" spans="1:23" x14ac:dyDescent="0.25">
      <c r="A874" t="s">
        <v>330</v>
      </c>
      <c r="B874">
        <v>2009</v>
      </c>
      <c r="C874" t="s">
        <v>273</v>
      </c>
      <c r="D874">
        <v>74.900000000000006</v>
      </c>
      <c r="E874">
        <v>156</v>
      </c>
      <c r="F874">
        <v>0</v>
      </c>
      <c r="G874">
        <v>15.04</v>
      </c>
      <c r="H874">
        <v>1717.0887110000001</v>
      </c>
      <c r="I874">
        <v>95</v>
      </c>
      <c r="J874">
        <v>0</v>
      </c>
      <c r="K874">
        <v>57.1</v>
      </c>
      <c r="L874">
        <v>0</v>
      </c>
      <c r="M874">
        <v>95</v>
      </c>
      <c r="N874">
        <v>6.93</v>
      </c>
      <c r="O874">
        <v>95</v>
      </c>
      <c r="P874">
        <v>0.1</v>
      </c>
      <c r="Q874">
        <v>14726.31828</v>
      </c>
      <c r="R874">
        <v>1334515</v>
      </c>
      <c r="S874">
        <v>2</v>
      </c>
      <c r="T874">
        <v>2</v>
      </c>
      <c r="U874">
        <v>0.83599999999999997</v>
      </c>
      <c r="V874">
        <v>16.100000000000001</v>
      </c>
      <c r="W874" t="b">
        <f>COUNT(LifeExpectancyData[[#This Row],[Life expectancy]:[Schooling]])=19</f>
        <v>1</v>
      </c>
    </row>
    <row r="875" spans="1:23" x14ac:dyDescent="0.25">
      <c r="A875" t="s">
        <v>330</v>
      </c>
      <c r="B875">
        <v>2008</v>
      </c>
      <c r="C875" t="s">
        <v>273</v>
      </c>
      <c r="D875">
        <v>74.2</v>
      </c>
      <c r="E875">
        <v>167</v>
      </c>
      <c r="F875">
        <v>0</v>
      </c>
      <c r="G875">
        <v>16.989999999999998</v>
      </c>
      <c r="H875">
        <v>225.07236180000001</v>
      </c>
      <c r="I875">
        <v>94</v>
      </c>
      <c r="J875">
        <v>0</v>
      </c>
      <c r="K875">
        <v>56.7</v>
      </c>
      <c r="L875">
        <v>0</v>
      </c>
      <c r="M875">
        <v>95</v>
      </c>
      <c r="N875">
        <v>6.6</v>
      </c>
      <c r="O875">
        <v>95</v>
      </c>
      <c r="P875">
        <v>0.1</v>
      </c>
      <c r="Q875">
        <v>1894.5485000000001</v>
      </c>
      <c r="R875">
        <v>13379</v>
      </c>
      <c r="S875">
        <v>2</v>
      </c>
      <c r="T875">
        <v>2.1</v>
      </c>
      <c r="U875">
        <v>0.83499999999999996</v>
      </c>
      <c r="V875">
        <v>16.100000000000001</v>
      </c>
      <c r="W875" t="b">
        <f>COUNT(LifeExpectancyData[[#This Row],[Life expectancy]:[Schooling]])=19</f>
        <v>1</v>
      </c>
    </row>
    <row r="876" spans="1:23" x14ac:dyDescent="0.25">
      <c r="A876" t="s">
        <v>330</v>
      </c>
      <c r="B876">
        <v>2007</v>
      </c>
      <c r="C876" t="s">
        <v>273</v>
      </c>
      <c r="D876">
        <v>73</v>
      </c>
      <c r="E876">
        <v>189</v>
      </c>
      <c r="F876">
        <v>0</v>
      </c>
      <c r="G876">
        <v>17.87</v>
      </c>
      <c r="H876">
        <v>1904.1246900000001</v>
      </c>
      <c r="I876">
        <v>95</v>
      </c>
      <c r="J876">
        <v>1</v>
      </c>
      <c r="K876">
        <v>56.3</v>
      </c>
      <c r="L876">
        <v>0</v>
      </c>
      <c r="M876">
        <v>95</v>
      </c>
      <c r="N876">
        <v>5.16</v>
      </c>
      <c r="O876">
        <v>95</v>
      </c>
      <c r="P876">
        <v>0.1</v>
      </c>
      <c r="Q876">
        <v>16586.452000000001</v>
      </c>
      <c r="R876">
        <v>13468</v>
      </c>
      <c r="S876">
        <v>2</v>
      </c>
      <c r="T876">
        <v>2.1</v>
      </c>
      <c r="U876">
        <v>0.82899999999999996</v>
      </c>
      <c r="V876">
        <v>16.100000000000001</v>
      </c>
      <c r="W876" t="b">
        <f>COUNT(LifeExpectancyData[[#This Row],[Life expectancy]:[Schooling]])=19</f>
        <v>1</v>
      </c>
    </row>
    <row r="877" spans="1:23" x14ac:dyDescent="0.25">
      <c r="A877" t="s">
        <v>330</v>
      </c>
      <c r="B877">
        <v>2006</v>
      </c>
      <c r="C877" t="s">
        <v>273</v>
      </c>
      <c r="D877">
        <v>73</v>
      </c>
      <c r="E877">
        <v>188</v>
      </c>
      <c r="F877">
        <v>0</v>
      </c>
      <c r="G877">
        <v>16.579999999999998</v>
      </c>
      <c r="H877">
        <v>244.35108009999999</v>
      </c>
      <c r="I877">
        <v>95</v>
      </c>
      <c r="J877">
        <v>27</v>
      </c>
      <c r="K877">
        <v>55.9</v>
      </c>
      <c r="L877">
        <v>0</v>
      </c>
      <c r="M877">
        <v>95</v>
      </c>
      <c r="N877">
        <v>5.0999999999999996</v>
      </c>
      <c r="O877">
        <v>95</v>
      </c>
      <c r="P877">
        <v>0.1</v>
      </c>
      <c r="Q877">
        <v>12595.416499999999</v>
      </c>
      <c r="R877">
        <v>134681</v>
      </c>
      <c r="S877">
        <v>2.1</v>
      </c>
      <c r="T877">
        <v>2.2000000000000002</v>
      </c>
      <c r="U877">
        <v>0.82199999999999995</v>
      </c>
      <c r="V877">
        <v>16.100000000000001</v>
      </c>
      <c r="W877" t="b">
        <f>COUNT(LifeExpectancyData[[#This Row],[Life expectancy]:[Schooling]])=19</f>
        <v>1</v>
      </c>
    </row>
    <row r="878" spans="1:23" x14ac:dyDescent="0.25">
      <c r="A878" t="s">
        <v>330</v>
      </c>
      <c r="B878">
        <v>2005</v>
      </c>
      <c r="C878" t="s">
        <v>273</v>
      </c>
      <c r="D878">
        <v>72.8</v>
      </c>
      <c r="E878">
        <v>189</v>
      </c>
      <c r="F878">
        <v>0</v>
      </c>
      <c r="G878">
        <v>15.52</v>
      </c>
      <c r="H878">
        <v>153.50452630000001</v>
      </c>
      <c r="I878">
        <v>95</v>
      </c>
      <c r="J878">
        <v>2</v>
      </c>
      <c r="K878">
        <v>55.5</v>
      </c>
      <c r="L878">
        <v>0</v>
      </c>
      <c r="M878">
        <v>96</v>
      </c>
      <c r="N878">
        <v>5.2</v>
      </c>
      <c r="O878">
        <v>96</v>
      </c>
      <c r="P878">
        <v>0.1</v>
      </c>
      <c r="Q878">
        <v>1338.31322</v>
      </c>
      <c r="R878">
        <v>1354775</v>
      </c>
      <c r="S878">
        <v>2.1</v>
      </c>
      <c r="T878">
        <v>2.2000000000000002</v>
      </c>
      <c r="U878">
        <v>0.81200000000000006</v>
      </c>
      <c r="V878">
        <v>15.9</v>
      </c>
      <c r="W878" t="b">
        <f>COUNT(LifeExpectancyData[[#This Row],[Life expectancy]:[Schooling]])=19</f>
        <v>1</v>
      </c>
    </row>
    <row r="879" spans="1:23" x14ac:dyDescent="0.25">
      <c r="A879" t="s">
        <v>330</v>
      </c>
      <c r="B879">
        <v>2004</v>
      </c>
      <c r="C879" t="s">
        <v>273</v>
      </c>
      <c r="D879">
        <v>72.3</v>
      </c>
      <c r="E879">
        <v>195</v>
      </c>
      <c r="F879">
        <v>0</v>
      </c>
      <c r="G879">
        <v>15.07</v>
      </c>
      <c r="H879">
        <v>101.1201161</v>
      </c>
      <c r="I879">
        <v>9</v>
      </c>
      <c r="J879">
        <v>0</v>
      </c>
      <c r="K879">
        <v>55.2</v>
      </c>
      <c r="L879">
        <v>0</v>
      </c>
      <c r="M879">
        <v>95</v>
      </c>
      <c r="N879">
        <v>5.13</v>
      </c>
      <c r="O879">
        <v>94</v>
      </c>
      <c r="P879">
        <v>0.1</v>
      </c>
      <c r="Q879">
        <v>885.46511499999997</v>
      </c>
      <c r="R879">
        <v>136255</v>
      </c>
      <c r="S879">
        <v>2.2000000000000002</v>
      </c>
      <c r="T879">
        <v>2.2999999999999998</v>
      </c>
      <c r="U879">
        <v>0.80500000000000005</v>
      </c>
      <c r="V879">
        <v>15.7</v>
      </c>
      <c r="W879" t="b">
        <f>COUNT(LifeExpectancyData[[#This Row],[Life expectancy]:[Schooling]])=19</f>
        <v>1</v>
      </c>
    </row>
    <row r="880" spans="1:23" x14ac:dyDescent="0.25">
      <c r="A880" t="s">
        <v>330</v>
      </c>
      <c r="B880">
        <v>2003</v>
      </c>
      <c r="C880" t="s">
        <v>273</v>
      </c>
      <c r="D880">
        <v>71.900000000000006</v>
      </c>
      <c r="E880">
        <v>199</v>
      </c>
      <c r="F880">
        <v>0</v>
      </c>
      <c r="G880">
        <v>11.64</v>
      </c>
      <c r="H880">
        <v>132.72339220000001</v>
      </c>
      <c r="J880">
        <v>0</v>
      </c>
      <c r="K880">
        <v>54.9</v>
      </c>
      <c r="L880">
        <v>0</v>
      </c>
      <c r="M880">
        <v>95</v>
      </c>
      <c r="N880">
        <v>4.92</v>
      </c>
      <c r="O880">
        <v>94</v>
      </c>
      <c r="P880">
        <v>0.1</v>
      </c>
      <c r="Q880">
        <v>7174.2374149999996</v>
      </c>
      <c r="R880">
        <v>13772</v>
      </c>
      <c r="S880">
        <v>2.2000000000000002</v>
      </c>
      <c r="T880">
        <v>2.2999999999999998</v>
      </c>
      <c r="U880">
        <v>0.79800000000000004</v>
      </c>
      <c r="V880">
        <v>15.6</v>
      </c>
      <c r="W880" t="b">
        <f>COUNT(LifeExpectancyData[[#This Row],[Life expectancy]:[Schooling]])=19</f>
        <v>0</v>
      </c>
    </row>
    <row r="881" spans="1:23" x14ac:dyDescent="0.25">
      <c r="A881" t="s">
        <v>330</v>
      </c>
      <c r="B881">
        <v>2002</v>
      </c>
      <c r="C881" t="s">
        <v>273</v>
      </c>
      <c r="D881">
        <v>71.2</v>
      </c>
      <c r="E881">
        <v>211</v>
      </c>
      <c r="F881">
        <v>0</v>
      </c>
      <c r="G881">
        <v>11.48</v>
      </c>
      <c r="H881">
        <v>7.8060428249999996</v>
      </c>
      <c r="J881">
        <v>0</v>
      </c>
      <c r="K881">
        <v>54.6</v>
      </c>
      <c r="L881">
        <v>0</v>
      </c>
      <c r="M881">
        <v>94</v>
      </c>
      <c r="N881">
        <v>4.84</v>
      </c>
      <c r="O881">
        <v>94</v>
      </c>
      <c r="P881">
        <v>0.1</v>
      </c>
      <c r="Q881">
        <v>538.34778100000005</v>
      </c>
      <c r="R881">
        <v>137935</v>
      </c>
      <c r="S881">
        <v>2.2999999999999998</v>
      </c>
      <c r="T881">
        <v>2.4</v>
      </c>
      <c r="U881">
        <v>0.79100000000000004</v>
      </c>
      <c r="V881">
        <v>15.4</v>
      </c>
      <c r="W881" t="b">
        <f>COUNT(LifeExpectancyData[[#This Row],[Life expectancy]:[Schooling]])=19</f>
        <v>0</v>
      </c>
    </row>
    <row r="882" spans="1:23" x14ac:dyDescent="0.25">
      <c r="A882" t="s">
        <v>330</v>
      </c>
      <c r="B882">
        <v>2001</v>
      </c>
      <c r="C882" t="s">
        <v>273</v>
      </c>
      <c r="D882">
        <v>78</v>
      </c>
      <c r="E882">
        <v>225</v>
      </c>
      <c r="F882">
        <v>0</v>
      </c>
      <c r="G882">
        <v>0.01</v>
      </c>
      <c r="H882">
        <v>88.629458220000004</v>
      </c>
      <c r="J882">
        <v>0</v>
      </c>
      <c r="K882">
        <v>54.3</v>
      </c>
      <c r="L882">
        <v>0</v>
      </c>
      <c r="M882">
        <v>94</v>
      </c>
      <c r="N882">
        <v>4.8499999999999996</v>
      </c>
      <c r="O882">
        <v>94</v>
      </c>
      <c r="P882">
        <v>0.1</v>
      </c>
      <c r="Q882">
        <v>4498.9572699999999</v>
      </c>
      <c r="R882">
        <v>1388115</v>
      </c>
      <c r="S882">
        <v>2.4</v>
      </c>
      <c r="T882">
        <v>2.5</v>
      </c>
      <c r="U882">
        <v>0.78100000000000003</v>
      </c>
      <c r="V882">
        <v>15</v>
      </c>
      <c r="W882" t="b">
        <f>COUNT(LifeExpectancyData[[#This Row],[Life expectancy]:[Schooling]])=19</f>
        <v>0</v>
      </c>
    </row>
    <row r="883" spans="1:23" x14ac:dyDescent="0.25">
      <c r="A883" t="s">
        <v>330</v>
      </c>
      <c r="B883">
        <v>2000</v>
      </c>
      <c r="C883" t="s">
        <v>273</v>
      </c>
      <c r="D883">
        <v>78</v>
      </c>
      <c r="E883">
        <v>218</v>
      </c>
      <c r="F883">
        <v>0</v>
      </c>
      <c r="G883">
        <v>0.01</v>
      </c>
      <c r="H883">
        <v>5.3480945100000001</v>
      </c>
      <c r="J883">
        <v>9</v>
      </c>
      <c r="K883">
        <v>54</v>
      </c>
      <c r="L883">
        <v>0</v>
      </c>
      <c r="M883">
        <v>93</v>
      </c>
      <c r="N883">
        <v>5.28</v>
      </c>
      <c r="O883">
        <v>93</v>
      </c>
      <c r="P883">
        <v>0.1</v>
      </c>
      <c r="Q883">
        <v>47.328270000000003</v>
      </c>
      <c r="R883">
        <v>1396985</v>
      </c>
      <c r="S883">
        <v>2.5</v>
      </c>
      <c r="T883">
        <v>2.5</v>
      </c>
      <c r="U883">
        <v>0.76400000000000001</v>
      </c>
      <c r="V883">
        <v>14.4</v>
      </c>
      <c r="W883" t="b">
        <f>COUNT(LifeExpectancyData[[#This Row],[Life expectancy]:[Schooling]])=19</f>
        <v>0</v>
      </c>
    </row>
    <row r="884" spans="1:23" x14ac:dyDescent="0.25">
      <c r="A884" t="s">
        <v>331</v>
      </c>
      <c r="B884">
        <v>2015</v>
      </c>
      <c r="C884" t="s">
        <v>273</v>
      </c>
      <c r="D884">
        <v>64.8</v>
      </c>
      <c r="E884">
        <v>225</v>
      </c>
      <c r="F884">
        <v>136</v>
      </c>
      <c r="H884">
        <v>0</v>
      </c>
      <c r="I884">
        <v>77</v>
      </c>
      <c r="J884">
        <v>17745</v>
      </c>
      <c r="K884">
        <v>17.600000000000001</v>
      </c>
      <c r="L884">
        <v>194</v>
      </c>
      <c r="M884">
        <v>75</v>
      </c>
      <c r="O884">
        <v>77</v>
      </c>
      <c r="P884">
        <v>0.6</v>
      </c>
      <c r="Q884">
        <v>645.46376269999996</v>
      </c>
      <c r="R884">
        <v>9987333</v>
      </c>
      <c r="S884">
        <v>1.4</v>
      </c>
      <c r="T884">
        <v>1.2</v>
      </c>
      <c r="U884">
        <v>0.441</v>
      </c>
      <c r="V884">
        <v>8.4</v>
      </c>
      <c r="W884" t="b">
        <f>COUNT(LifeExpectancyData[[#This Row],[Life expectancy]:[Schooling]])=19</f>
        <v>0</v>
      </c>
    </row>
    <row r="885" spans="1:23" x14ac:dyDescent="0.25">
      <c r="A885" t="s">
        <v>331</v>
      </c>
      <c r="B885">
        <v>2014</v>
      </c>
      <c r="C885" t="s">
        <v>273</v>
      </c>
      <c r="D885">
        <v>64.2</v>
      </c>
      <c r="E885">
        <v>234</v>
      </c>
      <c r="F885">
        <v>140</v>
      </c>
      <c r="G885">
        <v>0.01</v>
      </c>
      <c r="H885">
        <v>89.958058449999996</v>
      </c>
      <c r="I885">
        <v>77</v>
      </c>
      <c r="J885">
        <v>12739</v>
      </c>
      <c r="K885">
        <v>17.2</v>
      </c>
      <c r="L885">
        <v>202</v>
      </c>
      <c r="M885">
        <v>75</v>
      </c>
      <c r="N885">
        <v>4.88</v>
      </c>
      <c r="O885">
        <v>77</v>
      </c>
      <c r="P885">
        <v>0.6</v>
      </c>
      <c r="Q885">
        <v>571.16227590000005</v>
      </c>
      <c r="R885">
        <v>97366774</v>
      </c>
      <c r="S885">
        <v>1.5</v>
      </c>
      <c r="T885">
        <v>1.3</v>
      </c>
      <c r="U885">
        <v>0.435</v>
      </c>
      <c r="V885">
        <v>8.4</v>
      </c>
      <c r="W885" t="b">
        <f>COUNT(LifeExpectancyData[[#This Row],[Life expectancy]:[Schooling]])=19</f>
        <v>1</v>
      </c>
    </row>
    <row r="886" spans="1:23" x14ac:dyDescent="0.25">
      <c r="A886" t="s">
        <v>331</v>
      </c>
      <c r="B886">
        <v>2013</v>
      </c>
      <c r="C886" t="s">
        <v>273</v>
      </c>
      <c r="D886">
        <v>63.7</v>
      </c>
      <c r="E886">
        <v>237</v>
      </c>
      <c r="F886">
        <v>145</v>
      </c>
      <c r="G886">
        <v>1.86</v>
      </c>
      <c r="H886">
        <v>8.3132820390000006</v>
      </c>
      <c r="I886">
        <v>72</v>
      </c>
      <c r="J886">
        <v>5253</v>
      </c>
      <c r="K886">
        <v>16.8</v>
      </c>
      <c r="L886">
        <v>211</v>
      </c>
      <c r="M886">
        <v>7</v>
      </c>
      <c r="N886">
        <v>5.19</v>
      </c>
      <c r="O886">
        <v>72</v>
      </c>
      <c r="P886">
        <v>0.9</v>
      </c>
      <c r="Q886">
        <v>52.1535887</v>
      </c>
      <c r="R886">
        <v>94887724</v>
      </c>
      <c r="S886">
        <v>1.6</v>
      </c>
      <c r="T886">
        <v>1.4</v>
      </c>
      <c r="U886">
        <v>0.42699999999999999</v>
      </c>
      <c r="V886">
        <v>8.4</v>
      </c>
      <c r="W886" t="b">
        <f>COUNT(LifeExpectancyData[[#This Row],[Life expectancy]:[Schooling]])=19</f>
        <v>1</v>
      </c>
    </row>
    <row r="887" spans="1:23" x14ac:dyDescent="0.25">
      <c r="A887" t="s">
        <v>331</v>
      </c>
      <c r="B887">
        <v>2012</v>
      </c>
      <c r="C887" t="s">
        <v>273</v>
      </c>
      <c r="D887">
        <v>63.3</v>
      </c>
      <c r="E887">
        <v>241</v>
      </c>
      <c r="F887">
        <v>150</v>
      </c>
      <c r="G887">
        <v>1.84</v>
      </c>
      <c r="H887">
        <v>86.825511239999997</v>
      </c>
      <c r="I887">
        <v>69</v>
      </c>
      <c r="J887">
        <v>4347</v>
      </c>
      <c r="K887">
        <v>16.399999999999999</v>
      </c>
      <c r="L887">
        <v>221</v>
      </c>
      <c r="M887">
        <v>7</v>
      </c>
      <c r="N887">
        <v>5.77</v>
      </c>
      <c r="O887">
        <v>69</v>
      </c>
      <c r="P887">
        <v>1.2</v>
      </c>
      <c r="Q887">
        <v>468.567249</v>
      </c>
      <c r="R887">
        <v>92444183</v>
      </c>
      <c r="S887">
        <v>1.7</v>
      </c>
      <c r="T887">
        <v>1.5</v>
      </c>
      <c r="U887">
        <v>0.42199999999999999</v>
      </c>
      <c r="V887">
        <v>8.4</v>
      </c>
      <c r="W887" t="b">
        <f>COUNT(LifeExpectancyData[[#This Row],[Life expectancy]:[Schooling]])=19</f>
        <v>1</v>
      </c>
    </row>
    <row r="888" spans="1:23" x14ac:dyDescent="0.25">
      <c r="A888" t="s">
        <v>331</v>
      </c>
      <c r="B888">
        <v>2011</v>
      </c>
      <c r="C888" t="s">
        <v>273</v>
      </c>
      <c r="D888">
        <v>62.6</v>
      </c>
      <c r="E888">
        <v>249</v>
      </c>
      <c r="F888">
        <v>156</v>
      </c>
      <c r="G888">
        <v>1.32</v>
      </c>
      <c r="H888">
        <v>67.775653689999999</v>
      </c>
      <c r="I888">
        <v>65</v>
      </c>
      <c r="J888">
        <v>3255</v>
      </c>
      <c r="K888">
        <v>16</v>
      </c>
      <c r="L888">
        <v>231</v>
      </c>
      <c r="M888">
        <v>7</v>
      </c>
      <c r="N888">
        <v>6.55</v>
      </c>
      <c r="O888">
        <v>65</v>
      </c>
      <c r="P888">
        <v>1.4</v>
      </c>
      <c r="Q888">
        <v>354.8463544</v>
      </c>
      <c r="R888">
        <v>946756</v>
      </c>
      <c r="S888">
        <v>1.9</v>
      </c>
      <c r="T888">
        <v>1.6</v>
      </c>
      <c r="U888">
        <v>0.41099999999999998</v>
      </c>
      <c r="V888">
        <v>8.1999999999999993</v>
      </c>
      <c r="W888" t="b">
        <f>COUNT(LifeExpectancyData[[#This Row],[Life expectancy]:[Schooling]])=19</f>
        <v>1</v>
      </c>
    </row>
    <row r="889" spans="1:23" x14ac:dyDescent="0.25">
      <c r="A889" t="s">
        <v>331</v>
      </c>
      <c r="B889">
        <v>2010</v>
      </c>
      <c r="C889" t="s">
        <v>273</v>
      </c>
      <c r="D889">
        <v>61.8</v>
      </c>
      <c r="E889">
        <v>261</v>
      </c>
      <c r="F889">
        <v>162</v>
      </c>
      <c r="G889">
        <v>1.34</v>
      </c>
      <c r="H889">
        <v>67.733744130000005</v>
      </c>
      <c r="I889">
        <v>62</v>
      </c>
      <c r="J889">
        <v>4235</v>
      </c>
      <c r="K889">
        <v>15.6</v>
      </c>
      <c r="L889">
        <v>243</v>
      </c>
      <c r="M889">
        <v>69</v>
      </c>
      <c r="N889">
        <v>6.86</v>
      </c>
      <c r="O889">
        <v>61</v>
      </c>
      <c r="P889">
        <v>1.7</v>
      </c>
      <c r="Q889">
        <v>341.39992000000001</v>
      </c>
      <c r="R889">
        <v>877267</v>
      </c>
      <c r="S889">
        <v>11</v>
      </c>
      <c r="T889">
        <v>1.7</v>
      </c>
      <c r="U889">
        <v>0.40100000000000002</v>
      </c>
      <c r="V889">
        <v>8.1</v>
      </c>
      <c r="W889" t="b">
        <f>COUNT(LifeExpectancyData[[#This Row],[Life expectancy]:[Schooling]])=19</f>
        <v>1</v>
      </c>
    </row>
    <row r="890" spans="1:23" x14ac:dyDescent="0.25">
      <c r="A890" t="s">
        <v>331</v>
      </c>
      <c r="B890">
        <v>2009</v>
      </c>
      <c r="C890" t="s">
        <v>273</v>
      </c>
      <c r="D890">
        <v>68</v>
      </c>
      <c r="E890">
        <v>274</v>
      </c>
      <c r="F890">
        <v>169</v>
      </c>
      <c r="G890">
        <v>1.17</v>
      </c>
      <c r="H890">
        <v>53.773540009999998</v>
      </c>
      <c r="I890">
        <v>56</v>
      </c>
      <c r="J890">
        <v>1176</v>
      </c>
      <c r="K890">
        <v>15.3</v>
      </c>
      <c r="L890">
        <v>256</v>
      </c>
      <c r="M890">
        <v>65</v>
      </c>
      <c r="N890">
        <v>4.41</v>
      </c>
      <c r="O890">
        <v>58</v>
      </c>
      <c r="P890">
        <v>2</v>
      </c>
      <c r="Q890">
        <v>379.75663850000001</v>
      </c>
      <c r="R890">
        <v>85416253</v>
      </c>
      <c r="S890">
        <v>11.1</v>
      </c>
      <c r="T890">
        <v>1.8</v>
      </c>
      <c r="U890">
        <v>0.39300000000000002</v>
      </c>
      <c r="V890">
        <v>8.1</v>
      </c>
      <c r="W890" t="b">
        <f>COUNT(LifeExpectancyData[[#This Row],[Life expectancy]:[Schooling]])=19</f>
        <v>1</v>
      </c>
    </row>
    <row r="891" spans="1:23" x14ac:dyDescent="0.25">
      <c r="A891" t="s">
        <v>331</v>
      </c>
      <c r="B891">
        <v>2008</v>
      </c>
      <c r="C891" t="s">
        <v>273</v>
      </c>
      <c r="D891">
        <v>59.8</v>
      </c>
      <c r="E891">
        <v>289</v>
      </c>
      <c r="F891">
        <v>177</v>
      </c>
      <c r="G891">
        <v>1.1299999999999999</v>
      </c>
      <c r="H891">
        <v>38.557832679999997</v>
      </c>
      <c r="I891">
        <v>52</v>
      </c>
      <c r="J891">
        <v>3511</v>
      </c>
      <c r="K891">
        <v>14.9</v>
      </c>
      <c r="L891">
        <v>270</v>
      </c>
      <c r="M891">
        <v>63</v>
      </c>
      <c r="N891">
        <v>4.28</v>
      </c>
      <c r="O891">
        <v>54</v>
      </c>
      <c r="P891">
        <v>2.4</v>
      </c>
      <c r="Q891">
        <v>325.38255429999998</v>
      </c>
      <c r="R891">
        <v>83184892</v>
      </c>
      <c r="S891">
        <v>11.2</v>
      </c>
      <c r="T891">
        <v>1.9</v>
      </c>
      <c r="U891">
        <v>0.378</v>
      </c>
      <c r="V891">
        <v>7.6</v>
      </c>
      <c r="W891" t="b">
        <f>COUNT(LifeExpectancyData[[#This Row],[Life expectancy]:[Schooling]])=19</f>
        <v>1</v>
      </c>
    </row>
    <row r="892" spans="1:23" x14ac:dyDescent="0.25">
      <c r="A892" t="s">
        <v>331</v>
      </c>
      <c r="B892">
        <v>2007</v>
      </c>
      <c r="C892" t="s">
        <v>273</v>
      </c>
      <c r="D892">
        <v>58.5</v>
      </c>
      <c r="E892">
        <v>39</v>
      </c>
      <c r="F892">
        <v>186</v>
      </c>
      <c r="G892">
        <v>1.06</v>
      </c>
      <c r="H892">
        <v>30.46451811</v>
      </c>
      <c r="I892">
        <v>47</v>
      </c>
      <c r="J892">
        <v>1446</v>
      </c>
      <c r="K892">
        <v>14.5</v>
      </c>
      <c r="L892">
        <v>286</v>
      </c>
      <c r="M892">
        <v>61</v>
      </c>
      <c r="N892">
        <v>4.6900000000000004</v>
      </c>
      <c r="O892">
        <v>5</v>
      </c>
      <c r="P892">
        <v>2.8</v>
      </c>
      <c r="Q892">
        <v>243.32682199999999</v>
      </c>
      <c r="R892">
        <v>8149</v>
      </c>
      <c r="S892">
        <v>11.3</v>
      </c>
      <c r="T892">
        <v>11</v>
      </c>
      <c r="U892">
        <v>0.36199999999999999</v>
      </c>
      <c r="V892">
        <v>7.1</v>
      </c>
      <c r="W892" t="b">
        <f>COUNT(LifeExpectancyData[[#This Row],[Life expectancy]:[Schooling]])=19</f>
        <v>1</v>
      </c>
    </row>
    <row r="893" spans="1:23" x14ac:dyDescent="0.25">
      <c r="A893" t="s">
        <v>331</v>
      </c>
      <c r="B893">
        <v>2006</v>
      </c>
      <c r="C893" t="s">
        <v>273</v>
      </c>
      <c r="D893">
        <v>57.2</v>
      </c>
      <c r="E893">
        <v>328</v>
      </c>
      <c r="F893">
        <v>196</v>
      </c>
      <c r="G893">
        <v>1.22</v>
      </c>
      <c r="H893">
        <v>22.189522459999999</v>
      </c>
      <c r="J893">
        <v>1451</v>
      </c>
      <c r="K893">
        <v>14.2</v>
      </c>
      <c r="L893">
        <v>304</v>
      </c>
      <c r="M893">
        <v>59</v>
      </c>
      <c r="N893">
        <v>4.47</v>
      </c>
      <c r="O893">
        <v>46</v>
      </c>
      <c r="P893">
        <v>3.3</v>
      </c>
      <c r="Q893">
        <v>193.79495600000001</v>
      </c>
      <c r="R893">
        <v>7885689</v>
      </c>
      <c r="S893">
        <v>11.4</v>
      </c>
      <c r="T893">
        <v>11.1</v>
      </c>
      <c r="U893">
        <v>0.34599999999999997</v>
      </c>
      <c r="V893">
        <v>6.6</v>
      </c>
      <c r="W893" t="b">
        <f>COUNT(LifeExpectancyData[[#This Row],[Life expectancy]:[Schooling]])=19</f>
        <v>0</v>
      </c>
    </row>
    <row r="894" spans="1:23" x14ac:dyDescent="0.25">
      <c r="A894" t="s">
        <v>331</v>
      </c>
      <c r="B894">
        <v>2005</v>
      </c>
      <c r="C894" t="s">
        <v>273</v>
      </c>
      <c r="D894">
        <v>56</v>
      </c>
      <c r="E894">
        <v>343</v>
      </c>
      <c r="F894">
        <v>206</v>
      </c>
      <c r="G894">
        <v>0.99</v>
      </c>
      <c r="H894">
        <v>18.03753133</v>
      </c>
      <c r="J894">
        <v>357</v>
      </c>
      <c r="K894">
        <v>13.8</v>
      </c>
      <c r="L894">
        <v>323</v>
      </c>
      <c r="M894">
        <v>56</v>
      </c>
      <c r="N894">
        <v>4.2</v>
      </c>
      <c r="O894">
        <v>44</v>
      </c>
      <c r="P894">
        <v>3.7</v>
      </c>
      <c r="Q894">
        <v>161.6266248</v>
      </c>
      <c r="R894">
        <v>7672783</v>
      </c>
      <c r="S894">
        <v>11.5</v>
      </c>
      <c r="T894">
        <v>11.2</v>
      </c>
      <c r="U894">
        <v>0.32500000000000001</v>
      </c>
      <c r="V894">
        <v>5.8</v>
      </c>
      <c r="W894" t="b">
        <f>COUNT(LifeExpectancyData[[#This Row],[Life expectancy]:[Schooling]])=19</f>
        <v>0</v>
      </c>
    </row>
    <row r="895" spans="1:23" x14ac:dyDescent="0.25">
      <c r="A895" t="s">
        <v>331</v>
      </c>
      <c r="B895">
        <v>2004</v>
      </c>
      <c r="C895" t="s">
        <v>273</v>
      </c>
      <c r="D895">
        <v>55</v>
      </c>
      <c r="E895">
        <v>354</v>
      </c>
      <c r="F895">
        <v>217</v>
      </c>
      <c r="G895">
        <v>0.86</v>
      </c>
      <c r="H895">
        <v>1.506962482</v>
      </c>
      <c r="J895">
        <v>73</v>
      </c>
      <c r="K895">
        <v>13.5</v>
      </c>
      <c r="L895">
        <v>342</v>
      </c>
      <c r="M895">
        <v>54</v>
      </c>
      <c r="N895">
        <v>4.2300000000000004</v>
      </c>
      <c r="O895">
        <v>4</v>
      </c>
      <c r="P895">
        <v>4.0999999999999996</v>
      </c>
      <c r="Q895">
        <v>135.7623858</v>
      </c>
      <c r="R895">
        <v>7462445</v>
      </c>
      <c r="S895">
        <v>11.5</v>
      </c>
      <c r="T895">
        <v>11.3</v>
      </c>
      <c r="U895">
        <v>0.31</v>
      </c>
      <c r="V895">
        <v>5.4</v>
      </c>
      <c r="W895" t="b">
        <f>COUNT(LifeExpectancyData[[#This Row],[Life expectancy]:[Schooling]])=19</f>
        <v>0</v>
      </c>
    </row>
    <row r="896" spans="1:23" x14ac:dyDescent="0.25">
      <c r="A896" t="s">
        <v>331</v>
      </c>
      <c r="B896">
        <v>2003</v>
      </c>
      <c r="C896" t="s">
        <v>273</v>
      </c>
      <c r="D896">
        <v>54</v>
      </c>
      <c r="E896">
        <v>363</v>
      </c>
      <c r="F896">
        <v>228</v>
      </c>
      <c r="G896">
        <v>0.79</v>
      </c>
      <c r="H896">
        <v>10.972019120000001</v>
      </c>
      <c r="J896">
        <v>228</v>
      </c>
      <c r="K896">
        <v>13.2</v>
      </c>
      <c r="L896">
        <v>360</v>
      </c>
      <c r="M896">
        <v>55</v>
      </c>
      <c r="N896">
        <v>4.6399999999999997</v>
      </c>
      <c r="O896">
        <v>37</v>
      </c>
      <c r="P896">
        <v>4.4000000000000004</v>
      </c>
      <c r="Q896">
        <v>118.87344659999999</v>
      </c>
      <c r="R896">
        <v>72545144</v>
      </c>
      <c r="S896">
        <v>11.6</v>
      </c>
      <c r="T896">
        <v>11.5</v>
      </c>
      <c r="U896">
        <v>0.30599999999999999</v>
      </c>
      <c r="V896">
        <v>5.2</v>
      </c>
      <c r="W896" t="b">
        <f>COUNT(LifeExpectancyData[[#This Row],[Life expectancy]:[Schooling]])=19</f>
        <v>0</v>
      </c>
    </row>
    <row r="897" spans="1:23" x14ac:dyDescent="0.25">
      <c r="A897" t="s">
        <v>331</v>
      </c>
      <c r="B897">
        <v>2002</v>
      </c>
      <c r="C897" t="s">
        <v>273</v>
      </c>
      <c r="D897">
        <v>53.2</v>
      </c>
      <c r="E897">
        <v>369</v>
      </c>
      <c r="F897">
        <v>237</v>
      </c>
      <c r="G897">
        <v>0.8</v>
      </c>
      <c r="H897">
        <v>10.824525939999999</v>
      </c>
      <c r="J897">
        <v>3332</v>
      </c>
      <c r="K897">
        <v>12.9</v>
      </c>
      <c r="L897">
        <v>377</v>
      </c>
      <c r="M897">
        <v>55</v>
      </c>
      <c r="N897">
        <v>4.7300000000000004</v>
      </c>
      <c r="O897">
        <v>35</v>
      </c>
      <c r="P897">
        <v>4.5999999999999996</v>
      </c>
      <c r="Q897">
        <v>111.3634356</v>
      </c>
      <c r="R897">
        <v>7497192</v>
      </c>
      <c r="S897">
        <v>11.7</v>
      </c>
      <c r="T897">
        <v>11.6</v>
      </c>
      <c r="U897">
        <v>0.29799999999999999</v>
      </c>
      <c r="V897">
        <v>4.9000000000000004</v>
      </c>
      <c r="W897" t="b">
        <f>COUNT(LifeExpectancyData[[#This Row],[Life expectancy]:[Schooling]])=19</f>
        <v>0</v>
      </c>
    </row>
    <row r="898" spans="1:23" x14ac:dyDescent="0.25">
      <c r="A898" t="s">
        <v>331</v>
      </c>
      <c r="B898">
        <v>2001</v>
      </c>
      <c r="C898" t="s">
        <v>273</v>
      </c>
      <c r="D898">
        <v>52.5</v>
      </c>
      <c r="E898">
        <v>372</v>
      </c>
      <c r="F898">
        <v>246</v>
      </c>
      <c r="G898">
        <v>0.85</v>
      </c>
      <c r="H898">
        <v>1.1862275769999999</v>
      </c>
      <c r="J898">
        <v>2366</v>
      </c>
      <c r="K898">
        <v>12.6</v>
      </c>
      <c r="L898">
        <v>392</v>
      </c>
      <c r="M898">
        <v>55</v>
      </c>
      <c r="N898">
        <v>4.26</v>
      </c>
      <c r="O898">
        <v>32</v>
      </c>
      <c r="P898">
        <v>4.9000000000000004</v>
      </c>
      <c r="Q898">
        <v>12.1789279</v>
      </c>
      <c r="R898">
        <v>68492257</v>
      </c>
      <c r="S898">
        <v>11.8</v>
      </c>
      <c r="T898">
        <v>11.7</v>
      </c>
      <c r="U898">
        <v>0.28299999999999997</v>
      </c>
      <c r="V898">
        <v>4.3</v>
      </c>
      <c r="W898" t="b">
        <f>COUNT(LifeExpectancyData[[#This Row],[Life expectancy]:[Schooling]])=19</f>
        <v>0</v>
      </c>
    </row>
    <row r="899" spans="1:23" x14ac:dyDescent="0.25">
      <c r="A899" t="s">
        <v>331</v>
      </c>
      <c r="B899">
        <v>2000</v>
      </c>
      <c r="C899" t="s">
        <v>273</v>
      </c>
      <c r="D899">
        <v>51.2</v>
      </c>
      <c r="E899">
        <v>391</v>
      </c>
      <c r="F899">
        <v>253</v>
      </c>
      <c r="G899">
        <v>0.88</v>
      </c>
      <c r="H899">
        <v>11.59481766</v>
      </c>
      <c r="J899">
        <v>1660</v>
      </c>
      <c r="K899">
        <v>12.3</v>
      </c>
      <c r="L899">
        <v>404</v>
      </c>
      <c r="M899">
        <v>55</v>
      </c>
      <c r="N899">
        <v>4.3600000000000003</v>
      </c>
      <c r="O899">
        <v>3</v>
      </c>
      <c r="P899">
        <v>5</v>
      </c>
      <c r="Q899">
        <v>123.876257</v>
      </c>
      <c r="R899">
        <v>66537331</v>
      </c>
      <c r="S899">
        <v>11.9</v>
      </c>
      <c r="T899">
        <v>11.8</v>
      </c>
      <c r="U899">
        <v>0</v>
      </c>
      <c r="V899">
        <v>3.9</v>
      </c>
      <c r="W899" t="b">
        <f>COUNT(LifeExpectancyData[[#This Row],[Life expectancy]:[Schooling]])=19</f>
        <v>0</v>
      </c>
    </row>
    <row r="900" spans="1:23" x14ac:dyDescent="0.25">
      <c r="A900" t="s">
        <v>332</v>
      </c>
      <c r="B900">
        <v>2015</v>
      </c>
      <c r="C900" t="s">
        <v>273</v>
      </c>
      <c r="D900">
        <v>69.900000000000006</v>
      </c>
      <c r="E900">
        <v>188</v>
      </c>
      <c r="F900">
        <v>0</v>
      </c>
      <c r="H900">
        <v>0</v>
      </c>
      <c r="I900">
        <v>99</v>
      </c>
      <c r="J900">
        <v>0</v>
      </c>
      <c r="K900">
        <v>62.7</v>
      </c>
      <c r="L900">
        <v>0</v>
      </c>
      <c r="M900">
        <v>99</v>
      </c>
      <c r="O900">
        <v>99</v>
      </c>
      <c r="P900">
        <v>0.1</v>
      </c>
      <c r="Q900">
        <v>4921.8962899999997</v>
      </c>
      <c r="R900">
        <v>892149</v>
      </c>
      <c r="S900">
        <v>4</v>
      </c>
      <c r="T900">
        <v>3.7</v>
      </c>
      <c r="U900">
        <v>0.73399999999999999</v>
      </c>
      <c r="V900">
        <v>15.3</v>
      </c>
      <c r="W900" t="b">
        <f>COUNT(LifeExpectancyData[[#This Row],[Life expectancy]:[Schooling]])=19</f>
        <v>0</v>
      </c>
    </row>
    <row r="901" spans="1:23" x14ac:dyDescent="0.25">
      <c r="A901" t="s">
        <v>332</v>
      </c>
      <c r="B901">
        <v>2014</v>
      </c>
      <c r="C901" t="s">
        <v>273</v>
      </c>
      <c r="D901">
        <v>69.7</v>
      </c>
      <c r="E901">
        <v>19</v>
      </c>
      <c r="F901">
        <v>0</v>
      </c>
      <c r="G901">
        <v>0.01</v>
      </c>
      <c r="H901">
        <v>50.539484000000002</v>
      </c>
      <c r="I901">
        <v>99</v>
      </c>
      <c r="J901">
        <v>0</v>
      </c>
      <c r="K901">
        <v>61.9</v>
      </c>
      <c r="L901">
        <v>0</v>
      </c>
      <c r="M901">
        <v>99</v>
      </c>
      <c r="N901">
        <v>4.49</v>
      </c>
      <c r="O901">
        <v>99</v>
      </c>
      <c r="P901">
        <v>0.1</v>
      </c>
      <c r="Q901">
        <v>546.37279999999998</v>
      </c>
      <c r="R901">
        <v>88586</v>
      </c>
      <c r="S901">
        <v>4</v>
      </c>
      <c r="T901">
        <v>3.7</v>
      </c>
      <c r="U901">
        <v>0.72699999999999998</v>
      </c>
      <c r="V901">
        <v>15.2</v>
      </c>
      <c r="W901" t="b">
        <f>COUNT(LifeExpectancyData[[#This Row],[Life expectancy]:[Schooling]])=19</f>
        <v>1</v>
      </c>
    </row>
    <row r="902" spans="1:23" x14ac:dyDescent="0.25">
      <c r="A902" t="s">
        <v>332</v>
      </c>
      <c r="B902">
        <v>2013</v>
      </c>
      <c r="C902" t="s">
        <v>273</v>
      </c>
      <c r="D902">
        <v>69.599999999999994</v>
      </c>
      <c r="E902">
        <v>192</v>
      </c>
      <c r="F902">
        <v>0</v>
      </c>
      <c r="G902">
        <v>0.01</v>
      </c>
      <c r="H902">
        <v>460.64878049999999</v>
      </c>
      <c r="I902">
        <v>99</v>
      </c>
      <c r="J902">
        <v>0</v>
      </c>
      <c r="K902">
        <v>61.1</v>
      </c>
      <c r="L902">
        <v>0</v>
      </c>
      <c r="M902">
        <v>99</v>
      </c>
      <c r="N902">
        <v>4.26</v>
      </c>
      <c r="O902">
        <v>99</v>
      </c>
      <c r="P902">
        <v>0.1</v>
      </c>
      <c r="Q902">
        <v>4763.6895599999998</v>
      </c>
      <c r="R902">
        <v>879715</v>
      </c>
      <c r="S902">
        <v>4</v>
      </c>
      <c r="T902">
        <v>3.7</v>
      </c>
      <c r="U902">
        <v>0.71899999999999997</v>
      </c>
      <c r="V902">
        <v>15</v>
      </c>
      <c r="W902" t="b">
        <f>COUNT(LifeExpectancyData[[#This Row],[Life expectancy]:[Schooling]])=19</f>
        <v>1</v>
      </c>
    </row>
    <row r="903" spans="1:23" x14ac:dyDescent="0.25">
      <c r="A903" t="s">
        <v>332</v>
      </c>
      <c r="B903">
        <v>2012</v>
      </c>
      <c r="C903" t="s">
        <v>273</v>
      </c>
      <c r="D903">
        <v>69.400000000000006</v>
      </c>
      <c r="E903">
        <v>195</v>
      </c>
      <c r="F903">
        <v>0</v>
      </c>
      <c r="G903">
        <v>0.01</v>
      </c>
      <c r="H903">
        <v>431.48548740000001</v>
      </c>
      <c r="I903">
        <v>99</v>
      </c>
      <c r="J903">
        <v>0</v>
      </c>
      <c r="K903">
        <v>6.2</v>
      </c>
      <c r="L903">
        <v>0</v>
      </c>
      <c r="M903">
        <v>99</v>
      </c>
      <c r="N903">
        <v>4.16</v>
      </c>
      <c r="O903">
        <v>99</v>
      </c>
      <c r="P903">
        <v>0.1</v>
      </c>
      <c r="Q903">
        <v>4546.7385400000003</v>
      </c>
      <c r="R903">
        <v>873596</v>
      </c>
      <c r="S903">
        <v>4</v>
      </c>
      <c r="T903">
        <v>3.7</v>
      </c>
      <c r="U903">
        <v>0.71399999999999997</v>
      </c>
      <c r="V903">
        <v>14.9</v>
      </c>
      <c r="W903" t="b">
        <f>COUNT(LifeExpectancyData[[#This Row],[Life expectancy]:[Schooling]])=19</f>
        <v>1</v>
      </c>
    </row>
    <row r="904" spans="1:23" x14ac:dyDescent="0.25">
      <c r="A904" t="s">
        <v>332</v>
      </c>
      <c r="B904">
        <v>2011</v>
      </c>
      <c r="C904" t="s">
        <v>273</v>
      </c>
      <c r="D904">
        <v>69.2</v>
      </c>
      <c r="E904">
        <v>197</v>
      </c>
      <c r="F904">
        <v>0</v>
      </c>
      <c r="G904">
        <v>0.01</v>
      </c>
      <c r="H904">
        <v>401.79310450000003</v>
      </c>
      <c r="I904">
        <v>99</v>
      </c>
      <c r="J904">
        <v>0</v>
      </c>
      <c r="K904">
        <v>59.5</v>
      </c>
      <c r="L904">
        <v>0</v>
      </c>
      <c r="M904">
        <v>99</v>
      </c>
      <c r="N904">
        <v>4.5999999999999996</v>
      </c>
      <c r="O904">
        <v>99</v>
      </c>
      <c r="P904">
        <v>0.1</v>
      </c>
      <c r="Q904">
        <v>4353.121392</v>
      </c>
      <c r="R904">
        <v>86786</v>
      </c>
      <c r="S904">
        <v>4</v>
      </c>
      <c r="T904">
        <v>3.7</v>
      </c>
      <c r="U904">
        <v>0.70899999999999996</v>
      </c>
      <c r="V904">
        <v>14.7</v>
      </c>
      <c r="W904" t="b">
        <f>COUNT(LifeExpectancyData[[#This Row],[Life expectancy]:[Schooling]])=19</f>
        <v>1</v>
      </c>
    </row>
    <row r="905" spans="1:23" x14ac:dyDescent="0.25">
      <c r="A905" t="s">
        <v>332</v>
      </c>
      <c r="B905">
        <v>2010</v>
      </c>
      <c r="C905" t="s">
        <v>273</v>
      </c>
      <c r="D905">
        <v>69.099999999999994</v>
      </c>
      <c r="E905">
        <v>2</v>
      </c>
      <c r="F905">
        <v>0</v>
      </c>
      <c r="G905">
        <v>2.25</v>
      </c>
      <c r="H905">
        <v>62.08343533</v>
      </c>
      <c r="I905">
        <v>99</v>
      </c>
      <c r="J905">
        <v>0</v>
      </c>
      <c r="K905">
        <v>58.7</v>
      </c>
      <c r="L905">
        <v>0</v>
      </c>
      <c r="M905">
        <v>99</v>
      </c>
      <c r="N905">
        <v>4.2300000000000004</v>
      </c>
      <c r="O905">
        <v>99</v>
      </c>
      <c r="P905">
        <v>0.1</v>
      </c>
      <c r="Q905">
        <v>3651.9667840000002</v>
      </c>
      <c r="R905">
        <v>85995</v>
      </c>
      <c r="S905">
        <v>4</v>
      </c>
      <c r="T905">
        <v>3.7</v>
      </c>
      <c r="U905">
        <v>0.70599999999999996</v>
      </c>
      <c r="V905">
        <v>14.6</v>
      </c>
      <c r="W905" t="b">
        <f>COUNT(LifeExpectancyData[[#This Row],[Life expectancy]:[Schooling]])=19</f>
        <v>1</v>
      </c>
    </row>
    <row r="906" spans="1:23" x14ac:dyDescent="0.25">
      <c r="A906" t="s">
        <v>332</v>
      </c>
      <c r="B906">
        <v>2009</v>
      </c>
      <c r="C906" t="s">
        <v>273</v>
      </c>
      <c r="D906">
        <v>68.900000000000006</v>
      </c>
      <c r="E906">
        <v>23</v>
      </c>
      <c r="F906">
        <v>0</v>
      </c>
      <c r="G906">
        <v>2.31</v>
      </c>
      <c r="H906">
        <v>60.650684460000001</v>
      </c>
      <c r="I906">
        <v>99</v>
      </c>
      <c r="J906">
        <v>1</v>
      </c>
      <c r="K906">
        <v>58</v>
      </c>
      <c r="L906">
        <v>0</v>
      </c>
      <c r="M906">
        <v>99</v>
      </c>
      <c r="N906">
        <v>4.26</v>
      </c>
      <c r="O906">
        <v>99</v>
      </c>
      <c r="P906">
        <v>0.1</v>
      </c>
      <c r="Q906">
        <v>3369.4824699999999</v>
      </c>
      <c r="R906">
        <v>851967</v>
      </c>
      <c r="S906">
        <v>4</v>
      </c>
      <c r="T906">
        <v>3.7</v>
      </c>
      <c r="U906">
        <v>0.70399999999999996</v>
      </c>
      <c r="V906">
        <v>14.5</v>
      </c>
      <c r="W906" t="b">
        <f>COUNT(LifeExpectancyData[[#This Row],[Life expectancy]:[Schooling]])=19</f>
        <v>1</v>
      </c>
    </row>
    <row r="907" spans="1:23" x14ac:dyDescent="0.25">
      <c r="A907" t="s">
        <v>332</v>
      </c>
      <c r="B907">
        <v>2008</v>
      </c>
      <c r="C907" t="s">
        <v>273</v>
      </c>
      <c r="D907">
        <v>68.7</v>
      </c>
      <c r="E907">
        <v>26</v>
      </c>
      <c r="F907">
        <v>0</v>
      </c>
      <c r="G907">
        <v>1.95</v>
      </c>
      <c r="H907">
        <v>81.046561109999999</v>
      </c>
      <c r="I907">
        <v>99</v>
      </c>
      <c r="J907">
        <v>0</v>
      </c>
      <c r="K907">
        <v>57.3</v>
      </c>
      <c r="L907">
        <v>0</v>
      </c>
      <c r="M907">
        <v>99</v>
      </c>
      <c r="N907">
        <v>3.68</v>
      </c>
      <c r="O907">
        <v>99</v>
      </c>
      <c r="P907">
        <v>0.1</v>
      </c>
      <c r="Q907">
        <v>4177.6577889999999</v>
      </c>
      <c r="R907">
        <v>84334</v>
      </c>
      <c r="S907">
        <v>4</v>
      </c>
      <c r="T907">
        <v>3.7</v>
      </c>
      <c r="U907">
        <v>0.7</v>
      </c>
      <c r="V907">
        <v>14.3</v>
      </c>
      <c r="W907" t="b">
        <f>COUNT(LifeExpectancyData[[#This Row],[Life expectancy]:[Schooling]])=19</f>
        <v>1</v>
      </c>
    </row>
    <row r="908" spans="1:23" x14ac:dyDescent="0.25">
      <c r="A908" t="s">
        <v>332</v>
      </c>
      <c r="B908">
        <v>2007</v>
      </c>
      <c r="C908" t="s">
        <v>273</v>
      </c>
      <c r="D908">
        <v>68.599999999999994</v>
      </c>
      <c r="E908">
        <v>29</v>
      </c>
      <c r="F908">
        <v>0</v>
      </c>
      <c r="G908">
        <v>2.09</v>
      </c>
      <c r="H908">
        <v>5.8895262209999997</v>
      </c>
      <c r="I908">
        <v>99</v>
      </c>
      <c r="J908">
        <v>0</v>
      </c>
      <c r="K908">
        <v>56.6</v>
      </c>
      <c r="L908">
        <v>0</v>
      </c>
      <c r="M908">
        <v>99</v>
      </c>
      <c r="N908">
        <v>3.74</v>
      </c>
      <c r="O908">
        <v>99</v>
      </c>
      <c r="P908">
        <v>0.1</v>
      </c>
      <c r="Q908">
        <v>478.82326999999998</v>
      </c>
      <c r="R908">
        <v>834812</v>
      </c>
      <c r="S908">
        <v>4.0999999999999996</v>
      </c>
      <c r="T908">
        <v>3.8</v>
      </c>
      <c r="U908">
        <v>0.69799999999999995</v>
      </c>
      <c r="V908">
        <v>14.2</v>
      </c>
      <c r="W908" t="b">
        <f>COUNT(LifeExpectancyData[[#This Row],[Life expectancy]:[Schooling]])=19</f>
        <v>1</v>
      </c>
    </row>
    <row r="909" spans="1:23" x14ac:dyDescent="0.25">
      <c r="A909" t="s">
        <v>332</v>
      </c>
      <c r="B909">
        <v>2006</v>
      </c>
      <c r="C909" t="s">
        <v>273</v>
      </c>
      <c r="D909">
        <v>68.5</v>
      </c>
      <c r="E909">
        <v>211</v>
      </c>
      <c r="F909">
        <v>0</v>
      </c>
      <c r="G909">
        <v>2.06</v>
      </c>
      <c r="H909">
        <v>52.1241634</v>
      </c>
      <c r="I909">
        <v>99</v>
      </c>
      <c r="J909">
        <v>136</v>
      </c>
      <c r="K909">
        <v>55.9</v>
      </c>
      <c r="L909">
        <v>0</v>
      </c>
      <c r="M909">
        <v>98</v>
      </c>
      <c r="N909">
        <v>3.84</v>
      </c>
      <c r="O909">
        <v>98</v>
      </c>
      <c r="P909">
        <v>0.1</v>
      </c>
      <c r="Q909">
        <v>3749.939813</v>
      </c>
      <c r="R909">
        <v>827411</v>
      </c>
      <c r="S909">
        <v>4.0999999999999996</v>
      </c>
      <c r="T909">
        <v>3.8</v>
      </c>
      <c r="U909">
        <v>0.69499999999999995</v>
      </c>
      <c r="V909">
        <v>14</v>
      </c>
      <c r="W909" t="b">
        <f>COUNT(LifeExpectancyData[[#This Row],[Life expectancy]:[Schooling]])=19</f>
        <v>1</v>
      </c>
    </row>
    <row r="910" spans="1:23" x14ac:dyDescent="0.25">
      <c r="A910" t="s">
        <v>332</v>
      </c>
      <c r="B910">
        <v>2005</v>
      </c>
      <c r="C910" t="s">
        <v>273</v>
      </c>
      <c r="D910">
        <v>68.3</v>
      </c>
      <c r="E910">
        <v>214</v>
      </c>
      <c r="F910">
        <v>0</v>
      </c>
      <c r="G910">
        <v>2.02</v>
      </c>
      <c r="H910">
        <v>64.392034429999995</v>
      </c>
      <c r="I910">
        <v>99</v>
      </c>
      <c r="J910">
        <v>0</v>
      </c>
      <c r="K910">
        <v>55.1</v>
      </c>
      <c r="L910">
        <v>0</v>
      </c>
      <c r="M910">
        <v>97</v>
      </c>
      <c r="N910">
        <v>3.61</v>
      </c>
      <c r="O910">
        <v>96</v>
      </c>
      <c r="P910">
        <v>0.1</v>
      </c>
      <c r="Q910">
        <v>3658.63832</v>
      </c>
      <c r="R910">
        <v>821817</v>
      </c>
      <c r="S910">
        <v>4.0999999999999996</v>
      </c>
      <c r="T910">
        <v>3.8</v>
      </c>
      <c r="U910">
        <v>0.69899999999999995</v>
      </c>
      <c r="V910">
        <v>13.9</v>
      </c>
      <c r="W910" t="b">
        <f>COUNT(LifeExpectancyData[[#This Row],[Life expectancy]:[Schooling]])=19</f>
        <v>1</v>
      </c>
    </row>
    <row r="911" spans="1:23" x14ac:dyDescent="0.25">
      <c r="A911" t="s">
        <v>332</v>
      </c>
      <c r="B911">
        <v>2004</v>
      </c>
      <c r="C911" t="s">
        <v>273</v>
      </c>
      <c r="D911">
        <v>68.099999999999994</v>
      </c>
      <c r="E911">
        <v>218</v>
      </c>
      <c r="F911">
        <v>0</v>
      </c>
      <c r="G911">
        <v>1.63</v>
      </c>
      <c r="H911">
        <v>43.994524640000002</v>
      </c>
      <c r="I911">
        <v>99</v>
      </c>
      <c r="J911">
        <v>37</v>
      </c>
      <c r="K911">
        <v>54.2</v>
      </c>
      <c r="L911">
        <v>0</v>
      </c>
      <c r="M911">
        <v>96</v>
      </c>
      <c r="N911">
        <v>3.61</v>
      </c>
      <c r="O911">
        <v>95</v>
      </c>
      <c r="P911">
        <v>0.1</v>
      </c>
      <c r="Q911">
        <v>3332.918533</v>
      </c>
      <c r="R911">
        <v>818354</v>
      </c>
      <c r="S911">
        <v>4.2</v>
      </c>
      <c r="T911">
        <v>3.9</v>
      </c>
      <c r="U911">
        <v>0.69099999999999995</v>
      </c>
      <c r="V911">
        <v>13.4</v>
      </c>
      <c r="W911" t="b">
        <f>COUNT(LifeExpectancyData[[#This Row],[Life expectancy]:[Schooling]])=19</f>
        <v>1</v>
      </c>
    </row>
    <row r="912" spans="1:23" x14ac:dyDescent="0.25">
      <c r="A912" t="s">
        <v>332</v>
      </c>
      <c r="B912">
        <v>2003</v>
      </c>
      <c r="C912" t="s">
        <v>273</v>
      </c>
      <c r="D912">
        <v>68</v>
      </c>
      <c r="E912">
        <v>22</v>
      </c>
      <c r="F912">
        <v>0</v>
      </c>
      <c r="G912">
        <v>1.76</v>
      </c>
      <c r="H912">
        <v>253.8196705</v>
      </c>
      <c r="I912">
        <v>99</v>
      </c>
      <c r="J912">
        <v>305</v>
      </c>
      <c r="K912">
        <v>53.2</v>
      </c>
      <c r="L912">
        <v>0</v>
      </c>
      <c r="M912">
        <v>95</v>
      </c>
      <c r="N912">
        <v>3.35</v>
      </c>
      <c r="O912">
        <v>94</v>
      </c>
      <c r="P912">
        <v>0.1</v>
      </c>
      <c r="Q912">
        <v>2835.9739719999998</v>
      </c>
      <c r="R912">
        <v>816628</v>
      </c>
      <c r="S912">
        <v>4.2</v>
      </c>
      <c r="T912">
        <v>3.9</v>
      </c>
      <c r="U912">
        <v>0.68899999999999995</v>
      </c>
      <c r="V912">
        <v>13.3</v>
      </c>
      <c r="W912" t="b">
        <f>COUNT(LifeExpectancyData[[#This Row],[Life expectancy]:[Schooling]])=19</f>
        <v>1</v>
      </c>
    </row>
    <row r="913" spans="1:23" x14ac:dyDescent="0.25">
      <c r="A913" t="s">
        <v>332</v>
      </c>
      <c r="B913">
        <v>2002</v>
      </c>
      <c r="C913" t="s">
        <v>273</v>
      </c>
      <c r="D913">
        <v>67.900000000000006</v>
      </c>
      <c r="E913">
        <v>22</v>
      </c>
      <c r="F913">
        <v>0</v>
      </c>
      <c r="G913">
        <v>1.85</v>
      </c>
      <c r="H913">
        <v>206.071686</v>
      </c>
      <c r="I913">
        <v>99</v>
      </c>
      <c r="J913">
        <v>304</v>
      </c>
      <c r="K913">
        <v>52.2</v>
      </c>
      <c r="L913">
        <v>0</v>
      </c>
      <c r="M913">
        <v>94</v>
      </c>
      <c r="N913">
        <v>3.48</v>
      </c>
      <c r="O913">
        <v>93</v>
      </c>
      <c r="P913">
        <v>0.1</v>
      </c>
      <c r="Q913">
        <v>2259.5579600000001</v>
      </c>
      <c r="R913">
        <v>815691</v>
      </c>
      <c r="S913">
        <v>4.2</v>
      </c>
      <c r="T913">
        <v>3.9</v>
      </c>
      <c r="U913">
        <v>0.68700000000000006</v>
      </c>
      <c r="V913">
        <v>13.3</v>
      </c>
      <c r="W913" t="b">
        <f>COUNT(LifeExpectancyData[[#This Row],[Life expectancy]:[Schooling]])=19</f>
        <v>1</v>
      </c>
    </row>
    <row r="914" spans="1:23" x14ac:dyDescent="0.25">
      <c r="A914" t="s">
        <v>332</v>
      </c>
      <c r="B914">
        <v>2001</v>
      </c>
      <c r="C914" t="s">
        <v>273</v>
      </c>
      <c r="D914">
        <v>67.8</v>
      </c>
      <c r="E914">
        <v>221</v>
      </c>
      <c r="F914">
        <v>0</v>
      </c>
      <c r="G914">
        <v>1.93</v>
      </c>
      <c r="H914">
        <v>20.711912900000002</v>
      </c>
      <c r="I914">
        <v>98</v>
      </c>
      <c r="J914">
        <v>17</v>
      </c>
      <c r="K914">
        <v>51.2</v>
      </c>
      <c r="L914">
        <v>0</v>
      </c>
      <c r="M914">
        <v>92</v>
      </c>
      <c r="N914">
        <v>3.28</v>
      </c>
      <c r="O914">
        <v>91</v>
      </c>
      <c r="P914">
        <v>0.1</v>
      </c>
      <c r="Q914">
        <v>238.891729</v>
      </c>
      <c r="R914">
        <v>814218</v>
      </c>
      <c r="S914">
        <v>4.3</v>
      </c>
      <c r="T914">
        <v>4</v>
      </c>
      <c r="U914">
        <v>0.68300000000000005</v>
      </c>
      <c r="V914">
        <v>13.2</v>
      </c>
      <c r="W914" t="b">
        <f>COUNT(LifeExpectancyData[[#This Row],[Life expectancy]:[Schooling]])=19</f>
        <v>1</v>
      </c>
    </row>
    <row r="915" spans="1:23" x14ac:dyDescent="0.25">
      <c r="A915" t="s">
        <v>332</v>
      </c>
      <c r="B915">
        <v>2000</v>
      </c>
      <c r="C915" t="s">
        <v>273</v>
      </c>
      <c r="D915">
        <v>67.7</v>
      </c>
      <c r="E915">
        <v>221</v>
      </c>
      <c r="F915">
        <v>0</v>
      </c>
      <c r="G915">
        <v>2.0499999999999998</v>
      </c>
      <c r="H915">
        <v>31.258346159999999</v>
      </c>
      <c r="I915">
        <v>98</v>
      </c>
      <c r="J915">
        <v>0</v>
      </c>
      <c r="K915">
        <v>5.2</v>
      </c>
      <c r="L915">
        <v>0</v>
      </c>
      <c r="M915">
        <v>91</v>
      </c>
      <c r="N915">
        <v>3.87</v>
      </c>
      <c r="O915">
        <v>9</v>
      </c>
      <c r="P915">
        <v>0.1</v>
      </c>
      <c r="Q915">
        <v>276.13380000000001</v>
      </c>
      <c r="R915">
        <v>811223</v>
      </c>
      <c r="S915">
        <v>4.3</v>
      </c>
      <c r="T915">
        <v>4</v>
      </c>
      <c r="U915">
        <v>0.68100000000000005</v>
      </c>
      <c r="V915">
        <v>13.1</v>
      </c>
      <c r="W915" t="b">
        <f>COUNT(LifeExpectancyData[[#This Row],[Life expectancy]:[Schooling]])=19</f>
        <v>1</v>
      </c>
    </row>
    <row r="916" spans="1:23" x14ac:dyDescent="0.25">
      <c r="A916" t="s">
        <v>333</v>
      </c>
      <c r="B916">
        <v>2015</v>
      </c>
      <c r="C916" t="s">
        <v>273</v>
      </c>
      <c r="D916">
        <v>81.099999999999994</v>
      </c>
      <c r="E916">
        <v>76</v>
      </c>
      <c r="F916">
        <v>0</v>
      </c>
      <c r="H916">
        <v>0</v>
      </c>
      <c r="J916">
        <v>2</v>
      </c>
      <c r="K916">
        <v>62.1</v>
      </c>
      <c r="L916">
        <v>0</v>
      </c>
      <c r="M916">
        <v>97</v>
      </c>
      <c r="O916">
        <v>97</v>
      </c>
      <c r="P916">
        <v>0.1</v>
      </c>
      <c r="Q916">
        <v>4245.3974399999997</v>
      </c>
      <c r="R916">
        <v>5479531</v>
      </c>
      <c r="S916">
        <v>0.9</v>
      </c>
      <c r="T916">
        <v>0.8</v>
      </c>
      <c r="U916">
        <v>0.89300000000000002</v>
      </c>
      <c r="V916">
        <v>17</v>
      </c>
      <c r="W916" t="b">
        <f>COUNT(LifeExpectancyData[[#This Row],[Life expectancy]:[Schooling]])=19</f>
        <v>0</v>
      </c>
    </row>
    <row r="917" spans="1:23" x14ac:dyDescent="0.25">
      <c r="A917" t="s">
        <v>333</v>
      </c>
      <c r="B917">
        <v>2014</v>
      </c>
      <c r="C917" t="s">
        <v>273</v>
      </c>
      <c r="D917">
        <v>89</v>
      </c>
      <c r="E917">
        <v>78</v>
      </c>
      <c r="F917">
        <v>0</v>
      </c>
      <c r="G917">
        <v>8.8000000000000007</v>
      </c>
      <c r="H917">
        <v>6164.4554019999996</v>
      </c>
      <c r="J917">
        <v>0</v>
      </c>
      <c r="K917">
        <v>61.7</v>
      </c>
      <c r="L917">
        <v>0</v>
      </c>
      <c r="M917">
        <v>98</v>
      </c>
      <c r="N917">
        <v>9.68</v>
      </c>
      <c r="O917">
        <v>98</v>
      </c>
      <c r="P917">
        <v>0.1</v>
      </c>
      <c r="Q917">
        <v>49914.618640000001</v>
      </c>
      <c r="R917">
        <v>5461512</v>
      </c>
      <c r="S917">
        <v>0.9</v>
      </c>
      <c r="T917">
        <v>0.8</v>
      </c>
      <c r="U917">
        <v>0.89</v>
      </c>
      <c r="V917">
        <v>17</v>
      </c>
      <c r="W917" t="b">
        <f>COUNT(LifeExpectancyData[[#This Row],[Life expectancy]:[Schooling]])=19</f>
        <v>0</v>
      </c>
    </row>
    <row r="918" spans="1:23" x14ac:dyDescent="0.25">
      <c r="A918" t="s">
        <v>333</v>
      </c>
      <c r="B918">
        <v>2013</v>
      </c>
      <c r="C918" t="s">
        <v>273</v>
      </c>
      <c r="D918">
        <v>87</v>
      </c>
      <c r="E918">
        <v>79</v>
      </c>
      <c r="F918">
        <v>0</v>
      </c>
      <c r="G918">
        <v>8.9700000000000006</v>
      </c>
      <c r="H918">
        <v>6115.4966240000003</v>
      </c>
      <c r="J918">
        <v>2</v>
      </c>
      <c r="K918">
        <v>61.4</v>
      </c>
      <c r="L918">
        <v>0</v>
      </c>
      <c r="M918">
        <v>98</v>
      </c>
      <c r="N918">
        <v>9.5500000000000007</v>
      </c>
      <c r="O918">
        <v>98</v>
      </c>
      <c r="P918">
        <v>0.1</v>
      </c>
      <c r="Q918">
        <v>49638.7713</v>
      </c>
      <c r="R918">
        <v>5438972</v>
      </c>
      <c r="S918">
        <v>0.9</v>
      </c>
      <c r="T918">
        <v>0.8</v>
      </c>
      <c r="U918">
        <v>0.88700000000000001</v>
      </c>
      <c r="V918">
        <v>17</v>
      </c>
      <c r="W918" t="b">
        <f>COUNT(LifeExpectancyData[[#This Row],[Life expectancy]:[Schooling]])=19</f>
        <v>0</v>
      </c>
    </row>
    <row r="919" spans="1:23" x14ac:dyDescent="0.25">
      <c r="A919" t="s">
        <v>333</v>
      </c>
      <c r="B919">
        <v>2012</v>
      </c>
      <c r="C919" t="s">
        <v>273</v>
      </c>
      <c r="D919">
        <v>84</v>
      </c>
      <c r="E919">
        <v>82</v>
      </c>
      <c r="F919">
        <v>0</v>
      </c>
      <c r="G919">
        <v>9.24</v>
      </c>
      <c r="H919">
        <v>5889.0125360000002</v>
      </c>
      <c r="J919">
        <v>0</v>
      </c>
      <c r="K919">
        <v>61</v>
      </c>
      <c r="L919">
        <v>0</v>
      </c>
      <c r="M919">
        <v>99</v>
      </c>
      <c r="N919">
        <v>9.3000000000000007</v>
      </c>
      <c r="O919">
        <v>99</v>
      </c>
      <c r="P919">
        <v>0.1</v>
      </c>
      <c r="Q919">
        <v>47415.559869999997</v>
      </c>
      <c r="R919">
        <v>5413971</v>
      </c>
      <c r="S919">
        <v>0.9</v>
      </c>
      <c r="T919">
        <v>0.8</v>
      </c>
      <c r="U919">
        <v>0.88400000000000001</v>
      </c>
      <c r="V919">
        <v>17</v>
      </c>
      <c r="W919" t="b">
        <f>COUNT(LifeExpectancyData[[#This Row],[Life expectancy]:[Schooling]])=19</f>
        <v>0</v>
      </c>
    </row>
    <row r="920" spans="1:23" x14ac:dyDescent="0.25">
      <c r="A920" t="s">
        <v>333</v>
      </c>
      <c r="B920">
        <v>2011</v>
      </c>
      <c r="C920" t="s">
        <v>273</v>
      </c>
      <c r="D920">
        <v>83</v>
      </c>
      <c r="E920">
        <v>86</v>
      </c>
      <c r="F920">
        <v>0</v>
      </c>
      <c r="G920">
        <v>9.81</v>
      </c>
      <c r="H920">
        <v>71.016208379999995</v>
      </c>
      <c r="J920">
        <v>27</v>
      </c>
      <c r="K920">
        <v>6.6</v>
      </c>
      <c r="L920">
        <v>0</v>
      </c>
      <c r="M920">
        <v>99</v>
      </c>
      <c r="N920">
        <v>9.1</v>
      </c>
      <c r="O920">
        <v>99</v>
      </c>
      <c r="P920">
        <v>0.1</v>
      </c>
      <c r="Q920">
        <v>579.72415000000001</v>
      </c>
      <c r="R920">
        <v>5388272</v>
      </c>
      <c r="S920">
        <v>0.9</v>
      </c>
      <c r="T920">
        <v>0.8</v>
      </c>
      <c r="U920">
        <v>0.878</v>
      </c>
      <c r="V920">
        <v>16.899999999999999</v>
      </c>
      <c r="W920" t="b">
        <f>COUNT(LifeExpectancyData[[#This Row],[Life expectancy]:[Schooling]])=19</f>
        <v>0</v>
      </c>
    </row>
    <row r="921" spans="1:23" x14ac:dyDescent="0.25">
      <c r="A921" t="s">
        <v>333</v>
      </c>
      <c r="B921">
        <v>2010</v>
      </c>
      <c r="C921" t="s">
        <v>273</v>
      </c>
      <c r="D921">
        <v>79.900000000000006</v>
      </c>
      <c r="E921">
        <v>89</v>
      </c>
      <c r="F921">
        <v>0</v>
      </c>
      <c r="G921">
        <v>9.7200000000000006</v>
      </c>
      <c r="H921">
        <v>591.66914050000003</v>
      </c>
      <c r="J921">
        <v>5</v>
      </c>
      <c r="K921">
        <v>6.2</v>
      </c>
      <c r="L921">
        <v>0</v>
      </c>
      <c r="M921">
        <v>99</v>
      </c>
      <c r="N921">
        <v>9.5</v>
      </c>
      <c r="O921">
        <v>99</v>
      </c>
      <c r="P921">
        <v>0.1</v>
      </c>
      <c r="Q921">
        <v>4622.4151599999996</v>
      </c>
      <c r="R921">
        <v>5363352</v>
      </c>
      <c r="S921">
        <v>0.9</v>
      </c>
      <c r="T921">
        <v>0.8</v>
      </c>
      <c r="U921">
        <v>0.874</v>
      </c>
      <c r="V921">
        <v>16.8</v>
      </c>
      <c r="W921" t="b">
        <f>COUNT(LifeExpectancyData[[#This Row],[Life expectancy]:[Schooling]])=19</f>
        <v>0</v>
      </c>
    </row>
    <row r="922" spans="1:23" x14ac:dyDescent="0.25">
      <c r="A922" t="s">
        <v>333</v>
      </c>
      <c r="B922">
        <v>2009</v>
      </c>
      <c r="C922" t="s">
        <v>273</v>
      </c>
      <c r="D922">
        <v>79.7</v>
      </c>
      <c r="E922">
        <v>91</v>
      </c>
      <c r="F922">
        <v>0</v>
      </c>
      <c r="G922">
        <v>9.9600000000000009</v>
      </c>
      <c r="H922">
        <v>579.73843680000004</v>
      </c>
      <c r="J922">
        <v>2</v>
      </c>
      <c r="K922">
        <v>59.8</v>
      </c>
      <c r="L922">
        <v>0</v>
      </c>
      <c r="M922">
        <v>99</v>
      </c>
      <c r="N922">
        <v>9.1999999999999993</v>
      </c>
      <c r="O922">
        <v>99</v>
      </c>
      <c r="P922">
        <v>0.1</v>
      </c>
      <c r="Q922">
        <v>4717.15571</v>
      </c>
      <c r="R922">
        <v>5338871</v>
      </c>
      <c r="S922">
        <v>0.9</v>
      </c>
      <c r="T922">
        <v>0.8</v>
      </c>
      <c r="U922">
        <v>0.878</v>
      </c>
      <c r="V922">
        <v>17</v>
      </c>
      <c r="W922" t="b">
        <f>COUNT(LifeExpectancyData[[#This Row],[Life expectancy]:[Schooling]])=19</f>
        <v>0</v>
      </c>
    </row>
    <row r="923" spans="1:23" x14ac:dyDescent="0.25">
      <c r="A923" t="s">
        <v>333</v>
      </c>
      <c r="B923">
        <v>2008</v>
      </c>
      <c r="C923" t="s">
        <v>273</v>
      </c>
      <c r="D923">
        <v>79.599999999999994</v>
      </c>
      <c r="E923">
        <v>94</v>
      </c>
      <c r="F923">
        <v>0</v>
      </c>
      <c r="G923">
        <v>10.26</v>
      </c>
      <c r="H923">
        <v>678.88112000000001</v>
      </c>
      <c r="J923">
        <v>5</v>
      </c>
      <c r="K923">
        <v>59.4</v>
      </c>
      <c r="L923">
        <v>0</v>
      </c>
      <c r="M923">
        <v>97</v>
      </c>
      <c r="N923">
        <v>8.35</v>
      </c>
      <c r="O923">
        <v>99</v>
      </c>
      <c r="P923">
        <v>0.1</v>
      </c>
      <c r="Q923">
        <v>5341.3148700000002</v>
      </c>
      <c r="R923">
        <v>5313399</v>
      </c>
      <c r="S923">
        <v>0.9</v>
      </c>
      <c r="T923">
        <v>0.8</v>
      </c>
      <c r="U923">
        <v>0.876</v>
      </c>
      <c r="V923">
        <v>17.100000000000001</v>
      </c>
      <c r="W923" t="b">
        <f>COUNT(LifeExpectancyData[[#This Row],[Life expectancy]:[Schooling]])=19</f>
        <v>0</v>
      </c>
    </row>
    <row r="924" spans="1:23" x14ac:dyDescent="0.25">
      <c r="A924" t="s">
        <v>333</v>
      </c>
      <c r="B924">
        <v>2007</v>
      </c>
      <c r="C924" t="s">
        <v>273</v>
      </c>
      <c r="D924">
        <v>79.3</v>
      </c>
      <c r="E924">
        <v>96</v>
      </c>
      <c r="F924">
        <v>0</v>
      </c>
      <c r="G924">
        <v>10.45</v>
      </c>
      <c r="H924">
        <v>6147.1323000000002</v>
      </c>
      <c r="J924">
        <v>0</v>
      </c>
      <c r="K924">
        <v>59</v>
      </c>
      <c r="L924">
        <v>0</v>
      </c>
      <c r="M924">
        <v>97</v>
      </c>
      <c r="N924">
        <v>8.9</v>
      </c>
      <c r="O924">
        <v>99</v>
      </c>
      <c r="P924">
        <v>0.1</v>
      </c>
      <c r="Q924">
        <v>48288.549099999997</v>
      </c>
      <c r="R924">
        <v>528872</v>
      </c>
      <c r="S924">
        <v>0.9</v>
      </c>
      <c r="T924">
        <v>0.8</v>
      </c>
      <c r="U924">
        <v>0.873</v>
      </c>
      <c r="V924">
        <v>17.2</v>
      </c>
      <c r="W924" t="b">
        <f>COUNT(LifeExpectancyData[[#This Row],[Life expectancy]:[Schooling]])=19</f>
        <v>0</v>
      </c>
    </row>
    <row r="925" spans="1:23" x14ac:dyDescent="0.25">
      <c r="A925" t="s">
        <v>333</v>
      </c>
      <c r="B925">
        <v>2006</v>
      </c>
      <c r="C925" t="s">
        <v>273</v>
      </c>
      <c r="D925">
        <v>79.2</v>
      </c>
      <c r="E925">
        <v>96</v>
      </c>
      <c r="F925">
        <v>0</v>
      </c>
      <c r="G925">
        <v>10.15</v>
      </c>
      <c r="H925">
        <v>524.77752269999996</v>
      </c>
      <c r="J925">
        <v>0</v>
      </c>
      <c r="K925">
        <v>58.6</v>
      </c>
      <c r="L925">
        <v>0</v>
      </c>
      <c r="M925">
        <v>97</v>
      </c>
      <c r="N925">
        <v>8.3800000000000008</v>
      </c>
      <c r="O925">
        <v>97</v>
      </c>
      <c r="P925">
        <v>0.1</v>
      </c>
      <c r="Q925">
        <v>4112.6765100000002</v>
      </c>
      <c r="R925">
        <v>5266268</v>
      </c>
      <c r="S925">
        <v>0.9</v>
      </c>
      <c r="T925">
        <v>0.8</v>
      </c>
      <c r="U925">
        <v>0.86899999999999999</v>
      </c>
      <c r="V925">
        <v>17.2</v>
      </c>
      <c r="W925" t="b">
        <f>COUNT(LifeExpectancyData[[#This Row],[Life expectancy]:[Schooling]])=19</f>
        <v>0</v>
      </c>
    </row>
    <row r="926" spans="1:23" x14ac:dyDescent="0.25">
      <c r="A926" t="s">
        <v>333</v>
      </c>
      <c r="B926">
        <v>2005</v>
      </c>
      <c r="C926" t="s">
        <v>273</v>
      </c>
      <c r="D926">
        <v>78.900000000000006</v>
      </c>
      <c r="E926">
        <v>11</v>
      </c>
      <c r="F926">
        <v>0</v>
      </c>
      <c r="G926">
        <v>9.9499999999999993</v>
      </c>
      <c r="H926">
        <v>4816.5896130000001</v>
      </c>
      <c r="J926">
        <v>1</v>
      </c>
      <c r="K926">
        <v>58.1</v>
      </c>
      <c r="L926">
        <v>0</v>
      </c>
      <c r="M926">
        <v>97</v>
      </c>
      <c r="N926">
        <v>8.43</v>
      </c>
      <c r="O926">
        <v>97</v>
      </c>
      <c r="P926">
        <v>0.1</v>
      </c>
      <c r="Q926">
        <v>38969.171629999997</v>
      </c>
      <c r="R926">
        <v>524696</v>
      </c>
      <c r="S926">
        <v>0.9</v>
      </c>
      <c r="T926">
        <v>0.8</v>
      </c>
      <c r="U926">
        <v>0.86399999999999999</v>
      </c>
      <c r="V926">
        <v>17.100000000000001</v>
      </c>
      <c r="W926" t="b">
        <f>COUNT(LifeExpectancyData[[#This Row],[Life expectancy]:[Schooling]])=19</f>
        <v>0</v>
      </c>
    </row>
    <row r="927" spans="1:23" x14ac:dyDescent="0.25">
      <c r="A927" t="s">
        <v>333</v>
      </c>
      <c r="B927">
        <v>2004</v>
      </c>
      <c r="C927" t="s">
        <v>273</v>
      </c>
      <c r="D927">
        <v>78.7</v>
      </c>
      <c r="E927">
        <v>12</v>
      </c>
      <c r="F927">
        <v>0</v>
      </c>
      <c r="G927">
        <v>9.89</v>
      </c>
      <c r="H927">
        <v>4508.8061850000004</v>
      </c>
      <c r="J927">
        <v>0</v>
      </c>
      <c r="K927">
        <v>57.6</v>
      </c>
      <c r="L927">
        <v>0</v>
      </c>
      <c r="M927">
        <v>96</v>
      </c>
      <c r="N927">
        <v>8.2100000000000009</v>
      </c>
      <c r="O927">
        <v>98</v>
      </c>
      <c r="P927">
        <v>0.1</v>
      </c>
      <c r="Q927">
        <v>37636.111729999997</v>
      </c>
      <c r="R927">
        <v>5228172</v>
      </c>
      <c r="S927">
        <v>0.9</v>
      </c>
      <c r="T927">
        <v>0.8</v>
      </c>
      <c r="U927">
        <v>0.86899999999999999</v>
      </c>
      <c r="V927">
        <v>18.3</v>
      </c>
      <c r="W927" t="b">
        <f>COUNT(LifeExpectancyData[[#This Row],[Life expectancy]:[Schooling]])=19</f>
        <v>0</v>
      </c>
    </row>
    <row r="928" spans="1:23" x14ac:dyDescent="0.25">
      <c r="A928" t="s">
        <v>333</v>
      </c>
      <c r="B928">
        <v>2003</v>
      </c>
      <c r="C928" t="s">
        <v>273</v>
      </c>
      <c r="D928">
        <v>78.400000000000006</v>
      </c>
      <c r="E928">
        <v>98</v>
      </c>
      <c r="F928">
        <v>0</v>
      </c>
      <c r="G928">
        <v>9.31</v>
      </c>
      <c r="H928">
        <v>3869.0263020000002</v>
      </c>
      <c r="J928">
        <v>0</v>
      </c>
      <c r="K928">
        <v>57.1</v>
      </c>
      <c r="L928">
        <v>0</v>
      </c>
      <c r="M928">
        <v>96</v>
      </c>
      <c r="N928">
        <v>8.15</v>
      </c>
      <c r="O928">
        <v>98</v>
      </c>
      <c r="P928">
        <v>0.1</v>
      </c>
      <c r="Q928">
        <v>32816.168799999999</v>
      </c>
      <c r="R928">
        <v>521314</v>
      </c>
      <c r="S928">
        <v>0.9</v>
      </c>
      <c r="T928">
        <v>0.8</v>
      </c>
      <c r="U928">
        <v>0.86599999999999999</v>
      </c>
      <c r="V928">
        <v>18.100000000000001</v>
      </c>
      <c r="W928" t="b">
        <f>COUNT(LifeExpectancyData[[#This Row],[Life expectancy]:[Schooling]])=19</f>
        <v>0</v>
      </c>
    </row>
    <row r="929" spans="1:23" x14ac:dyDescent="0.25">
      <c r="A929" t="s">
        <v>333</v>
      </c>
      <c r="B929">
        <v>2002</v>
      </c>
      <c r="C929" t="s">
        <v>273</v>
      </c>
      <c r="D929">
        <v>78.099999999999994</v>
      </c>
      <c r="E929">
        <v>98</v>
      </c>
      <c r="F929">
        <v>0</v>
      </c>
      <c r="G929">
        <v>9.25</v>
      </c>
      <c r="H929">
        <v>3099.3573190000002</v>
      </c>
      <c r="J929">
        <v>0</v>
      </c>
      <c r="K929">
        <v>56.6</v>
      </c>
      <c r="L929">
        <v>0</v>
      </c>
      <c r="M929">
        <v>95</v>
      </c>
      <c r="N929">
        <v>7.81</v>
      </c>
      <c r="O929">
        <v>98</v>
      </c>
      <c r="P929">
        <v>0.1</v>
      </c>
      <c r="Q929">
        <v>26834.262500000001</v>
      </c>
      <c r="R929">
        <v>52598</v>
      </c>
      <c r="S929">
        <v>0.9</v>
      </c>
      <c r="T929">
        <v>0.8</v>
      </c>
      <c r="U929">
        <v>0.86299999999999999</v>
      </c>
      <c r="V929">
        <v>18</v>
      </c>
      <c r="W929" t="b">
        <f>COUNT(LifeExpectancyData[[#This Row],[Life expectancy]:[Schooling]])=19</f>
        <v>0</v>
      </c>
    </row>
    <row r="930" spans="1:23" x14ac:dyDescent="0.25">
      <c r="A930" t="s">
        <v>333</v>
      </c>
      <c r="B930">
        <v>2001</v>
      </c>
      <c r="C930" t="s">
        <v>273</v>
      </c>
      <c r="D930">
        <v>78</v>
      </c>
      <c r="E930">
        <v>1</v>
      </c>
      <c r="F930">
        <v>0</v>
      </c>
      <c r="G930">
        <v>8.94</v>
      </c>
      <c r="H930">
        <v>2775.3354399999998</v>
      </c>
      <c r="J930">
        <v>1</v>
      </c>
      <c r="K930">
        <v>56.1</v>
      </c>
      <c r="L930">
        <v>0</v>
      </c>
      <c r="M930">
        <v>95</v>
      </c>
      <c r="N930">
        <v>7.43</v>
      </c>
      <c r="O930">
        <v>98</v>
      </c>
      <c r="P930">
        <v>0.1</v>
      </c>
      <c r="Q930">
        <v>24913.24452</v>
      </c>
      <c r="R930">
        <v>51888</v>
      </c>
      <c r="S930">
        <v>0.9</v>
      </c>
      <c r="T930">
        <v>0.8</v>
      </c>
      <c r="U930">
        <v>0.85599999999999998</v>
      </c>
      <c r="V930">
        <v>17.7</v>
      </c>
      <c r="W930" t="b">
        <f>COUNT(LifeExpectancyData[[#This Row],[Life expectancy]:[Schooling]])=19</f>
        <v>0</v>
      </c>
    </row>
    <row r="931" spans="1:23" x14ac:dyDescent="0.25">
      <c r="A931" t="s">
        <v>333</v>
      </c>
      <c r="B931">
        <v>2000</v>
      </c>
      <c r="C931" t="s">
        <v>273</v>
      </c>
      <c r="D931">
        <v>77.5</v>
      </c>
      <c r="E931">
        <v>15</v>
      </c>
      <c r="F931">
        <v>0</v>
      </c>
      <c r="G931">
        <v>8.59</v>
      </c>
      <c r="H931">
        <v>397.7533689</v>
      </c>
      <c r="J931">
        <v>0</v>
      </c>
      <c r="K931">
        <v>55.5</v>
      </c>
      <c r="L931">
        <v>0</v>
      </c>
      <c r="M931">
        <v>96</v>
      </c>
      <c r="N931">
        <v>7.22</v>
      </c>
      <c r="O931">
        <v>99</v>
      </c>
      <c r="P931">
        <v>0.1</v>
      </c>
      <c r="Q931">
        <v>24253.254199999999</v>
      </c>
      <c r="R931">
        <v>517629</v>
      </c>
      <c r="S931">
        <v>0.9</v>
      </c>
      <c r="T931">
        <v>0.9</v>
      </c>
      <c r="U931">
        <v>0.84699999999999998</v>
      </c>
      <c r="V931">
        <v>17.3</v>
      </c>
      <c r="W931" t="b">
        <f>COUNT(LifeExpectancyData[[#This Row],[Life expectancy]:[Schooling]])=19</f>
        <v>0</v>
      </c>
    </row>
    <row r="932" spans="1:23" x14ac:dyDescent="0.25">
      <c r="A932" t="s">
        <v>334</v>
      </c>
      <c r="B932">
        <v>2015</v>
      </c>
      <c r="C932" t="s">
        <v>273</v>
      </c>
      <c r="D932">
        <v>82.4</v>
      </c>
      <c r="E932">
        <v>78</v>
      </c>
      <c r="F932">
        <v>2</v>
      </c>
      <c r="H932">
        <v>0</v>
      </c>
      <c r="I932">
        <v>86</v>
      </c>
      <c r="J932">
        <v>157</v>
      </c>
      <c r="K932">
        <v>62.5</v>
      </c>
      <c r="L932">
        <v>3</v>
      </c>
      <c r="M932">
        <v>98</v>
      </c>
      <c r="O932">
        <v>98</v>
      </c>
      <c r="P932">
        <v>0.1</v>
      </c>
      <c r="Q932">
        <v>36526.771099999998</v>
      </c>
      <c r="R932">
        <v>6662468</v>
      </c>
      <c r="S932">
        <v>0.7</v>
      </c>
      <c r="T932">
        <v>0.6</v>
      </c>
      <c r="U932">
        <v>0.89400000000000002</v>
      </c>
      <c r="V932">
        <v>16.3</v>
      </c>
      <c r="W932" t="b">
        <f>COUNT(LifeExpectancyData[[#This Row],[Life expectancy]:[Schooling]])=19</f>
        <v>0</v>
      </c>
    </row>
    <row r="933" spans="1:23" x14ac:dyDescent="0.25">
      <c r="A933" t="s">
        <v>334</v>
      </c>
      <c r="B933">
        <v>2014</v>
      </c>
      <c r="C933" t="s">
        <v>273</v>
      </c>
      <c r="D933">
        <v>82.2</v>
      </c>
      <c r="E933">
        <v>79</v>
      </c>
      <c r="F933">
        <v>3</v>
      </c>
      <c r="G933">
        <v>11.5</v>
      </c>
      <c r="H933">
        <v>6739.6776060000002</v>
      </c>
      <c r="I933">
        <v>83</v>
      </c>
      <c r="J933">
        <v>267</v>
      </c>
      <c r="K933">
        <v>62</v>
      </c>
      <c r="L933">
        <v>3</v>
      </c>
      <c r="M933">
        <v>98</v>
      </c>
      <c r="N933">
        <v>11.54</v>
      </c>
      <c r="O933">
        <v>98</v>
      </c>
      <c r="P933">
        <v>0.1</v>
      </c>
      <c r="Q933">
        <v>42955.242870000002</v>
      </c>
      <c r="R933">
        <v>66331957</v>
      </c>
      <c r="S933">
        <v>0.6</v>
      </c>
      <c r="T933">
        <v>0.6</v>
      </c>
      <c r="U933">
        <v>0.89</v>
      </c>
      <c r="V933">
        <v>16.2</v>
      </c>
      <c r="W933" t="b">
        <f>COUNT(LifeExpectancyData[[#This Row],[Life expectancy]:[Schooling]])=19</f>
        <v>1</v>
      </c>
    </row>
    <row r="934" spans="1:23" x14ac:dyDescent="0.25">
      <c r="A934" t="s">
        <v>334</v>
      </c>
      <c r="B934">
        <v>2013</v>
      </c>
      <c r="C934" t="s">
        <v>273</v>
      </c>
      <c r="D934">
        <v>82</v>
      </c>
      <c r="E934">
        <v>81</v>
      </c>
      <c r="F934">
        <v>3</v>
      </c>
      <c r="G934">
        <v>11.1</v>
      </c>
      <c r="H934">
        <v>6646.9539349999995</v>
      </c>
      <c r="I934">
        <v>74</v>
      </c>
      <c r="J934">
        <v>272</v>
      </c>
      <c r="K934">
        <v>61.6</v>
      </c>
      <c r="L934">
        <v>3</v>
      </c>
      <c r="M934">
        <v>99</v>
      </c>
      <c r="N934">
        <v>11.56</v>
      </c>
      <c r="O934">
        <v>99</v>
      </c>
      <c r="P934">
        <v>0.1</v>
      </c>
      <c r="Q934">
        <v>42554.122499999998</v>
      </c>
      <c r="R934">
        <v>6599857</v>
      </c>
      <c r="S934">
        <v>0.6</v>
      </c>
      <c r="T934">
        <v>0.6</v>
      </c>
      <c r="U934">
        <v>0.88700000000000001</v>
      </c>
      <c r="V934">
        <v>16.2</v>
      </c>
      <c r="W934" t="b">
        <f>COUNT(LifeExpectancyData[[#This Row],[Life expectancy]:[Schooling]])=19</f>
        <v>1</v>
      </c>
    </row>
    <row r="935" spans="1:23" x14ac:dyDescent="0.25">
      <c r="A935" t="s">
        <v>334</v>
      </c>
      <c r="B935">
        <v>2012</v>
      </c>
      <c r="C935" t="s">
        <v>273</v>
      </c>
      <c r="D935">
        <v>81.5</v>
      </c>
      <c r="E935">
        <v>83</v>
      </c>
      <c r="F935">
        <v>3</v>
      </c>
      <c r="G935">
        <v>11.5</v>
      </c>
      <c r="H935">
        <v>751.37935530000004</v>
      </c>
      <c r="I935">
        <v>78</v>
      </c>
      <c r="J935">
        <v>0</v>
      </c>
      <c r="K935">
        <v>61.1</v>
      </c>
      <c r="L935">
        <v>3</v>
      </c>
      <c r="M935">
        <v>99</v>
      </c>
      <c r="N935">
        <v>11.44</v>
      </c>
      <c r="O935">
        <v>99</v>
      </c>
      <c r="P935">
        <v>0.1</v>
      </c>
      <c r="Q935">
        <v>4838.2443999999996</v>
      </c>
      <c r="R935">
        <v>6565979</v>
      </c>
      <c r="S935">
        <v>0.6</v>
      </c>
      <c r="T935">
        <v>0.6</v>
      </c>
      <c r="U935">
        <v>0.88500000000000001</v>
      </c>
      <c r="V935">
        <v>16.100000000000001</v>
      </c>
      <c r="W935" t="b">
        <f>COUNT(LifeExpectancyData[[#This Row],[Life expectancy]:[Schooling]])=19</f>
        <v>1</v>
      </c>
    </row>
    <row r="936" spans="1:23" x14ac:dyDescent="0.25">
      <c r="A936" t="s">
        <v>334</v>
      </c>
      <c r="B936">
        <v>2011</v>
      </c>
      <c r="C936" t="s">
        <v>273</v>
      </c>
      <c r="D936">
        <v>81.7</v>
      </c>
      <c r="E936">
        <v>83</v>
      </c>
      <c r="F936">
        <v>3</v>
      </c>
      <c r="G936">
        <v>11.8</v>
      </c>
      <c r="H936">
        <v>683.91905680000002</v>
      </c>
      <c r="I936">
        <v>74</v>
      </c>
      <c r="J936">
        <v>14949</v>
      </c>
      <c r="K936">
        <v>6.6</v>
      </c>
      <c r="L936">
        <v>3</v>
      </c>
      <c r="M936">
        <v>99</v>
      </c>
      <c r="N936">
        <v>11.33</v>
      </c>
      <c r="O936">
        <v>99</v>
      </c>
      <c r="P936">
        <v>0.1</v>
      </c>
      <c r="Q936">
        <v>4381.2879999999996</v>
      </c>
      <c r="R936">
        <v>65342776</v>
      </c>
      <c r="S936">
        <v>0.6</v>
      </c>
      <c r="T936">
        <v>0.6</v>
      </c>
      <c r="U936">
        <v>0.88200000000000001</v>
      </c>
      <c r="V936">
        <v>16.100000000000001</v>
      </c>
      <c r="W936" t="b">
        <f>COUNT(LifeExpectancyData[[#This Row],[Life expectancy]:[Schooling]])=19</f>
        <v>1</v>
      </c>
    </row>
    <row r="937" spans="1:23" x14ac:dyDescent="0.25">
      <c r="A937" t="s">
        <v>334</v>
      </c>
      <c r="B937">
        <v>2010</v>
      </c>
      <c r="C937" t="s">
        <v>273</v>
      </c>
      <c r="D937">
        <v>81.3</v>
      </c>
      <c r="E937">
        <v>86</v>
      </c>
      <c r="F937">
        <v>3</v>
      </c>
      <c r="G937">
        <v>11.7</v>
      </c>
      <c r="H937">
        <v>72.800121099999998</v>
      </c>
      <c r="I937">
        <v>65</v>
      </c>
      <c r="J937">
        <v>5048</v>
      </c>
      <c r="K937">
        <v>6.1</v>
      </c>
      <c r="L937">
        <v>3</v>
      </c>
      <c r="M937">
        <v>99</v>
      </c>
      <c r="N937">
        <v>11.2</v>
      </c>
      <c r="O937">
        <v>99</v>
      </c>
      <c r="P937">
        <v>0.1</v>
      </c>
      <c r="Q937">
        <v>473.34278999999998</v>
      </c>
      <c r="R937">
        <v>6527512</v>
      </c>
      <c r="S937">
        <v>0.6</v>
      </c>
      <c r="T937">
        <v>0.6</v>
      </c>
      <c r="U937">
        <v>0.879</v>
      </c>
      <c r="V937">
        <v>16</v>
      </c>
      <c r="W937" t="b">
        <f>COUNT(LifeExpectancyData[[#This Row],[Life expectancy]:[Schooling]])=19</f>
        <v>1</v>
      </c>
    </row>
    <row r="938" spans="1:23" x14ac:dyDescent="0.25">
      <c r="A938" t="s">
        <v>334</v>
      </c>
      <c r="B938">
        <v>2009</v>
      </c>
      <c r="C938" t="s">
        <v>273</v>
      </c>
      <c r="D938">
        <v>81.099999999999994</v>
      </c>
      <c r="E938">
        <v>88</v>
      </c>
      <c r="F938">
        <v>3</v>
      </c>
      <c r="G938">
        <v>11.8</v>
      </c>
      <c r="H938">
        <v>6415.3573500000002</v>
      </c>
      <c r="I938">
        <v>51</v>
      </c>
      <c r="J938">
        <v>1541</v>
      </c>
      <c r="K938">
        <v>59.6</v>
      </c>
      <c r="L938">
        <v>3</v>
      </c>
      <c r="M938">
        <v>98</v>
      </c>
      <c r="N938">
        <v>11.28</v>
      </c>
      <c r="O938">
        <v>98</v>
      </c>
      <c r="P938">
        <v>0.1</v>
      </c>
      <c r="Q938">
        <v>41631.131410000002</v>
      </c>
      <c r="R938">
        <v>647744</v>
      </c>
      <c r="S938">
        <v>0.6</v>
      </c>
      <c r="T938">
        <v>0.6</v>
      </c>
      <c r="U938">
        <v>0.879</v>
      </c>
      <c r="V938">
        <v>16</v>
      </c>
      <c r="W938" t="b">
        <f>COUNT(LifeExpectancyData[[#This Row],[Life expectancy]:[Schooling]])=19</f>
        <v>1</v>
      </c>
    </row>
    <row r="939" spans="1:23" x14ac:dyDescent="0.25">
      <c r="A939" t="s">
        <v>334</v>
      </c>
      <c r="B939">
        <v>2008</v>
      </c>
      <c r="C939" t="s">
        <v>273</v>
      </c>
      <c r="D939">
        <v>89</v>
      </c>
      <c r="E939">
        <v>88</v>
      </c>
      <c r="F939">
        <v>3</v>
      </c>
      <c r="G939">
        <v>11.9</v>
      </c>
      <c r="H939">
        <v>7002.7859250000001</v>
      </c>
      <c r="I939">
        <v>47</v>
      </c>
      <c r="J939">
        <v>604</v>
      </c>
      <c r="K939">
        <v>59.1</v>
      </c>
      <c r="L939">
        <v>3</v>
      </c>
      <c r="M939">
        <v>98</v>
      </c>
      <c r="N939">
        <v>1.57</v>
      </c>
      <c r="O939">
        <v>98</v>
      </c>
      <c r="P939">
        <v>0.1</v>
      </c>
      <c r="Q939">
        <v>45413.657099999997</v>
      </c>
      <c r="R939">
        <v>6437499</v>
      </c>
      <c r="S939">
        <v>0.6</v>
      </c>
      <c r="T939">
        <v>0.6</v>
      </c>
      <c r="U939">
        <v>0.877</v>
      </c>
      <c r="V939">
        <v>16.100000000000001</v>
      </c>
      <c r="W939" t="b">
        <f>COUNT(LifeExpectancyData[[#This Row],[Life expectancy]:[Schooling]])=19</f>
        <v>1</v>
      </c>
    </row>
    <row r="940" spans="1:23" x14ac:dyDescent="0.25">
      <c r="A940" t="s">
        <v>334</v>
      </c>
      <c r="B940">
        <v>2007</v>
      </c>
      <c r="C940" t="s">
        <v>273</v>
      </c>
      <c r="D940">
        <v>89</v>
      </c>
      <c r="E940">
        <v>89</v>
      </c>
      <c r="F940">
        <v>3</v>
      </c>
      <c r="G940">
        <v>12.2</v>
      </c>
      <c r="H940">
        <v>64.737148939999997</v>
      </c>
      <c r="I940">
        <v>42</v>
      </c>
      <c r="J940">
        <v>39</v>
      </c>
      <c r="K940">
        <v>58.6</v>
      </c>
      <c r="L940">
        <v>3</v>
      </c>
      <c r="M940">
        <v>99</v>
      </c>
      <c r="N940">
        <v>1.45</v>
      </c>
      <c r="O940">
        <v>98</v>
      </c>
      <c r="P940">
        <v>0.1</v>
      </c>
      <c r="Q940">
        <v>416.58397000000002</v>
      </c>
      <c r="R940">
        <v>6416229</v>
      </c>
      <c r="S940">
        <v>0.6</v>
      </c>
      <c r="T940">
        <v>0.6</v>
      </c>
      <c r="U940">
        <v>0.873</v>
      </c>
      <c r="V940">
        <v>16.100000000000001</v>
      </c>
      <c r="W940" t="b">
        <f>COUNT(LifeExpectancyData[[#This Row],[Life expectancy]:[Schooling]])=19</f>
        <v>1</v>
      </c>
    </row>
    <row r="941" spans="1:23" x14ac:dyDescent="0.25">
      <c r="A941" t="s">
        <v>334</v>
      </c>
      <c r="B941">
        <v>2006</v>
      </c>
      <c r="C941" t="s">
        <v>273</v>
      </c>
      <c r="D941">
        <v>86</v>
      </c>
      <c r="E941">
        <v>92</v>
      </c>
      <c r="F941">
        <v>3</v>
      </c>
      <c r="G941">
        <v>12.4</v>
      </c>
      <c r="H941">
        <v>5689.9919309999996</v>
      </c>
      <c r="I941">
        <v>39</v>
      </c>
      <c r="J941">
        <v>40</v>
      </c>
      <c r="K941">
        <v>58</v>
      </c>
      <c r="L941">
        <v>4</v>
      </c>
      <c r="M941">
        <v>99</v>
      </c>
      <c r="N941">
        <v>1.53</v>
      </c>
      <c r="O941">
        <v>99</v>
      </c>
      <c r="P941">
        <v>0.1</v>
      </c>
      <c r="Q941">
        <v>36544.585299999999</v>
      </c>
      <c r="R941">
        <v>63621376</v>
      </c>
      <c r="S941">
        <v>0.6</v>
      </c>
      <c r="T941">
        <v>0.6</v>
      </c>
      <c r="U941">
        <v>0.87</v>
      </c>
      <c r="V941">
        <v>16.100000000000001</v>
      </c>
      <c r="W941" t="b">
        <f>COUNT(LifeExpectancyData[[#This Row],[Life expectancy]:[Schooling]])=19</f>
        <v>1</v>
      </c>
    </row>
    <row r="942" spans="1:23" x14ac:dyDescent="0.25">
      <c r="A942" t="s">
        <v>334</v>
      </c>
      <c r="B942">
        <v>2005</v>
      </c>
      <c r="C942" t="s">
        <v>273</v>
      </c>
      <c r="D942">
        <v>81</v>
      </c>
      <c r="E942">
        <v>93</v>
      </c>
      <c r="F942">
        <v>3</v>
      </c>
      <c r="G942">
        <v>12.2</v>
      </c>
      <c r="H942">
        <v>5451.7012249999998</v>
      </c>
      <c r="I942">
        <v>35</v>
      </c>
      <c r="J942">
        <v>36</v>
      </c>
      <c r="K942">
        <v>57.5</v>
      </c>
      <c r="L942">
        <v>4</v>
      </c>
      <c r="M942">
        <v>98</v>
      </c>
      <c r="N942">
        <v>1.6</v>
      </c>
      <c r="O942">
        <v>98</v>
      </c>
      <c r="P942">
        <v>0.1</v>
      </c>
      <c r="Q942">
        <v>34879.726329999998</v>
      </c>
      <c r="R942">
        <v>63179356</v>
      </c>
      <c r="S942">
        <v>0.6</v>
      </c>
      <c r="T942">
        <v>0.6</v>
      </c>
      <c r="U942">
        <v>0.86</v>
      </c>
      <c r="V942">
        <v>15.5</v>
      </c>
      <c r="W942" t="b">
        <f>COUNT(LifeExpectancyData[[#This Row],[Life expectancy]:[Schooling]])=19</f>
        <v>1</v>
      </c>
    </row>
    <row r="943" spans="1:23" x14ac:dyDescent="0.25">
      <c r="A943" t="s">
        <v>334</v>
      </c>
      <c r="B943">
        <v>2004</v>
      </c>
      <c r="C943" t="s">
        <v>273</v>
      </c>
      <c r="D943">
        <v>82</v>
      </c>
      <c r="E943">
        <v>94</v>
      </c>
      <c r="F943">
        <v>3</v>
      </c>
      <c r="G943">
        <v>13.18</v>
      </c>
      <c r="H943">
        <v>5291.234786</v>
      </c>
      <c r="I943">
        <v>35</v>
      </c>
      <c r="J943">
        <v>4448</v>
      </c>
      <c r="K943">
        <v>57</v>
      </c>
      <c r="L943">
        <v>4</v>
      </c>
      <c r="M943">
        <v>99</v>
      </c>
      <c r="N943">
        <v>1.53</v>
      </c>
      <c r="O943">
        <v>98</v>
      </c>
      <c r="P943">
        <v>0.1</v>
      </c>
      <c r="Q943">
        <v>33874.742550000003</v>
      </c>
      <c r="R943">
        <v>6274897</v>
      </c>
      <c r="S943">
        <v>0.6</v>
      </c>
      <c r="T943">
        <v>0.6</v>
      </c>
      <c r="U943">
        <v>0.85699999999999998</v>
      </c>
      <c r="V943">
        <v>15.5</v>
      </c>
      <c r="W943" t="b">
        <f>COUNT(LifeExpectancyData[[#This Row],[Life expectancy]:[Schooling]])=19</f>
        <v>1</v>
      </c>
    </row>
    <row r="944" spans="1:23" x14ac:dyDescent="0.25">
      <c r="A944" t="s">
        <v>334</v>
      </c>
      <c r="B944">
        <v>2003</v>
      </c>
      <c r="C944" t="s">
        <v>273</v>
      </c>
      <c r="D944">
        <v>79.3</v>
      </c>
      <c r="E944">
        <v>99</v>
      </c>
      <c r="F944">
        <v>3</v>
      </c>
      <c r="G944">
        <v>13.49</v>
      </c>
      <c r="H944">
        <v>4572.4419630000002</v>
      </c>
      <c r="I944">
        <v>28</v>
      </c>
      <c r="J944">
        <v>0</v>
      </c>
      <c r="K944">
        <v>56.4</v>
      </c>
      <c r="L944">
        <v>4</v>
      </c>
      <c r="M944">
        <v>96</v>
      </c>
      <c r="N944">
        <v>1.43</v>
      </c>
      <c r="O944">
        <v>97</v>
      </c>
      <c r="P944">
        <v>0.1</v>
      </c>
      <c r="Q944">
        <v>29691.18158</v>
      </c>
      <c r="R944">
        <v>62244884</v>
      </c>
      <c r="S944">
        <v>0.6</v>
      </c>
      <c r="T944">
        <v>0.6</v>
      </c>
      <c r="U944">
        <v>0.85199999999999998</v>
      </c>
      <c r="V944">
        <v>15.4</v>
      </c>
      <c r="W944" t="b">
        <f>COUNT(LifeExpectancyData[[#This Row],[Life expectancy]:[Schooling]])=19</f>
        <v>1</v>
      </c>
    </row>
    <row r="945" spans="1:23" x14ac:dyDescent="0.25">
      <c r="A945" t="s">
        <v>334</v>
      </c>
      <c r="B945">
        <v>2002</v>
      </c>
      <c r="C945" t="s">
        <v>273</v>
      </c>
      <c r="D945">
        <v>79.2</v>
      </c>
      <c r="E945">
        <v>11</v>
      </c>
      <c r="F945">
        <v>3</v>
      </c>
      <c r="G945">
        <v>13.78</v>
      </c>
      <c r="H945">
        <v>3779.6552729999999</v>
      </c>
      <c r="I945">
        <v>29</v>
      </c>
      <c r="J945">
        <v>5185</v>
      </c>
      <c r="K945">
        <v>55.8</v>
      </c>
      <c r="L945">
        <v>4</v>
      </c>
      <c r="M945">
        <v>97</v>
      </c>
      <c r="N945">
        <v>1.22</v>
      </c>
      <c r="O945">
        <v>97</v>
      </c>
      <c r="P945">
        <v>0.1</v>
      </c>
      <c r="Q945">
        <v>24275.242600000001</v>
      </c>
      <c r="R945">
        <v>6185267</v>
      </c>
      <c r="S945">
        <v>0.7</v>
      </c>
      <c r="T945">
        <v>0.6</v>
      </c>
      <c r="U945">
        <v>0.85099999999999998</v>
      </c>
      <c r="V945">
        <v>15.5</v>
      </c>
      <c r="W945" t="b">
        <f>COUNT(LifeExpectancyData[[#This Row],[Life expectancy]:[Schooling]])=19</f>
        <v>1</v>
      </c>
    </row>
    <row r="946" spans="1:23" x14ac:dyDescent="0.25">
      <c r="A946" t="s">
        <v>334</v>
      </c>
      <c r="B946">
        <v>2001</v>
      </c>
      <c r="C946" t="s">
        <v>273</v>
      </c>
      <c r="D946">
        <v>79</v>
      </c>
      <c r="E946">
        <v>13</v>
      </c>
      <c r="F946">
        <v>3</v>
      </c>
      <c r="G946">
        <v>13.89</v>
      </c>
      <c r="H946">
        <v>3451.1850789999999</v>
      </c>
      <c r="I946">
        <v>28</v>
      </c>
      <c r="J946">
        <v>0</v>
      </c>
      <c r="K946">
        <v>55.2</v>
      </c>
      <c r="L946">
        <v>4</v>
      </c>
      <c r="M946">
        <v>98</v>
      </c>
      <c r="N946">
        <v>9.89</v>
      </c>
      <c r="O946">
        <v>97</v>
      </c>
      <c r="P946">
        <v>0.1</v>
      </c>
      <c r="Q946">
        <v>22527.317749999998</v>
      </c>
      <c r="R946">
        <v>61357431</v>
      </c>
      <c r="S946">
        <v>0.7</v>
      </c>
      <c r="T946">
        <v>0.6</v>
      </c>
      <c r="U946">
        <v>0.84899999999999998</v>
      </c>
      <c r="V946">
        <v>15.6</v>
      </c>
      <c r="W946" t="b">
        <f>COUNT(LifeExpectancyData[[#This Row],[Life expectancy]:[Schooling]])=19</f>
        <v>1</v>
      </c>
    </row>
    <row r="947" spans="1:23" x14ac:dyDescent="0.25">
      <c r="A947" t="s">
        <v>334</v>
      </c>
      <c r="B947">
        <v>2000</v>
      </c>
      <c r="C947" t="s">
        <v>273</v>
      </c>
      <c r="D947">
        <v>78.8</v>
      </c>
      <c r="E947">
        <v>13</v>
      </c>
      <c r="F947">
        <v>3</v>
      </c>
      <c r="G947">
        <v>13.63</v>
      </c>
      <c r="H947">
        <v>3410.284431</v>
      </c>
      <c r="I947">
        <v>26</v>
      </c>
      <c r="J947">
        <v>10000</v>
      </c>
      <c r="K947">
        <v>54.6</v>
      </c>
      <c r="L947">
        <v>4</v>
      </c>
      <c r="M947">
        <v>98</v>
      </c>
      <c r="N947">
        <v>9.77</v>
      </c>
      <c r="O947">
        <v>97</v>
      </c>
      <c r="P947">
        <v>0.1</v>
      </c>
      <c r="Q947">
        <v>22465.64184</v>
      </c>
      <c r="R947">
        <v>6912498</v>
      </c>
      <c r="S947">
        <v>0.7</v>
      </c>
      <c r="T947">
        <v>0.6</v>
      </c>
      <c r="U947">
        <v>0.84399999999999997</v>
      </c>
      <c r="V947">
        <v>15.7</v>
      </c>
      <c r="W947" t="b">
        <f>COUNT(LifeExpectancyData[[#This Row],[Life expectancy]:[Schooling]])=19</f>
        <v>1</v>
      </c>
    </row>
    <row r="948" spans="1:23" x14ac:dyDescent="0.25">
      <c r="A948" t="s">
        <v>335</v>
      </c>
      <c r="B948">
        <v>2015</v>
      </c>
      <c r="C948" t="s">
        <v>273</v>
      </c>
      <c r="D948">
        <v>66</v>
      </c>
      <c r="E948">
        <v>229</v>
      </c>
      <c r="F948">
        <v>2</v>
      </c>
      <c r="H948">
        <v>0</v>
      </c>
      <c r="I948">
        <v>8</v>
      </c>
      <c r="J948">
        <v>27</v>
      </c>
      <c r="K948">
        <v>36.299999999999997</v>
      </c>
      <c r="L948">
        <v>3</v>
      </c>
      <c r="M948">
        <v>79</v>
      </c>
      <c r="O948">
        <v>8</v>
      </c>
      <c r="P948">
        <v>2.7</v>
      </c>
      <c r="Q948">
        <v>7388.984144</v>
      </c>
      <c r="R948">
        <v>193175</v>
      </c>
      <c r="S948">
        <v>6.1</v>
      </c>
      <c r="T948">
        <v>5.9</v>
      </c>
      <c r="U948">
        <v>0.69399999999999995</v>
      </c>
      <c r="V948">
        <v>12.6</v>
      </c>
      <c r="W948" t="b">
        <f>COUNT(LifeExpectancyData[[#This Row],[Life expectancy]:[Schooling]])=19</f>
        <v>0</v>
      </c>
    </row>
    <row r="949" spans="1:23" x14ac:dyDescent="0.25">
      <c r="A949" t="s">
        <v>335</v>
      </c>
      <c r="B949">
        <v>2014</v>
      </c>
      <c r="C949" t="s">
        <v>273</v>
      </c>
      <c r="D949">
        <v>65.5</v>
      </c>
      <c r="E949">
        <v>237</v>
      </c>
      <c r="F949">
        <v>2</v>
      </c>
      <c r="G949">
        <v>0.01</v>
      </c>
      <c r="H949">
        <v>715.28169390000005</v>
      </c>
      <c r="I949">
        <v>7</v>
      </c>
      <c r="J949">
        <v>33</v>
      </c>
      <c r="K949">
        <v>35.799999999999997</v>
      </c>
      <c r="L949">
        <v>3</v>
      </c>
      <c r="M949">
        <v>68</v>
      </c>
      <c r="N949">
        <v>3.44</v>
      </c>
      <c r="O949">
        <v>7</v>
      </c>
      <c r="P949">
        <v>2.8</v>
      </c>
      <c r="Q949">
        <v>9692.1638739999999</v>
      </c>
      <c r="R949">
        <v>1875713</v>
      </c>
      <c r="S949">
        <v>6.1</v>
      </c>
      <c r="T949">
        <v>6</v>
      </c>
      <c r="U949">
        <v>0.68700000000000006</v>
      </c>
      <c r="V949">
        <v>12.6</v>
      </c>
      <c r="W949" t="b">
        <f>COUNT(LifeExpectancyData[[#This Row],[Life expectancy]:[Schooling]])=19</f>
        <v>1</v>
      </c>
    </row>
    <row r="950" spans="1:23" x14ac:dyDescent="0.25">
      <c r="A950" t="s">
        <v>335</v>
      </c>
      <c r="B950">
        <v>2013</v>
      </c>
      <c r="C950" t="s">
        <v>273</v>
      </c>
      <c r="D950">
        <v>64.599999999999994</v>
      </c>
      <c r="E950">
        <v>255</v>
      </c>
      <c r="F950">
        <v>2</v>
      </c>
      <c r="G950">
        <v>8.86</v>
      </c>
      <c r="H950">
        <v>154.87588790000001</v>
      </c>
      <c r="I950">
        <v>79</v>
      </c>
      <c r="J950">
        <v>122</v>
      </c>
      <c r="K950">
        <v>35.200000000000003</v>
      </c>
      <c r="L950">
        <v>3</v>
      </c>
      <c r="M950">
        <v>77</v>
      </c>
      <c r="N950">
        <v>3.98</v>
      </c>
      <c r="O950">
        <v>79</v>
      </c>
      <c r="P950">
        <v>3.7</v>
      </c>
      <c r="Q950">
        <v>9679.7429950000005</v>
      </c>
      <c r="R950">
        <v>1817271</v>
      </c>
      <c r="S950">
        <v>6.2</v>
      </c>
      <c r="T950">
        <v>6.1</v>
      </c>
      <c r="U950">
        <v>0.67800000000000005</v>
      </c>
      <c r="V950">
        <v>12.5</v>
      </c>
      <c r="W950" t="b">
        <f>COUNT(LifeExpectancyData[[#This Row],[Life expectancy]:[Schooling]])=19</f>
        <v>1</v>
      </c>
    </row>
    <row r="951" spans="1:23" x14ac:dyDescent="0.25">
      <c r="A951" t="s">
        <v>335</v>
      </c>
      <c r="B951">
        <v>2012</v>
      </c>
      <c r="C951" t="s">
        <v>273</v>
      </c>
      <c r="D951">
        <v>63.5</v>
      </c>
      <c r="E951">
        <v>276</v>
      </c>
      <c r="F951">
        <v>2</v>
      </c>
      <c r="G951">
        <v>8.3000000000000007</v>
      </c>
      <c r="H951">
        <v>805.39252839999995</v>
      </c>
      <c r="I951">
        <v>82</v>
      </c>
      <c r="J951">
        <v>2</v>
      </c>
      <c r="K951">
        <v>34.6</v>
      </c>
      <c r="L951">
        <v>3</v>
      </c>
      <c r="M951">
        <v>8</v>
      </c>
      <c r="N951">
        <v>3.13</v>
      </c>
      <c r="O951">
        <v>82</v>
      </c>
      <c r="P951">
        <v>4.9000000000000004</v>
      </c>
      <c r="Q951">
        <v>9774.1811699999998</v>
      </c>
      <c r="R951">
        <v>1756817</v>
      </c>
      <c r="S951">
        <v>6.3</v>
      </c>
      <c r="T951">
        <v>6.2</v>
      </c>
      <c r="U951">
        <v>0.66900000000000004</v>
      </c>
      <c r="V951">
        <v>12.5</v>
      </c>
      <c r="W951" t="b">
        <f>COUNT(LifeExpectancyData[[#This Row],[Life expectancy]:[Schooling]])=19</f>
        <v>1</v>
      </c>
    </row>
    <row r="952" spans="1:23" x14ac:dyDescent="0.25">
      <c r="A952" t="s">
        <v>335</v>
      </c>
      <c r="B952">
        <v>2011</v>
      </c>
      <c r="C952" t="s">
        <v>273</v>
      </c>
      <c r="D952">
        <v>62.8</v>
      </c>
      <c r="E952">
        <v>289</v>
      </c>
      <c r="F952">
        <v>2</v>
      </c>
      <c r="G952">
        <v>8.9</v>
      </c>
      <c r="H952">
        <v>133.52236719999999</v>
      </c>
      <c r="I952">
        <v>75</v>
      </c>
      <c r="J952">
        <v>2</v>
      </c>
      <c r="K952">
        <v>34.1</v>
      </c>
      <c r="L952">
        <v>3</v>
      </c>
      <c r="M952">
        <v>75</v>
      </c>
      <c r="N952">
        <v>3.12</v>
      </c>
      <c r="O952">
        <v>75</v>
      </c>
      <c r="P952">
        <v>6</v>
      </c>
      <c r="Q952">
        <v>1716.2257999999999</v>
      </c>
      <c r="R952">
        <v>169711</v>
      </c>
      <c r="S952">
        <v>6.4</v>
      </c>
      <c r="T952">
        <v>6.3</v>
      </c>
      <c r="U952">
        <v>0.66400000000000003</v>
      </c>
      <c r="V952">
        <v>12.5</v>
      </c>
      <c r="W952" t="b">
        <f>COUNT(LifeExpectancyData[[#This Row],[Life expectancy]:[Schooling]])=19</f>
        <v>1</v>
      </c>
    </row>
    <row r="953" spans="1:23" x14ac:dyDescent="0.25">
      <c r="A953" t="s">
        <v>335</v>
      </c>
      <c r="B953">
        <v>2010</v>
      </c>
      <c r="C953" t="s">
        <v>273</v>
      </c>
      <c r="D953">
        <v>62.3</v>
      </c>
      <c r="E953">
        <v>294</v>
      </c>
      <c r="F953">
        <v>2</v>
      </c>
      <c r="G953">
        <v>8.85</v>
      </c>
      <c r="H953">
        <v>145.31828200000001</v>
      </c>
      <c r="I953">
        <v>67</v>
      </c>
      <c r="J953">
        <v>1</v>
      </c>
      <c r="K953">
        <v>33.5</v>
      </c>
      <c r="L953">
        <v>3</v>
      </c>
      <c r="M953">
        <v>68</v>
      </c>
      <c r="N953">
        <v>3.41</v>
      </c>
      <c r="O953">
        <v>67</v>
      </c>
      <c r="P953">
        <v>7</v>
      </c>
      <c r="Q953">
        <v>8754.1133759999993</v>
      </c>
      <c r="R953">
        <v>16421</v>
      </c>
      <c r="S953">
        <v>6.5</v>
      </c>
      <c r="T953">
        <v>6.4</v>
      </c>
      <c r="U953">
        <v>0.66</v>
      </c>
      <c r="V953">
        <v>12.5</v>
      </c>
      <c r="W953" t="b">
        <f>COUNT(LifeExpectancyData[[#This Row],[Life expectancy]:[Schooling]])=19</f>
        <v>1</v>
      </c>
    </row>
    <row r="954" spans="1:23" x14ac:dyDescent="0.25">
      <c r="A954" t="s">
        <v>335</v>
      </c>
      <c r="B954">
        <v>2009</v>
      </c>
      <c r="C954" t="s">
        <v>273</v>
      </c>
      <c r="D954">
        <v>61.7</v>
      </c>
      <c r="E954">
        <v>31</v>
      </c>
      <c r="F954">
        <v>2</v>
      </c>
      <c r="G954">
        <v>8.64</v>
      </c>
      <c r="H954">
        <v>52.310862759999999</v>
      </c>
      <c r="I954">
        <v>79</v>
      </c>
      <c r="J954">
        <v>0</v>
      </c>
      <c r="K954">
        <v>33</v>
      </c>
      <c r="L954">
        <v>3</v>
      </c>
      <c r="M954">
        <v>74</v>
      </c>
      <c r="N954">
        <v>3.43</v>
      </c>
      <c r="O954">
        <v>76</v>
      </c>
      <c r="P954">
        <v>8</v>
      </c>
      <c r="Q954">
        <v>763.66223000000002</v>
      </c>
      <c r="R954">
        <v>1586754</v>
      </c>
      <c r="S954">
        <v>6.7</v>
      </c>
      <c r="T954">
        <v>6.5</v>
      </c>
      <c r="U954">
        <v>0.65200000000000002</v>
      </c>
      <c r="V954">
        <v>12.4</v>
      </c>
      <c r="W954" t="b">
        <f>COUNT(LifeExpectancyData[[#This Row],[Life expectancy]:[Schooling]])=19</f>
        <v>1</v>
      </c>
    </row>
    <row r="955" spans="1:23" x14ac:dyDescent="0.25">
      <c r="A955" t="s">
        <v>335</v>
      </c>
      <c r="B955">
        <v>2008</v>
      </c>
      <c r="C955" t="s">
        <v>273</v>
      </c>
      <c r="D955">
        <v>61.6</v>
      </c>
      <c r="E955">
        <v>298</v>
      </c>
      <c r="F955">
        <v>2</v>
      </c>
      <c r="G955">
        <v>8.75</v>
      </c>
      <c r="H955">
        <v>11.05422474</v>
      </c>
      <c r="I955">
        <v>82</v>
      </c>
      <c r="J955">
        <v>3</v>
      </c>
      <c r="K955">
        <v>32.4</v>
      </c>
      <c r="L955">
        <v>3</v>
      </c>
      <c r="M955">
        <v>81</v>
      </c>
      <c r="N955">
        <v>2.54</v>
      </c>
      <c r="O955">
        <v>82</v>
      </c>
      <c r="P955">
        <v>8.9</v>
      </c>
      <c r="Q955">
        <v>194.27459999999999</v>
      </c>
      <c r="R955">
        <v>1536411</v>
      </c>
      <c r="S955">
        <v>6.8</v>
      </c>
      <c r="T955">
        <v>6.6</v>
      </c>
      <c r="U955">
        <v>0.65100000000000002</v>
      </c>
      <c r="V955">
        <v>12.4</v>
      </c>
      <c r="W955" t="b">
        <f>COUNT(LifeExpectancyData[[#This Row],[Life expectancy]:[Schooling]])=19</f>
        <v>1</v>
      </c>
    </row>
    <row r="956" spans="1:23" x14ac:dyDescent="0.25">
      <c r="A956" t="s">
        <v>335</v>
      </c>
      <c r="B956">
        <v>2007</v>
      </c>
      <c r="C956" t="s">
        <v>273</v>
      </c>
      <c r="D956">
        <v>61.6</v>
      </c>
      <c r="E956">
        <v>291</v>
      </c>
      <c r="F956">
        <v>2</v>
      </c>
      <c r="G956">
        <v>9.02</v>
      </c>
      <c r="H956">
        <v>545.43895729999997</v>
      </c>
      <c r="I956">
        <v>75</v>
      </c>
      <c r="J956">
        <v>0</v>
      </c>
      <c r="K956">
        <v>31.9</v>
      </c>
      <c r="L956">
        <v>3</v>
      </c>
      <c r="M956">
        <v>78</v>
      </c>
      <c r="N956">
        <v>2.86</v>
      </c>
      <c r="O956">
        <v>81</v>
      </c>
      <c r="P956">
        <v>10</v>
      </c>
      <c r="Q956">
        <v>8352.81711</v>
      </c>
      <c r="R956">
        <v>1489193</v>
      </c>
      <c r="S956">
        <v>6.9</v>
      </c>
      <c r="T956">
        <v>6.8</v>
      </c>
      <c r="U956">
        <v>0.64500000000000002</v>
      </c>
      <c r="V956">
        <v>12.4</v>
      </c>
      <c r="W956" t="b">
        <f>COUNT(LifeExpectancyData[[#This Row],[Life expectancy]:[Schooling]])=19</f>
        <v>1</v>
      </c>
    </row>
    <row r="957" spans="1:23" x14ac:dyDescent="0.25">
      <c r="A957" t="s">
        <v>335</v>
      </c>
      <c r="B957">
        <v>2006</v>
      </c>
      <c r="C957" t="s">
        <v>273</v>
      </c>
      <c r="D957">
        <v>61.4</v>
      </c>
      <c r="E957">
        <v>288</v>
      </c>
      <c r="F957">
        <v>2</v>
      </c>
      <c r="G957">
        <v>8.01</v>
      </c>
      <c r="H957">
        <v>40.537198119999999</v>
      </c>
      <c r="I957">
        <v>52</v>
      </c>
      <c r="J957">
        <v>90</v>
      </c>
      <c r="K957">
        <v>31.4</v>
      </c>
      <c r="L957">
        <v>3</v>
      </c>
      <c r="M957">
        <v>44</v>
      </c>
      <c r="N957">
        <v>2.88</v>
      </c>
      <c r="O957">
        <v>45</v>
      </c>
      <c r="P957">
        <v>10.7</v>
      </c>
      <c r="Q957">
        <v>727.77734499999997</v>
      </c>
      <c r="R957">
        <v>1444844</v>
      </c>
      <c r="S957">
        <v>7.1</v>
      </c>
      <c r="T957">
        <v>6.9</v>
      </c>
      <c r="U957">
        <v>0.64600000000000002</v>
      </c>
      <c r="V957">
        <v>12.4</v>
      </c>
      <c r="W957" t="b">
        <f>COUNT(LifeExpectancyData[[#This Row],[Life expectancy]:[Schooling]])=19</f>
        <v>1</v>
      </c>
    </row>
    <row r="958" spans="1:23" x14ac:dyDescent="0.25">
      <c r="A958" t="s">
        <v>335</v>
      </c>
      <c r="B958">
        <v>2005</v>
      </c>
      <c r="C958" t="s">
        <v>273</v>
      </c>
      <c r="D958">
        <v>65</v>
      </c>
      <c r="E958">
        <v>37</v>
      </c>
      <c r="F958">
        <v>2</v>
      </c>
      <c r="G958">
        <v>7.72</v>
      </c>
      <c r="H958">
        <v>353.24380289999999</v>
      </c>
      <c r="I958">
        <v>28</v>
      </c>
      <c r="J958">
        <v>0</v>
      </c>
      <c r="K958">
        <v>3.8</v>
      </c>
      <c r="L958">
        <v>3</v>
      </c>
      <c r="M958">
        <v>44</v>
      </c>
      <c r="N958">
        <v>2.76</v>
      </c>
      <c r="O958">
        <v>45</v>
      </c>
      <c r="P958">
        <v>10.9</v>
      </c>
      <c r="Q958">
        <v>6741.2939479999995</v>
      </c>
      <c r="R958">
        <v>143126</v>
      </c>
      <c r="S958">
        <v>7.2</v>
      </c>
      <c r="T958">
        <v>7.1</v>
      </c>
      <c r="U958">
        <v>0.64</v>
      </c>
      <c r="V958">
        <v>12.4</v>
      </c>
      <c r="W958" t="b">
        <f>COUNT(LifeExpectancyData[[#This Row],[Life expectancy]:[Schooling]])=19</f>
        <v>1</v>
      </c>
    </row>
    <row r="959" spans="1:23" x14ac:dyDescent="0.25">
      <c r="A959" t="s">
        <v>335</v>
      </c>
      <c r="B959">
        <v>2004</v>
      </c>
      <c r="C959" t="s">
        <v>273</v>
      </c>
      <c r="D959">
        <v>59.7</v>
      </c>
      <c r="E959">
        <v>322</v>
      </c>
      <c r="F959">
        <v>2</v>
      </c>
      <c r="G959">
        <v>8.1300000000000008</v>
      </c>
      <c r="H959">
        <v>443.47506340000001</v>
      </c>
      <c r="J959">
        <v>63</v>
      </c>
      <c r="K959">
        <v>3.3</v>
      </c>
      <c r="L959">
        <v>3</v>
      </c>
      <c r="M959">
        <v>44</v>
      </c>
      <c r="N959">
        <v>3.26</v>
      </c>
      <c r="O959">
        <v>45</v>
      </c>
      <c r="P959">
        <v>11.1</v>
      </c>
      <c r="Q959">
        <v>5685.5777360000002</v>
      </c>
      <c r="R959">
        <v>136425</v>
      </c>
      <c r="S959">
        <v>7.4</v>
      </c>
      <c r="T959">
        <v>7.2</v>
      </c>
      <c r="U959">
        <v>0.64</v>
      </c>
      <c r="V959">
        <v>12.3</v>
      </c>
      <c r="W959" t="b">
        <f>COUNT(LifeExpectancyData[[#This Row],[Life expectancy]:[Schooling]])=19</f>
        <v>0</v>
      </c>
    </row>
    <row r="960" spans="1:23" x14ac:dyDescent="0.25">
      <c r="A960" t="s">
        <v>335</v>
      </c>
      <c r="B960">
        <v>2003</v>
      </c>
      <c r="C960" t="s">
        <v>273</v>
      </c>
      <c r="D960">
        <v>59.7</v>
      </c>
      <c r="E960">
        <v>32</v>
      </c>
      <c r="F960">
        <v>2</v>
      </c>
      <c r="G960">
        <v>6.47</v>
      </c>
      <c r="H960">
        <v>352.23236500000002</v>
      </c>
      <c r="J960">
        <v>0</v>
      </c>
      <c r="K960">
        <v>29.8</v>
      </c>
      <c r="L960">
        <v>3</v>
      </c>
      <c r="M960">
        <v>44</v>
      </c>
      <c r="N960">
        <v>3.48</v>
      </c>
      <c r="O960">
        <v>45</v>
      </c>
      <c r="P960">
        <v>11</v>
      </c>
      <c r="Q960">
        <v>4892.11618</v>
      </c>
      <c r="R960">
        <v>1328146</v>
      </c>
      <c r="S960">
        <v>7.5</v>
      </c>
      <c r="T960">
        <v>7.4</v>
      </c>
      <c r="U960">
        <v>0.63800000000000001</v>
      </c>
      <c r="V960">
        <v>12.3</v>
      </c>
      <c r="W960" t="b">
        <f>COUNT(LifeExpectancyData[[#This Row],[Life expectancy]:[Schooling]])=19</f>
        <v>0</v>
      </c>
    </row>
    <row r="961" spans="1:23" x14ac:dyDescent="0.25">
      <c r="A961" t="s">
        <v>335</v>
      </c>
      <c r="B961">
        <v>2002</v>
      </c>
      <c r="C961" t="s">
        <v>273</v>
      </c>
      <c r="D961">
        <v>59.7</v>
      </c>
      <c r="E961">
        <v>315</v>
      </c>
      <c r="F961">
        <v>2</v>
      </c>
      <c r="G961">
        <v>8.34</v>
      </c>
      <c r="H961">
        <v>22.69039905</v>
      </c>
      <c r="J961">
        <v>110</v>
      </c>
      <c r="K961">
        <v>29.2</v>
      </c>
      <c r="L961">
        <v>3</v>
      </c>
      <c r="M961">
        <v>44</v>
      </c>
      <c r="N961">
        <v>3.22</v>
      </c>
      <c r="O961">
        <v>45</v>
      </c>
      <c r="P961">
        <v>10.7</v>
      </c>
      <c r="Q961">
        <v>412.55270999999999</v>
      </c>
      <c r="R961">
        <v>129449</v>
      </c>
      <c r="S961">
        <v>7.7</v>
      </c>
      <c r="T961">
        <v>7.5</v>
      </c>
      <c r="U961">
        <v>0.63600000000000001</v>
      </c>
      <c r="V961">
        <v>12.3</v>
      </c>
      <c r="W961" t="b">
        <f>COUNT(LifeExpectancyData[[#This Row],[Life expectancy]:[Schooling]])=19</f>
        <v>0</v>
      </c>
    </row>
    <row r="962" spans="1:23" x14ac:dyDescent="0.25">
      <c r="A962" t="s">
        <v>335</v>
      </c>
      <c r="B962">
        <v>2001</v>
      </c>
      <c r="C962" t="s">
        <v>273</v>
      </c>
      <c r="D962">
        <v>59.8</v>
      </c>
      <c r="E962">
        <v>37</v>
      </c>
      <c r="F962">
        <v>2</v>
      </c>
      <c r="G962">
        <v>9.2899999999999991</v>
      </c>
      <c r="H962">
        <v>183.69807779999999</v>
      </c>
      <c r="J962">
        <v>5129</v>
      </c>
      <c r="K962">
        <v>28.7</v>
      </c>
      <c r="L962">
        <v>3</v>
      </c>
      <c r="M962">
        <v>44</v>
      </c>
      <c r="N962">
        <v>3.23</v>
      </c>
      <c r="O962">
        <v>45</v>
      </c>
      <c r="P962">
        <v>10.1</v>
      </c>
      <c r="Q962">
        <v>3976.14887</v>
      </c>
      <c r="R962">
        <v>1262259</v>
      </c>
      <c r="S962">
        <v>7.8</v>
      </c>
      <c r="T962">
        <v>7.7</v>
      </c>
      <c r="U962">
        <v>0.63300000000000001</v>
      </c>
      <c r="V962">
        <v>12.3</v>
      </c>
      <c r="W962" t="b">
        <f>COUNT(LifeExpectancyData[[#This Row],[Life expectancy]:[Schooling]])=19</f>
        <v>0</v>
      </c>
    </row>
    <row r="963" spans="1:23" x14ac:dyDescent="0.25">
      <c r="A963" t="s">
        <v>335</v>
      </c>
      <c r="B963">
        <v>2000</v>
      </c>
      <c r="C963" t="s">
        <v>273</v>
      </c>
      <c r="D963">
        <v>61</v>
      </c>
      <c r="E963">
        <v>296</v>
      </c>
      <c r="F963">
        <v>2</v>
      </c>
      <c r="G963">
        <v>8.8699999999999992</v>
      </c>
      <c r="H963">
        <v>218.1727473</v>
      </c>
      <c r="J963">
        <v>15</v>
      </c>
      <c r="K963">
        <v>28.1</v>
      </c>
      <c r="L963">
        <v>3</v>
      </c>
      <c r="M963">
        <v>44</v>
      </c>
      <c r="N963">
        <v>2.89</v>
      </c>
      <c r="O963">
        <v>45</v>
      </c>
      <c r="P963">
        <v>9.5</v>
      </c>
      <c r="Q963">
        <v>4116.4669299999996</v>
      </c>
      <c r="R963">
        <v>1231122</v>
      </c>
      <c r="S963">
        <v>8</v>
      </c>
      <c r="T963">
        <v>7.8</v>
      </c>
      <c r="U963">
        <v>0.63700000000000001</v>
      </c>
      <c r="V963">
        <v>12.2</v>
      </c>
      <c r="W963" t="b">
        <f>COUNT(LifeExpectancyData[[#This Row],[Life expectancy]:[Schooling]])=19</f>
        <v>0</v>
      </c>
    </row>
    <row r="964" spans="1:23" x14ac:dyDescent="0.25">
      <c r="A964" t="s">
        <v>336</v>
      </c>
      <c r="B964">
        <v>2015</v>
      </c>
      <c r="C964" t="s">
        <v>273</v>
      </c>
      <c r="D964">
        <v>61.1</v>
      </c>
      <c r="E964">
        <v>262</v>
      </c>
      <c r="F964">
        <v>3</v>
      </c>
      <c r="H964">
        <v>0</v>
      </c>
      <c r="I964">
        <v>97</v>
      </c>
      <c r="J964">
        <v>71</v>
      </c>
      <c r="K964">
        <v>27.3</v>
      </c>
      <c r="L964">
        <v>5</v>
      </c>
      <c r="M964">
        <v>96</v>
      </c>
      <c r="O964">
        <v>97</v>
      </c>
      <c r="P964">
        <v>1.7</v>
      </c>
      <c r="S964">
        <v>7.3</v>
      </c>
      <c r="T964">
        <v>7.2</v>
      </c>
      <c r="U964">
        <v>0.45</v>
      </c>
      <c r="V964">
        <v>8.9</v>
      </c>
      <c r="W964" t="b">
        <f>COUNT(LifeExpectancyData[[#This Row],[Life expectancy]:[Schooling]])=19</f>
        <v>0</v>
      </c>
    </row>
    <row r="965" spans="1:23" x14ac:dyDescent="0.25">
      <c r="A965" t="s">
        <v>336</v>
      </c>
      <c r="B965">
        <v>2014</v>
      </c>
      <c r="C965" t="s">
        <v>273</v>
      </c>
      <c r="D965">
        <v>68</v>
      </c>
      <c r="E965">
        <v>266</v>
      </c>
      <c r="F965">
        <v>3</v>
      </c>
      <c r="G965">
        <v>0.01</v>
      </c>
      <c r="H965">
        <v>0</v>
      </c>
      <c r="I965">
        <v>96</v>
      </c>
      <c r="J965">
        <v>1</v>
      </c>
      <c r="K965">
        <v>26.7</v>
      </c>
      <c r="L965">
        <v>5</v>
      </c>
      <c r="M965">
        <v>97</v>
      </c>
      <c r="N965">
        <v>7.34</v>
      </c>
      <c r="O965">
        <v>96</v>
      </c>
      <c r="P965">
        <v>1.7</v>
      </c>
      <c r="S965">
        <v>7.5</v>
      </c>
      <c r="T965">
        <v>7.3</v>
      </c>
      <c r="U965">
        <v>0.44900000000000001</v>
      </c>
      <c r="V965">
        <v>8.9</v>
      </c>
      <c r="W965" t="b">
        <f>COUNT(LifeExpectancyData[[#This Row],[Life expectancy]:[Schooling]])=19</f>
        <v>0</v>
      </c>
    </row>
    <row r="966" spans="1:23" x14ac:dyDescent="0.25">
      <c r="A966" t="s">
        <v>336</v>
      </c>
      <c r="B966">
        <v>2013</v>
      </c>
      <c r="C966" t="s">
        <v>273</v>
      </c>
      <c r="D966">
        <v>66</v>
      </c>
      <c r="E966">
        <v>266</v>
      </c>
      <c r="F966">
        <v>3</v>
      </c>
      <c r="G966">
        <v>0.01</v>
      </c>
      <c r="H966">
        <v>0</v>
      </c>
      <c r="I966">
        <v>97</v>
      </c>
      <c r="J966">
        <v>0</v>
      </c>
      <c r="K966">
        <v>26</v>
      </c>
      <c r="L966">
        <v>5</v>
      </c>
      <c r="M966">
        <v>96</v>
      </c>
      <c r="N966">
        <v>6.49</v>
      </c>
      <c r="O966">
        <v>97</v>
      </c>
      <c r="P966">
        <v>1.6</v>
      </c>
      <c r="S966">
        <v>7.6</v>
      </c>
      <c r="T966">
        <v>7.5</v>
      </c>
      <c r="U966">
        <v>0.44500000000000001</v>
      </c>
      <c r="V966">
        <v>8.9</v>
      </c>
      <c r="W966" t="b">
        <f>COUNT(LifeExpectancyData[[#This Row],[Life expectancy]:[Schooling]])=19</f>
        <v>0</v>
      </c>
    </row>
    <row r="967" spans="1:23" x14ac:dyDescent="0.25">
      <c r="A967" t="s">
        <v>336</v>
      </c>
      <c r="B967">
        <v>2012</v>
      </c>
      <c r="C967" t="s">
        <v>273</v>
      </c>
      <c r="D967">
        <v>62</v>
      </c>
      <c r="E967">
        <v>269</v>
      </c>
      <c r="F967">
        <v>3</v>
      </c>
      <c r="G967">
        <v>0.01</v>
      </c>
      <c r="H967">
        <v>0</v>
      </c>
      <c r="I967">
        <v>98</v>
      </c>
      <c r="J967">
        <v>0</v>
      </c>
      <c r="K967">
        <v>25.4</v>
      </c>
      <c r="L967">
        <v>5</v>
      </c>
      <c r="M967">
        <v>98</v>
      </c>
      <c r="N967">
        <v>6.12</v>
      </c>
      <c r="O967">
        <v>98</v>
      </c>
      <c r="P967">
        <v>1.4</v>
      </c>
      <c r="S967">
        <v>7.8</v>
      </c>
      <c r="T967">
        <v>7.7</v>
      </c>
      <c r="U967">
        <v>0.44</v>
      </c>
      <c r="V967">
        <v>8.8000000000000007</v>
      </c>
      <c r="W967" t="b">
        <f>COUNT(LifeExpectancyData[[#This Row],[Life expectancy]:[Schooling]])=19</f>
        <v>0</v>
      </c>
    </row>
    <row r="968" spans="1:23" x14ac:dyDescent="0.25">
      <c r="A968" t="s">
        <v>336</v>
      </c>
      <c r="B968">
        <v>2011</v>
      </c>
      <c r="C968" t="s">
        <v>273</v>
      </c>
      <c r="D968">
        <v>59.8</v>
      </c>
      <c r="E968">
        <v>277</v>
      </c>
      <c r="F968">
        <v>3</v>
      </c>
      <c r="G968">
        <v>3.41</v>
      </c>
      <c r="H968">
        <v>0</v>
      </c>
      <c r="I968">
        <v>96</v>
      </c>
      <c r="J968">
        <v>0</v>
      </c>
      <c r="K968">
        <v>24.8</v>
      </c>
      <c r="L968">
        <v>5</v>
      </c>
      <c r="M968">
        <v>95</v>
      </c>
      <c r="N968">
        <v>6.24</v>
      </c>
      <c r="O968">
        <v>96</v>
      </c>
      <c r="P968">
        <v>1.8</v>
      </c>
      <c r="S968">
        <v>8</v>
      </c>
      <c r="T968">
        <v>7.9</v>
      </c>
      <c r="U968">
        <v>0.441</v>
      </c>
      <c r="V968">
        <v>8.6999999999999993</v>
      </c>
      <c r="W968" t="b">
        <f>COUNT(LifeExpectancyData[[#This Row],[Life expectancy]:[Schooling]])=19</f>
        <v>0</v>
      </c>
    </row>
    <row r="969" spans="1:23" x14ac:dyDescent="0.25">
      <c r="A969" t="s">
        <v>336</v>
      </c>
      <c r="B969">
        <v>2010</v>
      </c>
      <c r="C969" t="s">
        <v>273</v>
      </c>
      <c r="D969">
        <v>59.3</v>
      </c>
      <c r="E969">
        <v>284</v>
      </c>
      <c r="F969">
        <v>3</v>
      </c>
      <c r="G969">
        <v>3.48</v>
      </c>
      <c r="H969">
        <v>0</v>
      </c>
      <c r="I969">
        <v>97</v>
      </c>
      <c r="J969">
        <v>2</v>
      </c>
      <c r="K969">
        <v>24.1</v>
      </c>
      <c r="L969">
        <v>6</v>
      </c>
      <c r="M969">
        <v>97</v>
      </c>
      <c r="N969">
        <v>5.75</v>
      </c>
      <c r="O969">
        <v>97</v>
      </c>
      <c r="P969">
        <v>2.1</v>
      </c>
      <c r="S969">
        <v>8.1999999999999993</v>
      </c>
      <c r="T969">
        <v>8.1</v>
      </c>
      <c r="U969">
        <v>0.439</v>
      </c>
      <c r="V969">
        <v>8.8000000000000007</v>
      </c>
      <c r="W969" t="b">
        <f>COUNT(LifeExpectancyData[[#This Row],[Life expectancy]:[Schooling]])=19</f>
        <v>0</v>
      </c>
    </row>
    <row r="970" spans="1:23" x14ac:dyDescent="0.25">
      <c r="A970" t="s">
        <v>336</v>
      </c>
      <c r="B970">
        <v>2009</v>
      </c>
      <c r="C970" t="s">
        <v>273</v>
      </c>
      <c r="D970">
        <v>59</v>
      </c>
      <c r="E970">
        <v>286</v>
      </c>
      <c r="F970">
        <v>3</v>
      </c>
      <c r="G970">
        <v>2.99</v>
      </c>
      <c r="H970">
        <v>0</v>
      </c>
      <c r="I970">
        <v>97</v>
      </c>
      <c r="J970">
        <v>0</v>
      </c>
      <c r="K970">
        <v>23.5</v>
      </c>
      <c r="L970">
        <v>6</v>
      </c>
      <c r="M970">
        <v>97</v>
      </c>
      <c r="N970">
        <v>5.85</v>
      </c>
      <c r="O970">
        <v>98</v>
      </c>
      <c r="P970">
        <v>2.7</v>
      </c>
      <c r="S970">
        <v>8.4</v>
      </c>
      <c r="T970">
        <v>8.3000000000000007</v>
      </c>
      <c r="U970">
        <v>0.434</v>
      </c>
      <c r="V970">
        <v>8.9</v>
      </c>
      <c r="W970" t="b">
        <f>COUNT(LifeExpectancyData[[#This Row],[Life expectancy]:[Schooling]])=19</f>
        <v>0</v>
      </c>
    </row>
    <row r="971" spans="1:23" x14ac:dyDescent="0.25">
      <c r="A971" t="s">
        <v>336</v>
      </c>
      <c r="B971">
        <v>2008</v>
      </c>
      <c r="C971" t="s">
        <v>273</v>
      </c>
      <c r="D971">
        <v>58.7</v>
      </c>
      <c r="E971">
        <v>287</v>
      </c>
      <c r="F971">
        <v>3</v>
      </c>
      <c r="G971">
        <v>2.79</v>
      </c>
      <c r="H971">
        <v>0</v>
      </c>
      <c r="I971">
        <v>98</v>
      </c>
      <c r="J971">
        <v>0</v>
      </c>
      <c r="K971">
        <v>22.8</v>
      </c>
      <c r="L971">
        <v>6</v>
      </c>
      <c r="M971">
        <v>96</v>
      </c>
      <c r="N971">
        <v>5.95</v>
      </c>
      <c r="O971">
        <v>96</v>
      </c>
      <c r="P971">
        <v>3</v>
      </c>
      <c r="S971">
        <v>8.6</v>
      </c>
      <c r="T971">
        <v>8.5</v>
      </c>
      <c r="U971">
        <v>0.42599999999999999</v>
      </c>
      <c r="V971">
        <v>8.6</v>
      </c>
      <c r="W971" t="b">
        <f>COUNT(LifeExpectancyData[[#This Row],[Life expectancy]:[Schooling]])=19</f>
        <v>0</v>
      </c>
    </row>
    <row r="972" spans="1:23" x14ac:dyDescent="0.25">
      <c r="A972" t="s">
        <v>336</v>
      </c>
      <c r="B972">
        <v>2007</v>
      </c>
      <c r="C972" t="s">
        <v>273</v>
      </c>
      <c r="D972">
        <v>58.5</v>
      </c>
      <c r="E972">
        <v>288</v>
      </c>
      <c r="F972">
        <v>3</v>
      </c>
      <c r="G972">
        <v>2.64</v>
      </c>
      <c r="H972">
        <v>0</v>
      </c>
      <c r="I972">
        <v>97</v>
      </c>
      <c r="J972">
        <v>0</v>
      </c>
      <c r="K972">
        <v>22.2</v>
      </c>
      <c r="L972">
        <v>6</v>
      </c>
      <c r="M972">
        <v>94</v>
      </c>
      <c r="N972">
        <v>5.76</v>
      </c>
      <c r="O972">
        <v>95</v>
      </c>
      <c r="P972">
        <v>3.1</v>
      </c>
      <c r="S972">
        <v>8.8000000000000007</v>
      </c>
      <c r="T972">
        <v>8.6999999999999993</v>
      </c>
      <c r="U972">
        <v>0.42</v>
      </c>
      <c r="V972">
        <v>8.4</v>
      </c>
      <c r="W972" t="b">
        <f>COUNT(LifeExpectancyData[[#This Row],[Life expectancy]:[Schooling]])=19</f>
        <v>0</v>
      </c>
    </row>
    <row r="973" spans="1:23" x14ac:dyDescent="0.25">
      <c r="A973" t="s">
        <v>336</v>
      </c>
      <c r="B973">
        <v>2006</v>
      </c>
      <c r="C973" t="s">
        <v>273</v>
      </c>
      <c r="D973">
        <v>58.2</v>
      </c>
      <c r="E973">
        <v>288</v>
      </c>
      <c r="F973">
        <v>3</v>
      </c>
      <c r="G973">
        <v>2.93</v>
      </c>
      <c r="H973">
        <v>0</v>
      </c>
      <c r="I973">
        <v>95</v>
      </c>
      <c r="J973">
        <v>0</v>
      </c>
      <c r="K973">
        <v>21.5</v>
      </c>
      <c r="L973">
        <v>6</v>
      </c>
      <c r="M973">
        <v>94</v>
      </c>
      <c r="N973">
        <v>5.52</v>
      </c>
      <c r="O973">
        <v>95</v>
      </c>
      <c r="P973">
        <v>3</v>
      </c>
      <c r="S973">
        <v>9</v>
      </c>
      <c r="T973">
        <v>8.9</v>
      </c>
      <c r="U973">
        <v>0.41499999999999998</v>
      </c>
      <c r="V973">
        <v>8.1</v>
      </c>
      <c r="W973" t="b">
        <f>COUNT(LifeExpectancyData[[#This Row],[Life expectancy]:[Schooling]])=19</f>
        <v>0</v>
      </c>
    </row>
    <row r="974" spans="1:23" x14ac:dyDescent="0.25">
      <c r="A974" t="s">
        <v>336</v>
      </c>
      <c r="B974">
        <v>2005</v>
      </c>
      <c r="C974" t="s">
        <v>273</v>
      </c>
      <c r="D974">
        <v>57.7</v>
      </c>
      <c r="E974">
        <v>294</v>
      </c>
      <c r="F974">
        <v>3</v>
      </c>
      <c r="G974">
        <v>2.2599999999999998</v>
      </c>
      <c r="H974">
        <v>0</v>
      </c>
      <c r="I974">
        <v>95</v>
      </c>
      <c r="J974">
        <v>0</v>
      </c>
      <c r="K974">
        <v>2.9</v>
      </c>
      <c r="L974">
        <v>6</v>
      </c>
      <c r="M974">
        <v>94</v>
      </c>
      <c r="N974">
        <v>4.97</v>
      </c>
      <c r="O974">
        <v>95</v>
      </c>
      <c r="P974">
        <v>3</v>
      </c>
      <c r="S974">
        <v>9.1999999999999993</v>
      </c>
      <c r="T974">
        <v>9.1</v>
      </c>
      <c r="U974">
        <v>0.41199999999999998</v>
      </c>
      <c r="V974">
        <v>7.8</v>
      </c>
      <c r="W974" t="b">
        <f>COUNT(LifeExpectancyData[[#This Row],[Life expectancy]:[Schooling]])=19</f>
        <v>0</v>
      </c>
    </row>
    <row r="975" spans="1:23" x14ac:dyDescent="0.25">
      <c r="A975" t="s">
        <v>336</v>
      </c>
      <c r="B975">
        <v>2004</v>
      </c>
      <c r="C975" t="s">
        <v>273</v>
      </c>
      <c r="D975">
        <v>57.3</v>
      </c>
      <c r="E975">
        <v>296</v>
      </c>
      <c r="F975">
        <v>3</v>
      </c>
      <c r="G975">
        <v>2.5099999999999998</v>
      </c>
      <c r="H975">
        <v>0</v>
      </c>
      <c r="I975">
        <v>95</v>
      </c>
      <c r="J975">
        <v>0</v>
      </c>
      <c r="K975">
        <v>2.2999999999999998</v>
      </c>
      <c r="L975">
        <v>6</v>
      </c>
      <c r="M975">
        <v>88</v>
      </c>
      <c r="N975">
        <v>4.3499999999999996</v>
      </c>
      <c r="O975">
        <v>87</v>
      </c>
      <c r="P975">
        <v>2.9</v>
      </c>
      <c r="S975">
        <v>9.4</v>
      </c>
      <c r="T975">
        <v>9.3000000000000007</v>
      </c>
      <c r="U975">
        <v>0.40400000000000003</v>
      </c>
      <c r="V975">
        <v>7.6</v>
      </c>
      <c r="W975" t="b">
        <f>COUNT(LifeExpectancyData[[#This Row],[Life expectancy]:[Schooling]])=19</f>
        <v>0</v>
      </c>
    </row>
    <row r="976" spans="1:23" x14ac:dyDescent="0.25">
      <c r="A976" t="s">
        <v>336</v>
      </c>
      <c r="B976">
        <v>2003</v>
      </c>
      <c r="C976" t="s">
        <v>273</v>
      </c>
      <c r="D976">
        <v>57</v>
      </c>
      <c r="E976">
        <v>297</v>
      </c>
      <c r="F976">
        <v>3</v>
      </c>
      <c r="G976">
        <v>2.4700000000000002</v>
      </c>
      <c r="H976">
        <v>0</v>
      </c>
      <c r="I976">
        <v>94</v>
      </c>
      <c r="J976">
        <v>119</v>
      </c>
      <c r="K976">
        <v>19.7</v>
      </c>
      <c r="L976">
        <v>6</v>
      </c>
      <c r="M976">
        <v>87</v>
      </c>
      <c r="N976">
        <v>4.22</v>
      </c>
      <c r="O976">
        <v>87</v>
      </c>
      <c r="P976">
        <v>2.7</v>
      </c>
      <c r="S976">
        <v>9.6</v>
      </c>
      <c r="T976">
        <v>9.6</v>
      </c>
      <c r="U976">
        <v>0.39500000000000002</v>
      </c>
      <c r="V976">
        <v>7.3</v>
      </c>
      <c r="W976" t="b">
        <f>COUNT(LifeExpectancyData[[#This Row],[Life expectancy]:[Schooling]])=19</f>
        <v>0</v>
      </c>
    </row>
    <row r="977" spans="1:23" x14ac:dyDescent="0.25">
      <c r="A977" t="s">
        <v>336</v>
      </c>
      <c r="B977">
        <v>2002</v>
      </c>
      <c r="C977" t="s">
        <v>273</v>
      </c>
      <c r="D977">
        <v>56.6</v>
      </c>
      <c r="E977">
        <v>298</v>
      </c>
      <c r="F977">
        <v>3</v>
      </c>
      <c r="G977">
        <v>2.08</v>
      </c>
      <c r="H977">
        <v>0</v>
      </c>
      <c r="I977">
        <v>92</v>
      </c>
      <c r="J977">
        <v>32</v>
      </c>
      <c r="K977">
        <v>19.100000000000001</v>
      </c>
      <c r="L977">
        <v>6</v>
      </c>
      <c r="M977">
        <v>86</v>
      </c>
      <c r="N977">
        <v>3.75</v>
      </c>
      <c r="O977">
        <v>87</v>
      </c>
      <c r="P977">
        <v>2.5</v>
      </c>
      <c r="S977">
        <v>9.8000000000000007</v>
      </c>
      <c r="T977">
        <v>9.8000000000000007</v>
      </c>
      <c r="U977">
        <v>0.39200000000000002</v>
      </c>
      <c r="V977">
        <v>7</v>
      </c>
      <c r="W977" t="b">
        <f>COUNT(LifeExpectancyData[[#This Row],[Life expectancy]:[Schooling]])=19</f>
        <v>0</v>
      </c>
    </row>
    <row r="978" spans="1:23" x14ac:dyDescent="0.25">
      <c r="A978" t="s">
        <v>336</v>
      </c>
      <c r="B978">
        <v>2001</v>
      </c>
      <c r="C978" t="s">
        <v>273</v>
      </c>
      <c r="D978">
        <v>56.3</v>
      </c>
      <c r="E978">
        <v>3</v>
      </c>
      <c r="F978">
        <v>3</v>
      </c>
      <c r="G978">
        <v>2.25</v>
      </c>
      <c r="H978">
        <v>0</v>
      </c>
      <c r="I978">
        <v>91</v>
      </c>
      <c r="J978">
        <v>99</v>
      </c>
      <c r="K978">
        <v>18.5</v>
      </c>
      <c r="L978">
        <v>6</v>
      </c>
      <c r="M978">
        <v>85</v>
      </c>
      <c r="N978">
        <v>3.71</v>
      </c>
      <c r="O978">
        <v>87</v>
      </c>
      <c r="P978">
        <v>2.2999999999999998</v>
      </c>
      <c r="S978">
        <v>1</v>
      </c>
      <c r="T978">
        <v>1</v>
      </c>
      <c r="U978">
        <v>0.38400000000000001</v>
      </c>
      <c r="V978">
        <v>6.8</v>
      </c>
      <c r="W978" t="b">
        <f>COUNT(LifeExpectancyData[[#This Row],[Life expectancy]:[Schooling]])=19</f>
        <v>0</v>
      </c>
    </row>
    <row r="979" spans="1:23" x14ac:dyDescent="0.25">
      <c r="A979" t="s">
        <v>336</v>
      </c>
      <c r="B979">
        <v>2000</v>
      </c>
      <c r="C979" t="s">
        <v>273</v>
      </c>
      <c r="D979">
        <v>55.9</v>
      </c>
      <c r="E979">
        <v>33</v>
      </c>
      <c r="F979">
        <v>3</v>
      </c>
      <c r="G979">
        <v>2.1800000000000002</v>
      </c>
      <c r="H979">
        <v>0</v>
      </c>
      <c r="I979">
        <v>91</v>
      </c>
      <c r="J979">
        <v>336</v>
      </c>
      <c r="K979">
        <v>18</v>
      </c>
      <c r="L979">
        <v>6</v>
      </c>
      <c r="M979">
        <v>84</v>
      </c>
      <c r="N979">
        <v>3.61</v>
      </c>
      <c r="O979">
        <v>8</v>
      </c>
      <c r="P979">
        <v>2</v>
      </c>
      <c r="S979">
        <v>1.2</v>
      </c>
      <c r="T979">
        <v>1.2</v>
      </c>
      <c r="U979">
        <v>0.377</v>
      </c>
      <c r="V979">
        <v>6.5</v>
      </c>
      <c r="W979" t="b">
        <f>COUNT(LifeExpectancyData[[#This Row],[Life expectancy]:[Schooling]])=19</f>
        <v>0</v>
      </c>
    </row>
    <row r="980" spans="1:23" x14ac:dyDescent="0.25">
      <c r="A980" t="s">
        <v>337</v>
      </c>
      <c r="B980">
        <v>2015</v>
      </c>
      <c r="C980" t="s">
        <v>273</v>
      </c>
      <c r="D980">
        <v>74.400000000000006</v>
      </c>
      <c r="E980">
        <v>129</v>
      </c>
      <c r="F980">
        <v>1</v>
      </c>
      <c r="H980">
        <v>0</v>
      </c>
      <c r="I980">
        <v>94</v>
      </c>
      <c r="J980">
        <v>431</v>
      </c>
      <c r="K980">
        <v>56.2</v>
      </c>
      <c r="L980">
        <v>1</v>
      </c>
      <c r="M980">
        <v>91</v>
      </c>
      <c r="O980">
        <v>94</v>
      </c>
      <c r="P980">
        <v>0.1</v>
      </c>
      <c r="Q980">
        <v>3764.64912</v>
      </c>
      <c r="R980">
        <v>37171</v>
      </c>
      <c r="S980">
        <v>2.7</v>
      </c>
      <c r="T980">
        <v>2.8</v>
      </c>
      <c r="U980">
        <v>0.76800000000000002</v>
      </c>
      <c r="V980">
        <v>13.9</v>
      </c>
      <c r="W980" t="b">
        <f>COUNT(LifeExpectancyData[[#This Row],[Life expectancy]:[Schooling]])=19</f>
        <v>0</v>
      </c>
    </row>
    <row r="981" spans="1:23" x14ac:dyDescent="0.25">
      <c r="A981" t="s">
        <v>337</v>
      </c>
      <c r="B981">
        <v>2014</v>
      </c>
      <c r="C981" t="s">
        <v>273</v>
      </c>
      <c r="D981">
        <v>74.5</v>
      </c>
      <c r="E981">
        <v>125</v>
      </c>
      <c r="F981">
        <v>1</v>
      </c>
      <c r="G981">
        <v>6.13</v>
      </c>
      <c r="H981">
        <v>221.48287500000001</v>
      </c>
      <c r="I981">
        <v>91</v>
      </c>
      <c r="J981">
        <v>3188</v>
      </c>
      <c r="K981">
        <v>55.3</v>
      </c>
      <c r="L981">
        <v>1</v>
      </c>
      <c r="M981">
        <v>91</v>
      </c>
      <c r="N981">
        <v>7.42</v>
      </c>
      <c r="O981">
        <v>91</v>
      </c>
      <c r="P981">
        <v>0.1</v>
      </c>
      <c r="Q981">
        <v>4429.6575000000003</v>
      </c>
      <c r="R981">
        <v>3727</v>
      </c>
      <c r="S981">
        <v>2.7</v>
      </c>
      <c r="T981">
        <v>2.8</v>
      </c>
      <c r="U981">
        <v>0.75900000000000001</v>
      </c>
      <c r="V981">
        <v>13.5</v>
      </c>
      <c r="W981" t="b">
        <f>COUNT(LifeExpectancyData[[#This Row],[Life expectancy]:[Schooling]])=19</f>
        <v>1</v>
      </c>
    </row>
    <row r="982" spans="1:23" x14ac:dyDescent="0.25">
      <c r="A982" t="s">
        <v>337</v>
      </c>
      <c r="B982">
        <v>2013</v>
      </c>
      <c r="C982" t="s">
        <v>273</v>
      </c>
      <c r="D982">
        <v>74.5</v>
      </c>
      <c r="E982">
        <v>128</v>
      </c>
      <c r="F982">
        <v>1</v>
      </c>
      <c r="G982">
        <v>5.91</v>
      </c>
      <c r="H982">
        <v>180.37870340000001</v>
      </c>
      <c r="I982">
        <v>96</v>
      </c>
      <c r="J982">
        <v>7872</v>
      </c>
      <c r="K982">
        <v>54.4</v>
      </c>
      <c r="L982">
        <v>1</v>
      </c>
      <c r="M982">
        <v>94</v>
      </c>
      <c r="N982">
        <v>7.25</v>
      </c>
      <c r="O982">
        <v>93</v>
      </c>
      <c r="P982">
        <v>0.1</v>
      </c>
      <c r="Q982">
        <v>4274.3768570000002</v>
      </c>
      <c r="R982">
        <v>3776</v>
      </c>
      <c r="S982">
        <v>2.7</v>
      </c>
      <c r="T982">
        <v>2.8</v>
      </c>
      <c r="U982">
        <v>0.755</v>
      </c>
      <c r="V982">
        <v>13.5</v>
      </c>
      <c r="W982" t="b">
        <f>COUNT(LifeExpectancyData[[#This Row],[Life expectancy]:[Schooling]])=19</f>
        <v>1</v>
      </c>
    </row>
    <row r="983" spans="1:23" x14ac:dyDescent="0.25">
      <c r="A983" t="s">
        <v>337</v>
      </c>
      <c r="B983">
        <v>2012</v>
      </c>
      <c r="C983" t="s">
        <v>273</v>
      </c>
      <c r="D983">
        <v>74.2</v>
      </c>
      <c r="E983">
        <v>13</v>
      </c>
      <c r="F983">
        <v>1</v>
      </c>
      <c r="G983">
        <v>7.71</v>
      </c>
      <c r="H983">
        <v>158.25760249999999</v>
      </c>
      <c r="I983">
        <v>92</v>
      </c>
      <c r="J983">
        <v>31</v>
      </c>
      <c r="K983">
        <v>53.6</v>
      </c>
      <c r="L983">
        <v>1</v>
      </c>
      <c r="M983">
        <v>93</v>
      </c>
      <c r="N983">
        <v>8.57</v>
      </c>
      <c r="O983">
        <v>92</v>
      </c>
      <c r="P983">
        <v>0.1</v>
      </c>
      <c r="Q983">
        <v>4142.8691749999998</v>
      </c>
      <c r="R983">
        <v>3825</v>
      </c>
      <c r="S983">
        <v>2.6</v>
      </c>
      <c r="T983">
        <v>2.8</v>
      </c>
      <c r="U983">
        <v>0.749</v>
      </c>
      <c r="V983">
        <v>13.4</v>
      </c>
      <c r="W983" t="b">
        <f>COUNT(LifeExpectancyData[[#This Row],[Life expectancy]:[Schooling]])=19</f>
        <v>1</v>
      </c>
    </row>
    <row r="984" spans="1:23" x14ac:dyDescent="0.25">
      <c r="A984" t="s">
        <v>337</v>
      </c>
      <c r="B984">
        <v>2011</v>
      </c>
      <c r="C984" t="s">
        <v>273</v>
      </c>
      <c r="D984">
        <v>73.900000000000006</v>
      </c>
      <c r="E984">
        <v>127</v>
      </c>
      <c r="F984">
        <v>1</v>
      </c>
      <c r="G984">
        <v>8.14</v>
      </c>
      <c r="H984">
        <v>198.94875999999999</v>
      </c>
      <c r="I984">
        <v>89</v>
      </c>
      <c r="J984">
        <v>64</v>
      </c>
      <c r="K984">
        <v>52.8</v>
      </c>
      <c r="L984">
        <v>1</v>
      </c>
      <c r="M984">
        <v>88</v>
      </c>
      <c r="N984">
        <v>9.3800000000000008</v>
      </c>
      <c r="O984">
        <v>94</v>
      </c>
      <c r="P984">
        <v>0.1</v>
      </c>
      <c r="Q984">
        <v>3725.6322100000002</v>
      </c>
      <c r="R984">
        <v>3875</v>
      </c>
      <c r="S984">
        <v>2.6</v>
      </c>
      <c r="T984">
        <v>2.8</v>
      </c>
      <c r="U984">
        <v>0.74199999999999999</v>
      </c>
      <c r="V984">
        <v>13.3</v>
      </c>
      <c r="W984" t="b">
        <f>COUNT(LifeExpectancyData[[#This Row],[Life expectancy]:[Schooling]])=19</f>
        <v>1</v>
      </c>
    </row>
    <row r="985" spans="1:23" x14ac:dyDescent="0.25">
      <c r="A985" t="s">
        <v>337</v>
      </c>
      <c r="B985">
        <v>2010</v>
      </c>
      <c r="C985" t="s">
        <v>273</v>
      </c>
      <c r="D985">
        <v>73.8</v>
      </c>
      <c r="E985">
        <v>132</v>
      </c>
      <c r="F985">
        <v>1</v>
      </c>
      <c r="G985">
        <v>7.24</v>
      </c>
      <c r="H985">
        <v>194.1732658</v>
      </c>
      <c r="I985">
        <v>95</v>
      </c>
      <c r="J985">
        <v>22</v>
      </c>
      <c r="K985">
        <v>52</v>
      </c>
      <c r="L985">
        <v>1</v>
      </c>
      <c r="M985">
        <v>88</v>
      </c>
      <c r="N985">
        <v>1.5</v>
      </c>
      <c r="O985">
        <v>92</v>
      </c>
      <c r="P985">
        <v>0.1</v>
      </c>
      <c r="Q985">
        <v>2964.4773399999999</v>
      </c>
      <c r="R985">
        <v>3926</v>
      </c>
      <c r="S985">
        <v>2.6</v>
      </c>
      <c r="T985">
        <v>2.8</v>
      </c>
      <c r="U985">
        <v>0.73799999999999999</v>
      </c>
      <c r="V985">
        <v>13.3</v>
      </c>
      <c r="W985" t="b">
        <f>COUNT(LifeExpectancyData[[#This Row],[Life expectancy]:[Schooling]])=19</f>
        <v>1</v>
      </c>
    </row>
    <row r="986" spans="1:23" x14ac:dyDescent="0.25">
      <c r="A986" t="s">
        <v>337</v>
      </c>
      <c r="B986">
        <v>2009</v>
      </c>
      <c r="C986" t="s">
        <v>273</v>
      </c>
      <c r="D986">
        <v>73.2</v>
      </c>
      <c r="E986">
        <v>133</v>
      </c>
      <c r="F986">
        <v>1</v>
      </c>
      <c r="G986">
        <v>6.66</v>
      </c>
      <c r="H986">
        <v>18.5314303</v>
      </c>
      <c r="I986">
        <v>54</v>
      </c>
      <c r="J986">
        <v>23</v>
      </c>
      <c r="K986">
        <v>51.3</v>
      </c>
      <c r="L986">
        <v>1</v>
      </c>
      <c r="M986">
        <v>93</v>
      </c>
      <c r="N986">
        <v>1.19</v>
      </c>
      <c r="O986">
        <v>88</v>
      </c>
      <c r="P986">
        <v>0.1</v>
      </c>
      <c r="Q986">
        <v>276.58851199999998</v>
      </c>
      <c r="R986">
        <v>3978</v>
      </c>
      <c r="S986">
        <v>2.6</v>
      </c>
      <c r="T986">
        <v>2.8</v>
      </c>
      <c r="U986">
        <v>0.73399999999999999</v>
      </c>
      <c r="V986">
        <v>12.8</v>
      </c>
      <c r="W986" t="b">
        <f>COUNT(LifeExpectancyData[[#This Row],[Life expectancy]:[Schooling]])=19</f>
        <v>1</v>
      </c>
    </row>
    <row r="987" spans="1:23" x14ac:dyDescent="0.25">
      <c r="A987" t="s">
        <v>337</v>
      </c>
      <c r="B987">
        <v>2008</v>
      </c>
      <c r="C987" t="s">
        <v>273</v>
      </c>
      <c r="D987">
        <v>73.900000000000006</v>
      </c>
      <c r="E987">
        <v>128</v>
      </c>
      <c r="F987">
        <v>1</v>
      </c>
      <c r="G987">
        <v>7.17</v>
      </c>
      <c r="H987">
        <v>151.76256699999999</v>
      </c>
      <c r="I987">
        <v>89</v>
      </c>
      <c r="J987">
        <v>56</v>
      </c>
      <c r="K987">
        <v>5.5</v>
      </c>
      <c r="L987">
        <v>1</v>
      </c>
      <c r="M987">
        <v>9</v>
      </c>
      <c r="N987">
        <v>8.99</v>
      </c>
      <c r="O987">
        <v>92</v>
      </c>
      <c r="P987">
        <v>0.1</v>
      </c>
      <c r="Q987">
        <v>3174.9490999999998</v>
      </c>
      <c r="R987">
        <v>43</v>
      </c>
      <c r="S987">
        <v>2.6</v>
      </c>
      <c r="T987">
        <v>2.8</v>
      </c>
      <c r="U987">
        <v>0.73499999999999999</v>
      </c>
      <c r="V987">
        <v>13.1</v>
      </c>
      <c r="W987" t="b">
        <f>COUNT(LifeExpectancyData[[#This Row],[Life expectancy]:[Schooling]])=19</f>
        <v>1</v>
      </c>
    </row>
    <row r="988" spans="1:23" x14ac:dyDescent="0.25">
      <c r="A988" t="s">
        <v>337</v>
      </c>
      <c r="B988">
        <v>2007</v>
      </c>
      <c r="C988" t="s">
        <v>273</v>
      </c>
      <c r="D988">
        <v>74.400000000000006</v>
      </c>
      <c r="E988">
        <v>12</v>
      </c>
      <c r="F988">
        <v>1</v>
      </c>
      <c r="G988">
        <v>8.65</v>
      </c>
      <c r="H988">
        <v>106.164686</v>
      </c>
      <c r="I988">
        <v>94</v>
      </c>
      <c r="J988">
        <v>44</v>
      </c>
      <c r="K988">
        <v>49.9</v>
      </c>
      <c r="L988">
        <v>1</v>
      </c>
      <c r="M988">
        <v>88</v>
      </c>
      <c r="N988">
        <v>8.17</v>
      </c>
      <c r="O988">
        <v>98</v>
      </c>
      <c r="P988">
        <v>0.1</v>
      </c>
      <c r="Q988">
        <v>2492.12878</v>
      </c>
      <c r="R988">
        <v>482</v>
      </c>
      <c r="S988">
        <v>2.7</v>
      </c>
      <c r="T988">
        <v>2.9</v>
      </c>
      <c r="U988">
        <v>0.72199999999999998</v>
      </c>
      <c r="V988">
        <v>12.5</v>
      </c>
      <c r="W988" t="b">
        <f>COUNT(LifeExpectancyData[[#This Row],[Life expectancy]:[Schooling]])=19</f>
        <v>1</v>
      </c>
    </row>
    <row r="989" spans="1:23" x14ac:dyDescent="0.25">
      <c r="A989" t="s">
        <v>337</v>
      </c>
      <c r="B989">
        <v>2006</v>
      </c>
      <c r="C989" t="s">
        <v>273</v>
      </c>
      <c r="D989">
        <v>73.900000000000006</v>
      </c>
      <c r="E989">
        <v>126</v>
      </c>
      <c r="F989">
        <v>1</v>
      </c>
      <c r="G989">
        <v>6.18</v>
      </c>
      <c r="H989">
        <v>110.11382860000001</v>
      </c>
      <c r="I989">
        <v>84</v>
      </c>
      <c r="J989">
        <v>334</v>
      </c>
      <c r="K989">
        <v>49.2</v>
      </c>
      <c r="L989">
        <v>1</v>
      </c>
      <c r="M989">
        <v>89</v>
      </c>
      <c r="N989">
        <v>8.39</v>
      </c>
      <c r="O989">
        <v>88</v>
      </c>
      <c r="P989">
        <v>0.1</v>
      </c>
      <c r="Q989">
        <v>1872.68416</v>
      </c>
      <c r="R989">
        <v>4136</v>
      </c>
      <c r="S989">
        <v>2.7</v>
      </c>
      <c r="T989">
        <v>2.9</v>
      </c>
      <c r="U989">
        <v>0.71399999999999997</v>
      </c>
      <c r="V989">
        <v>12.6</v>
      </c>
      <c r="W989" t="b">
        <f>COUNT(LifeExpectancyData[[#This Row],[Life expectancy]:[Schooling]])=19</f>
        <v>1</v>
      </c>
    </row>
    <row r="990" spans="1:23" x14ac:dyDescent="0.25">
      <c r="A990" t="s">
        <v>337</v>
      </c>
      <c r="B990">
        <v>2005</v>
      </c>
      <c r="C990" t="s">
        <v>273</v>
      </c>
      <c r="D990">
        <v>73.900000000000006</v>
      </c>
      <c r="E990">
        <v>128</v>
      </c>
      <c r="F990">
        <v>1</v>
      </c>
      <c r="G990">
        <v>4.7</v>
      </c>
      <c r="H990">
        <v>9.4448754150000003</v>
      </c>
      <c r="I990">
        <v>79</v>
      </c>
      <c r="J990">
        <v>1356</v>
      </c>
      <c r="K990">
        <v>48.6</v>
      </c>
      <c r="L990">
        <v>1</v>
      </c>
      <c r="M990">
        <v>82</v>
      </c>
      <c r="N990">
        <v>8.6</v>
      </c>
      <c r="O990">
        <v>82</v>
      </c>
      <c r="P990">
        <v>0.1</v>
      </c>
      <c r="Q990">
        <v>153.57521</v>
      </c>
      <c r="R990">
        <v>419</v>
      </c>
      <c r="S990">
        <v>2.8</v>
      </c>
      <c r="T990">
        <v>2.9</v>
      </c>
      <c r="U990">
        <v>0.70299999999999996</v>
      </c>
      <c r="V990">
        <v>12.2</v>
      </c>
      <c r="W990" t="b">
        <f>COUNT(LifeExpectancyData[[#This Row],[Life expectancy]:[Schooling]])=19</f>
        <v>1</v>
      </c>
    </row>
    <row r="991" spans="1:23" x14ac:dyDescent="0.25">
      <c r="A991" t="s">
        <v>337</v>
      </c>
      <c r="B991">
        <v>2004</v>
      </c>
      <c r="C991" t="s">
        <v>273</v>
      </c>
      <c r="D991">
        <v>72.3</v>
      </c>
      <c r="E991">
        <v>134</v>
      </c>
      <c r="F991">
        <v>1</v>
      </c>
      <c r="G991">
        <v>3.74</v>
      </c>
      <c r="H991">
        <v>7.1325647679999999</v>
      </c>
      <c r="I991">
        <v>64</v>
      </c>
      <c r="J991">
        <v>6847</v>
      </c>
      <c r="K991">
        <v>48.1</v>
      </c>
      <c r="L991">
        <v>1</v>
      </c>
      <c r="M991">
        <v>66</v>
      </c>
      <c r="N991">
        <v>8.5299999999999994</v>
      </c>
      <c r="O991">
        <v>78</v>
      </c>
      <c r="P991">
        <v>0.1</v>
      </c>
      <c r="Q991">
        <v>127.367228</v>
      </c>
      <c r="R991">
        <v>4245</v>
      </c>
      <c r="S991">
        <v>2.8</v>
      </c>
      <c r="T991">
        <v>3</v>
      </c>
      <c r="U991">
        <v>0.69399999999999995</v>
      </c>
      <c r="V991">
        <v>12</v>
      </c>
      <c r="W991" t="b">
        <f>COUNT(LifeExpectancyData[[#This Row],[Life expectancy]:[Schooling]])=19</f>
        <v>1</v>
      </c>
    </row>
    <row r="992" spans="1:23" x14ac:dyDescent="0.25">
      <c r="A992" t="s">
        <v>337</v>
      </c>
      <c r="B992">
        <v>2003</v>
      </c>
      <c r="C992" t="s">
        <v>273</v>
      </c>
      <c r="D992">
        <v>72.7</v>
      </c>
      <c r="E992">
        <v>132</v>
      </c>
      <c r="F992">
        <v>1</v>
      </c>
      <c r="G992">
        <v>3.36</v>
      </c>
      <c r="H992">
        <v>70.541852520000006</v>
      </c>
      <c r="I992">
        <v>48</v>
      </c>
      <c r="J992">
        <v>216</v>
      </c>
      <c r="K992">
        <v>47.5</v>
      </c>
      <c r="L992">
        <v>2</v>
      </c>
      <c r="M992">
        <v>74</v>
      </c>
      <c r="N992">
        <v>8.49</v>
      </c>
      <c r="O992">
        <v>75</v>
      </c>
      <c r="P992">
        <v>0.1</v>
      </c>
      <c r="Q992">
        <v>928.18227000000002</v>
      </c>
      <c r="R992">
        <v>431</v>
      </c>
      <c r="S992">
        <v>2.9</v>
      </c>
      <c r="T992">
        <v>3</v>
      </c>
      <c r="U992">
        <v>0.68400000000000005</v>
      </c>
      <c r="V992">
        <v>11.8</v>
      </c>
      <c r="W992" t="b">
        <f>COUNT(LifeExpectancyData[[#This Row],[Life expectancy]:[Schooling]])=19</f>
        <v>1</v>
      </c>
    </row>
    <row r="993" spans="1:23" x14ac:dyDescent="0.25">
      <c r="A993" t="s">
        <v>337</v>
      </c>
      <c r="B993">
        <v>2002</v>
      </c>
      <c r="C993" t="s">
        <v>273</v>
      </c>
      <c r="D993">
        <v>71.7</v>
      </c>
      <c r="E993">
        <v>142</v>
      </c>
      <c r="F993">
        <v>2</v>
      </c>
      <c r="G993">
        <v>2.72</v>
      </c>
      <c r="H993">
        <v>60.558182909999999</v>
      </c>
      <c r="I993">
        <v>51</v>
      </c>
      <c r="J993">
        <v>199</v>
      </c>
      <c r="K993">
        <v>47</v>
      </c>
      <c r="L993">
        <v>2</v>
      </c>
      <c r="M993">
        <v>89</v>
      </c>
      <c r="N993">
        <v>8.7200000000000006</v>
      </c>
      <c r="O993">
        <v>84</v>
      </c>
      <c r="P993">
        <v>0.1</v>
      </c>
      <c r="Q993">
        <v>779.38459350000005</v>
      </c>
      <c r="R993">
        <v>4357</v>
      </c>
      <c r="S993">
        <v>2.9</v>
      </c>
      <c r="T993">
        <v>3</v>
      </c>
      <c r="U993">
        <v>0.67700000000000005</v>
      </c>
      <c r="V993">
        <v>11.8</v>
      </c>
      <c r="W993" t="b">
        <f>COUNT(LifeExpectancyData[[#This Row],[Life expectancy]:[Schooling]])=19</f>
        <v>1</v>
      </c>
    </row>
    <row r="994" spans="1:23" x14ac:dyDescent="0.25">
      <c r="A994" t="s">
        <v>337</v>
      </c>
      <c r="B994">
        <v>2001</v>
      </c>
      <c r="C994" t="s">
        <v>273</v>
      </c>
      <c r="D994">
        <v>73</v>
      </c>
      <c r="E994">
        <v>121</v>
      </c>
      <c r="F994">
        <v>2</v>
      </c>
      <c r="G994">
        <v>2.76</v>
      </c>
      <c r="H994">
        <v>57.103188250000002</v>
      </c>
      <c r="I994">
        <v>61</v>
      </c>
      <c r="J994">
        <v>35</v>
      </c>
      <c r="K994">
        <v>46.5</v>
      </c>
      <c r="L994">
        <v>2</v>
      </c>
      <c r="M994">
        <v>83</v>
      </c>
      <c r="N994">
        <v>7.82</v>
      </c>
      <c r="O994">
        <v>87</v>
      </c>
      <c r="P994">
        <v>0.1</v>
      </c>
      <c r="Q994">
        <v>733.97414200000003</v>
      </c>
      <c r="R994">
        <v>43864</v>
      </c>
      <c r="S994">
        <v>3</v>
      </c>
      <c r="T994">
        <v>3.1</v>
      </c>
      <c r="U994">
        <v>0.67300000000000004</v>
      </c>
      <c r="V994">
        <v>11.7</v>
      </c>
      <c r="W994" t="b">
        <f>COUNT(LifeExpectancyData[[#This Row],[Life expectancy]:[Schooling]])=19</f>
        <v>1</v>
      </c>
    </row>
    <row r="995" spans="1:23" x14ac:dyDescent="0.25">
      <c r="A995" t="s">
        <v>337</v>
      </c>
      <c r="B995">
        <v>2000</v>
      </c>
      <c r="C995" t="s">
        <v>273</v>
      </c>
      <c r="D995">
        <v>71.8</v>
      </c>
      <c r="E995">
        <v>129</v>
      </c>
      <c r="F995">
        <v>2</v>
      </c>
      <c r="G995">
        <v>3.28</v>
      </c>
      <c r="H995">
        <v>47.817041830000001</v>
      </c>
      <c r="I995">
        <v>55</v>
      </c>
      <c r="J995">
        <v>50</v>
      </c>
      <c r="K995">
        <v>46</v>
      </c>
      <c r="L995">
        <v>2</v>
      </c>
      <c r="M995">
        <v>81</v>
      </c>
      <c r="N995">
        <v>6.94</v>
      </c>
      <c r="O995">
        <v>8</v>
      </c>
      <c r="P995">
        <v>0.1</v>
      </c>
      <c r="Q995">
        <v>691.99771099999998</v>
      </c>
      <c r="R995">
        <v>44183</v>
      </c>
      <c r="S995">
        <v>3.1</v>
      </c>
      <c r="T995">
        <v>3.1</v>
      </c>
      <c r="U995">
        <v>0</v>
      </c>
      <c r="V995">
        <v>11.4</v>
      </c>
      <c r="W995" t="b">
        <f>COUNT(LifeExpectancyData[[#This Row],[Life expectancy]:[Schooling]])=19</f>
        <v>1</v>
      </c>
    </row>
    <row r="996" spans="1:23" x14ac:dyDescent="0.25">
      <c r="A996" t="s">
        <v>338</v>
      </c>
      <c r="B996">
        <v>2015</v>
      </c>
      <c r="C996" t="s">
        <v>281</v>
      </c>
      <c r="D996">
        <v>81</v>
      </c>
      <c r="E996">
        <v>68</v>
      </c>
      <c r="F996">
        <v>2</v>
      </c>
      <c r="H996">
        <v>0</v>
      </c>
      <c r="I996">
        <v>88</v>
      </c>
      <c r="J996">
        <v>2464</v>
      </c>
      <c r="K996">
        <v>62.3</v>
      </c>
      <c r="L996">
        <v>3</v>
      </c>
      <c r="M996">
        <v>94</v>
      </c>
      <c r="O996">
        <v>95</v>
      </c>
      <c r="P996">
        <v>0.1</v>
      </c>
      <c r="Q996">
        <v>41176.881580000001</v>
      </c>
      <c r="R996">
        <v>81686611</v>
      </c>
      <c r="S996">
        <v>1.1000000000000001</v>
      </c>
      <c r="T996">
        <v>1.1000000000000001</v>
      </c>
      <c r="U996">
        <v>0.92400000000000004</v>
      </c>
      <c r="V996">
        <v>17.100000000000001</v>
      </c>
      <c r="W996" t="b">
        <f>COUNT(LifeExpectancyData[[#This Row],[Life expectancy]:[Schooling]])=19</f>
        <v>0</v>
      </c>
    </row>
    <row r="997" spans="1:23" x14ac:dyDescent="0.25">
      <c r="A997" t="s">
        <v>338</v>
      </c>
      <c r="B997">
        <v>2014</v>
      </c>
      <c r="C997" t="s">
        <v>281</v>
      </c>
      <c r="D997">
        <v>89</v>
      </c>
      <c r="E997">
        <v>69</v>
      </c>
      <c r="F997">
        <v>2</v>
      </c>
      <c r="G997">
        <v>11.03</v>
      </c>
      <c r="H997">
        <v>941.75629089999995</v>
      </c>
      <c r="I997">
        <v>88</v>
      </c>
      <c r="J997">
        <v>443</v>
      </c>
      <c r="K997">
        <v>61.9</v>
      </c>
      <c r="L997">
        <v>3</v>
      </c>
      <c r="M997">
        <v>94</v>
      </c>
      <c r="N997">
        <v>11.3</v>
      </c>
      <c r="O997">
        <v>95</v>
      </c>
      <c r="P997">
        <v>0.1</v>
      </c>
      <c r="Q997">
        <v>4792.6528799999996</v>
      </c>
      <c r="R997">
        <v>89825</v>
      </c>
      <c r="S997">
        <v>1.1000000000000001</v>
      </c>
      <c r="T997">
        <v>1.1000000000000001</v>
      </c>
      <c r="U997">
        <v>0.92</v>
      </c>
      <c r="V997">
        <v>17</v>
      </c>
      <c r="W997" t="b">
        <f>COUNT(LifeExpectancyData[[#This Row],[Life expectancy]:[Schooling]])=19</f>
        <v>1</v>
      </c>
    </row>
    <row r="998" spans="1:23" x14ac:dyDescent="0.25">
      <c r="A998" t="s">
        <v>338</v>
      </c>
      <c r="B998">
        <v>2013</v>
      </c>
      <c r="C998" t="s">
        <v>281</v>
      </c>
      <c r="D998">
        <v>86</v>
      </c>
      <c r="E998">
        <v>71</v>
      </c>
      <c r="F998">
        <v>2</v>
      </c>
      <c r="G998">
        <v>10.94</v>
      </c>
      <c r="H998">
        <v>895.87795029999995</v>
      </c>
      <c r="I998">
        <v>88</v>
      </c>
      <c r="J998">
        <v>1771</v>
      </c>
      <c r="K998">
        <v>61.4</v>
      </c>
      <c r="L998">
        <v>3</v>
      </c>
      <c r="M998">
        <v>94</v>
      </c>
      <c r="N998">
        <v>11.16</v>
      </c>
      <c r="O998">
        <v>95</v>
      </c>
      <c r="P998">
        <v>0.1</v>
      </c>
      <c r="Q998">
        <v>4653.9114300000001</v>
      </c>
      <c r="R998">
        <v>864565</v>
      </c>
      <c r="S998">
        <v>1.1000000000000001</v>
      </c>
      <c r="T998">
        <v>1.1000000000000001</v>
      </c>
      <c r="U998">
        <v>0.91900000000000004</v>
      </c>
      <c r="V998">
        <v>16.899999999999999</v>
      </c>
      <c r="W998" t="b">
        <f>COUNT(LifeExpectancyData[[#This Row],[Life expectancy]:[Schooling]])=19</f>
        <v>1</v>
      </c>
    </row>
    <row r="999" spans="1:23" x14ac:dyDescent="0.25">
      <c r="A999" t="s">
        <v>338</v>
      </c>
      <c r="B999">
        <v>2012</v>
      </c>
      <c r="C999" t="s">
        <v>281</v>
      </c>
      <c r="D999">
        <v>86</v>
      </c>
      <c r="E999">
        <v>71</v>
      </c>
      <c r="F999">
        <v>2</v>
      </c>
      <c r="G999">
        <v>11.18</v>
      </c>
      <c r="H999">
        <v>839.91332</v>
      </c>
      <c r="I999">
        <v>88</v>
      </c>
      <c r="J999">
        <v>166</v>
      </c>
      <c r="K999">
        <v>6.9</v>
      </c>
      <c r="L999">
        <v>3</v>
      </c>
      <c r="M999">
        <v>94</v>
      </c>
      <c r="N999">
        <v>1.99</v>
      </c>
      <c r="O999">
        <v>95</v>
      </c>
      <c r="P999">
        <v>0.1</v>
      </c>
      <c r="Q999">
        <v>4465.2489100000003</v>
      </c>
      <c r="R999">
        <v>8425823</v>
      </c>
      <c r="S999">
        <v>1.1000000000000001</v>
      </c>
      <c r="T999">
        <v>1.1000000000000001</v>
      </c>
      <c r="U999">
        <v>0.91600000000000004</v>
      </c>
      <c r="V999">
        <v>16.899999999999999</v>
      </c>
      <c r="W999" t="b">
        <f>COUNT(LifeExpectancyData[[#This Row],[Life expectancy]:[Schooling]])=19</f>
        <v>1</v>
      </c>
    </row>
    <row r="1000" spans="1:23" x14ac:dyDescent="0.25">
      <c r="A1000" t="s">
        <v>338</v>
      </c>
      <c r="B1000">
        <v>2011</v>
      </c>
      <c r="C1000" t="s">
        <v>281</v>
      </c>
      <c r="D1000">
        <v>85</v>
      </c>
      <c r="E1000">
        <v>74</v>
      </c>
      <c r="F1000">
        <v>2</v>
      </c>
      <c r="G1000">
        <v>11.2</v>
      </c>
      <c r="H1000">
        <v>869.79073500000004</v>
      </c>
      <c r="I1000">
        <v>88</v>
      </c>
      <c r="J1000">
        <v>1607</v>
      </c>
      <c r="K1000">
        <v>6.4</v>
      </c>
      <c r="L1000">
        <v>3</v>
      </c>
      <c r="M1000">
        <v>94</v>
      </c>
      <c r="N1000">
        <v>1.93</v>
      </c>
      <c r="O1000">
        <v>95</v>
      </c>
      <c r="P1000">
        <v>0.1</v>
      </c>
      <c r="Q1000">
        <v>4681.3279599999996</v>
      </c>
      <c r="R1000">
        <v>8274983</v>
      </c>
      <c r="S1000">
        <v>1.1000000000000001</v>
      </c>
      <c r="T1000">
        <v>1.1000000000000001</v>
      </c>
      <c r="U1000">
        <v>0.91200000000000003</v>
      </c>
      <c r="V1000">
        <v>16.8</v>
      </c>
      <c r="W1000" t="b">
        <f>COUNT(LifeExpectancyData[[#This Row],[Life expectancy]:[Schooling]])=19</f>
        <v>1</v>
      </c>
    </row>
    <row r="1001" spans="1:23" x14ac:dyDescent="0.25">
      <c r="A1001" t="s">
        <v>338</v>
      </c>
      <c r="B1001">
        <v>2010</v>
      </c>
      <c r="C1001" t="s">
        <v>281</v>
      </c>
      <c r="D1001">
        <v>81</v>
      </c>
      <c r="E1001">
        <v>76</v>
      </c>
      <c r="F1001">
        <v>2</v>
      </c>
      <c r="G1001">
        <v>11.2</v>
      </c>
      <c r="H1001">
        <v>7584.078579</v>
      </c>
      <c r="I1001">
        <v>88</v>
      </c>
      <c r="J1001">
        <v>780</v>
      </c>
      <c r="K1001">
        <v>59.9</v>
      </c>
      <c r="L1001">
        <v>3</v>
      </c>
      <c r="M1001">
        <v>94</v>
      </c>
      <c r="N1001">
        <v>11.25</v>
      </c>
      <c r="O1001">
        <v>95</v>
      </c>
      <c r="P1001">
        <v>0.1</v>
      </c>
      <c r="Q1001">
        <v>41785.556909999999</v>
      </c>
      <c r="R1001">
        <v>8177693</v>
      </c>
      <c r="S1001">
        <v>1.1000000000000001</v>
      </c>
      <c r="T1001">
        <v>1.1000000000000001</v>
      </c>
      <c r="U1001">
        <v>0.90700000000000003</v>
      </c>
      <c r="V1001">
        <v>16.7</v>
      </c>
      <c r="W1001" t="b">
        <f>COUNT(LifeExpectancyData[[#This Row],[Life expectancy]:[Schooling]])=19</f>
        <v>1</v>
      </c>
    </row>
    <row r="1002" spans="1:23" x14ac:dyDescent="0.25">
      <c r="A1002" t="s">
        <v>338</v>
      </c>
      <c r="B1002">
        <v>2009</v>
      </c>
      <c r="C1002" t="s">
        <v>281</v>
      </c>
      <c r="D1002">
        <v>80</v>
      </c>
      <c r="E1002">
        <v>79</v>
      </c>
      <c r="F1002">
        <v>2</v>
      </c>
      <c r="G1002">
        <v>11.22</v>
      </c>
      <c r="H1002">
        <v>7641.2706449999996</v>
      </c>
      <c r="I1002">
        <v>88</v>
      </c>
      <c r="J1002">
        <v>574</v>
      </c>
      <c r="K1002">
        <v>59.5</v>
      </c>
      <c r="L1002">
        <v>3</v>
      </c>
      <c r="M1002">
        <v>95</v>
      </c>
      <c r="N1002">
        <v>11.4</v>
      </c>
      <c r="O1002">
        <v>96</v>
      </c>
      <c r="P1002">
        <v>0.1</v>
      </c>
      <c r="Q1002">
        <v>41732.772499999999</v>
      </c>
      <c r="R1002">
        <v>819237</v>
      </c>
      <c r="S1002">
        <v>1.1000000000000001</v>
      </c>
      <c r="T1002">
        <v>1.1000000000000001</v>
      </c>
      <c r="U1002">
        <v>0.90600000000000003</v>
      </c>
      <c r="V1002">
        <v>16.7</v>
      </c>
      <c r="W1002" t="b">
        <f>COUNT(LifeExpectancyData[[#This Row],[Life expectancy]:[Schooling]])=19</f>
        <v>1</v>
      </c>
    </row>
    <row r="1003" spans="1:23" x14ac:dyDescent="0.25">
      <c r="A1003" t="s">
        <v>338</v>
      </c>
      <c r="B1003">
        <v>2008</v>
      </c>
      <c r="C1003" t="s">
        <v>281</v>
      </c>
      <c r="D1003">
        <v>79.900000000000006</v>
      </c>
      <c r="E1003">
        <v>8</v>
      </c>
      <c r="F1003">
        <v>2</v>
      </c>
      <c r="G1003">
        <v>11.36</v>
      </c>
      <c r="H1003">
        <v>8285.2646550000009</v>
      </c>
      <c r="I1003">
        <v>87</v>
      </c>
      <c r="J1003">
        <v>917</v>
      </c>
      <c r="K1003">
        <v>59</v>
      </c>
      <c r="L1003">
        <v>3</v>
      </c>
      <c r="M1003">
        <v>95</v>
      </c>
      <c r="N1003">
        <v>1.39</v>
      </c>
      <c r="O1003">
        <v>96</v>
      </c>
      <c r="P1003">
        <v>0.1</v>
      </c>
      <c r="Q1003">
        <v>45699.198320000003</v>
      </c>
      <c r="R1003">
        <v>821197</v>
      </c>
      <c r="S1003">
        <v>1.1000000000000001</v>
      </c>
      <c r="T1003">
        <v>1.1000000000000001</v>
      </c>
      <c r="U1003">
        <v>0.90300000000000002</v>
      </c>
      <c r="V1003">
        <v>16.600000000000001</v>
      </c>
      <c r="W1003" t="b">
        <f>COUNT(LifeExpectancyData[[#This Row],[Life expectancy]:[Schooling]])=19</f>
        <v>1</v>
      </c>
    </row>
    <row r="1004" spans="1:23" x14ac:dyDescent="0.25">
      <c r="A1004" t="s">
        <v>338</v>
      </c>
      <c r="B1004">
        <v>2007</v>
      </c>
      <c r="C1004" t="s">
        <v>281</v>
      </c>
      <c r="D1004">
        <v>79.8</v>
      </c>
      <c r="E1004">
        <v>82</v>
      </c>
      <c r="F1004">
        <v>3</v>
      </c>
      <c r="G1004">
        <v>11.5</v>
      </c>
      <c r="H1004">
        <v>7777.5563529999999</v>
      </c>
      <c r="I1004">
        <v>86</v>
      </c>
      <c r="J1004">
        <v>567</v>
      </c>
      <c r="K1004">
        <v>58.5</v>
      </c>
      <c r="L1004">
        <v>3</v>
      </c>
      <c r="M1004">
        <v>95</v>
      </c>
      <c r="N1004">
        <v>1.18</v>
      </c>
      <c r="O1004">
        <v>96</v>
      </c>
      <c r="P1004">
        <v>0.1</v>
      </c>
      <c r="Q1004">
        <v>41814.819100000001</v>
      </c>
      <c r="R1004">
        <v>82266372</v>
      </c>
      <c r="S1004">
        <v>1.1000000000000001</v>
      </c>
      <c r="T1004">
        <v>1.1000000000000001</v>
      </c>
      <c r="U1004">
        <v>0.89800000000000002</v>
      </c>
      <c r="V1004">
        <v>16.600000000000001</v>
      </c>
      <c r="W1004" t="b">
        <f>COUNT(LifeExpectancyData[[#This Row],[Life expectancy]:[Schooling]])=19</f>
        <v>1</v>
      </c>
    </row>
    <row r="1005" spans="1:23" x14ac:dyDescent="0.25">
      <c r="A1005" t="s">
        <v>338</v>
      </c>
      <c r="B1005">
        <v>2006</v>
      </c>
      <c r="C1005" t="s">
        <v>281</v>
      </c>
      <c r="D1005">
        <v>79.599999999999994</v>
      </c>
      <c r="E1005">
        <v>84</v>
      </c>
      <c r="F1005">
        <v>3</v>
      </c>
      <c r="G1005">
        <v>11.76</v>
      </c>
      <c r="H1005">
        <v>6407.5359539999999</v>
      </c>
      <c r="I1005">
        <v>87</v>
      </c>
      <c r="J1005">
        <v>2307</v>
      </c>
      <c r="K1005">
        <v>58</v>
      </c>
      <c r="L1005">
        <v>3</v>
      </c>
      <c r="M1005">
        <v>94</v>
      </c>
      <c r="N1005">
        <v>1.34</v>
      </c>
      <c r="O1005">
        <v>96</v>
      </c>
      <c r="P1005">
        <v>0.1</v>
      </c>
      <c r="Q1005">
        <v>36447.872320000002</v>
      </c>
      <c r="R1005">
        <v>82376451</v>
      </c>
      <c r="S1005">
        <v>1.1000000000000001</v>
      </c>
      <c r="T1005">
        <v>1.1000000000000001</v>
      </c>
      <c r="U1005">
        <v>0.89200000000000002</v>
      </c>
      <c r="V1005">
        <v>16.5</v>
      </c>
      <c r="W1005" t="b">
        <f>COUNT(LifeExpectancyData[[#This Row],[Life expectancy]:[Schooling]])=19</f>
        <v>1</v>
      </c>
    </row>
    <row r="1006" spans="1:23" x14ac:dyDescent="0.25">
      <c r="A1006" t="s">
        <v>338</v>
      </c>
      <c r="B1006">
        <v>2005</v>
      </c>
      <c r="C1006" t="s">
        <v>281</v>
      </c>
      <c r="D1006">
        <v>79.2</v>
      </c>
      <c r="E1006">
        <v>85</v>
      </c>
      <c r="F1006">
        <v>3</v>
      </c>
      <c r="G1006">
        <v>11.67</v>
      </c>
      <c r="H1006">
        <v>6012.9258399999999</v>
      </c>
      <c r="I1006">
        <v>9</v>
      </c>
      <c r="J1006">
        <v>778</v>
      </c>
      <c r="K1006">
        <v>57.6</v>
      </c>
      <c r="L1006">
        <v>3</v>
      </c>
      <c r="M1006">
        <v>95</v>
      </c>
      <c r="N1006">
        <v>1.52</v>
      </c>
      <c r="O1006">
        <v>96</v>
      </c>
      <c r="P1006">
        <v>0.1</v>
      </c>
      <c r="Q1006">
        <v>34696.629200000003</v>
      </c>
      <c r="R1006">
        <v>82469422</v>
      </c>
      <c r="S1006">
        <v>1.1000000000000001</v>
      </c>
      <c r="T1006">
        <v>1.1000000000000001</v>
      </c>
      <c r="U1006">
        <v>0.88400000000000001</v>
      </c>
      <c r="V1006">
        <v>16.399999999999999</v>
      </c>
      <c r="W1006" t="b">
        <f>COUNT(LifeExpectancyData[[#This Row],[Life expectancy]:[Schooling]])=19</f>
        <v>1</v>
      </c>
    </row>
    <row r="1007" spans="1:23" x14ac:dyDescent="0.25">
      <c r="A1007" t="s">
        <v>338</v>
      </c>
      <c r="B1007">
        <v>2004</v>
      </c>
      <c r="C1007" t="s">
        <v>281</v>
      </c>
      <c r="D1007">
        <v>79.099999999999994</v>
      </c>
      <c r="E1007">
        <v>86</v>
      </c>
      <c r="F1007">
        <v>3</v>
      </c>
      <c r="G1007">
        <v>11.83</v>
      </c>
      <c r="H1007">
        <v>5842.3747649999996</v>
      </c>
      <c r="I1007">
        <v>88</v>
      </c>
      <c r="J1007">
        <v>121</v>
      </c>
      <c r="K1007">
        <v>57.1</v>
      </c>
      <c r="L1007">
        <v>3</v>
      </c>
      <c r="M1007">
        <v>96</v>
      </c>
      <c r="N1007">
        <v>1.37</v>
      </c>
      <c r="O1007">
        <v>96</v>
      </c>
      <c r="P1007">
        <v>0.1</v>
      </c>
      <c r="Q1007">
        <v>34165.934300000001</v>
      </c>
      <c r="R1007">
        <v>8251626</v>
      </c>
      <c r="S1007">
        <v>1.1000000000000001</v>
      </c>
      <c r="T1007">
        <v>1.1000000000000001</v>
      </c>
      <c r="U1007">
        <v>0.877</v>
      </c>
      <c r="V1007">
        <v>16.399999999999999</v>
      </c>
      <c r="W1007" t="b">
        <f>COUNT(LifeExpectancyData[[#This Row],[Life expectancy]:[Schooling]])=19</f>
        <v>1</v>
      </c>
    </row>
    <row r="1008" spans="1:23" x14ac:dyDescent="0.25">
      <c r="A1008" t="s">
        <v>338</v>
      </c>
      <c r="B1008">
        <v>2003</v>
      </c>
      <c r="C1008" t="s">
        <v>281</v>
      </c>
      <c r="D1008">
        <v>78.5</v>
      </c>
      <c r="E1008">
        <v>9</v>
      </c>
      <c r="F1008">
        <v>3</v>
      </c>
      <c r="G1008">
        <v>11.92</v>
      </c>
      <c r="H1008">
        <v>582.61570280000001</v>
      </c>
      <c r="I1008">
        <v>9</v>
      </c>
      <c r="J1008">
        <v>779</v>
      </c>
      <c r="K1008">
        <v>56.6</v>
      </c>
      <c r="L1008">
        <v>4</v>
      </c>
      <c r="M1008">
        <v>96</v>
      </c>
      <c r="N1008">
        <v>1.62</v>
      </c>
      <c r="O1008">
        <v>97</v>
      </c>
      <c r="P1008">
        <v>0.1</v>
      </c>
      <c r="Q1008">
        <v>3359.9521500000001</v>
      </c>
      <c r="R1008">
        <v>82534176</v>
      </c>
      <c r="S1008">
        <v>1.1000000000000001</v>
      </c>
      <c r="T1008">
        <v>1.1000000000000001</v>
      </c>
      <c r="U1008">
        <v>0.872</v>
      </c>
      <c r="V1008">
        <v>16.3</v>
      </c>
      <c r="W1008" t="b">
        <f>COUNT(LifeExpectancyData[[#This Row],[Life expectancy]:[Schooling]])=19</f>
        <v>1</v>
      </c>
    </row>
    <row r="1009" spans="1:23" x14ac:dyDescent="0.25">
      <c r="A1009" t="s">
        <v>338</v>
      </c>
      <c r="B1009">
        <v>2002</v>
      </c>
      <c r="C1009" t="s">
        <v>281</v>
      </c>
      <c r="D1009">
        <v>78.400000000000006</v>
      </c>
      <c r="E1009">
        <v>91</v>
      </c>
      <c r="F1009">
        <v>3</v>
      </c>
      <c r="G1009">
        <v>12.25</v>
      </c>
      <c r="H1009">
        <v>437.10596629999998</v>
      </c>
      <c r="I1009">
        <v>87</v>
      </c>
      <c r="J1009">
        <v>4657</v>
      </c>
      <c r="K1009">
        <v>56.1</v>
      </c>
      <c r="L1009">
        <v>4</v>
      </c>
      <c r="M1009">
        <v>97</v>
      </c>
      <c r="N1009">
        <v>1.4</v>
      </c>
      <c r="O1009">
        <v>93</v>
      </c>
      <c r="P1009">
        <v>0.1</v>
      </c>
      <c r="Q1009">
        <v>2525.1644500000002</v>
      </c>
      <c r="R1009">
        <v>82488495</v>
      </c>
      <c r="S1009">
        <v>1.2</v>
      </c>
      <c r="T1009">
        <v>1.1000000000000001</v>
      </c>
      <c r="U1009">
        <v>0.86699999999999999</v>
      </c>
      <c r="V1009">
        <v>16.3</v>
      </c>
      <c r="W1009" t="b">
        <f>COUNT(LifeExpectancyData[[#This Row],[Life expectancy]:[Schooling]])=19</f>
        <v>1</v>
      </c>
    </row>
    <row r="1010" spans="1:23" x14ac:dyDescent="0.25">
      <c r="A1010" t="s">
        <v>338</v>
      </c>
      <c r="B1010">
        <v>2001</v>
      </c>
      <c r="C1010" t="s">
        <v>281</v>
      </c>
      <c r="D1010">
        <v>78.3</v>
      </c>
      <c r="E1010">
        <v>92</v>
      </c>
      <c r="F1010">
        <v>3</v>
      </c>
      <c r="G1010">
        <v>12.46</v>
      </c>
      <c r="H1010">
        <v>4057.6373830000002</v>
      </c>
      <c r="I1010">
        <v>86</v>
      </c>
      <c r="J1010">
        <v>6024</v>
      </c>
      <c r="K1010">
        <v>55.6</v>
      </c>
      <c r="L1010">
        <v>4</v>
      </c>
      <c r="M1010">
        <v>96</v>
      </c>
      <c r="N1010">
        <v>1.1499999999999999</v>
      </c>
      <c r="O1010">
        <v>93</v>
      </c>
      <c r="P1010">
        <v>0.1</v>
      </c>
      <c r="Q1010">
        <v>23687.316889999998</v>
      </c>
      <c r="R1010">
        <v>82349925</v>
      </c>
      <c r="S1010">
        <v>1.2</v>
      </c>
      <c r="T1010">
        <v>1.1000000000000001</v>
      </c>
      <c r="U1010">
        <v>0.86</v>
      </c>
      <c r="V1010">
        <v>16.2</v>
      </c>
      <c r="W1010" t="b">
        <f>COUNT(LifeExpectancyData[[#This Row],[Life expectancy]:[Schooling]])=19</f>
        <v>1</v>
      </c>
    </row>
    <row r="1011" spans="1:23" x14ac:dyDescent="0.25">
      <c r="A1011" t="s">
        <v>338</v>
      </c>
      <c r="B1011">
        <v>2000</v>
      </c>
      <c r="C1011" t="s">
        <v>281</v>
      </c>
      <c r="D1011">
        <v>78</v>
      </c>
      <c r="E1011">
        <v>95</v>
      </c>
      <c r="F1011">
        <v>3</v>
      </c>
      <c r="G1011">
        <v>12.91</v>
      </c>
      <c r="H1011">
        <v>4238.540035</v>
      </c>
      <c r="I1011">
        <v>84</v>
      </c>
      <c r="J1011">
        <v>0</v>
      </c>
      <c r="K1011">
        <v>55.1</v>
      </c>
      <c r="L1011">
        <v>4</v>
      </c>
      <c r="M1011">
        <v>94</v>
      </c>
      <c r="N1011">
        <v>1.1000000000000001</v>
      </c>
      <c r="O1011">
        <v>9</v>
      </c>
      <c r="P1011">
        <v>0.1</v>
      </c>
      <c r="Q1011">
        <v>23718.7467</v>
      </c>
      <c r="R1011">
        <v>8221158</v>
      </c>
      <c r="S1011">
        <v>1.2</v>
      </c>
      <c r="T1011">
        <v>1.2</v>
      </c>
      <c r="U1011">
        <v>0.85499999999999998</v>
      </c>
      <c r="V1011">
        <v>16.2</v>
      </c>
      <c r="W1011" t="b">
        <f>COUNT(LifeExpectancyData[[#This Row],[Life expectancy]:[Schooling]])=19</f>
        <v>1</v>
      </c>
    </row>
    <row r="1012" spans="1:23" x14ac:dyDescent="0.25">
      <c r="A1012" t="s">
        <v>339</v>
      </c>
      <c r="B1012">
        <v>2015</v>
      </c>
      <c r="C1012" t="s">
        <v>273</v>
      </c>
      <c r="D1012">
        <v>62.4</v>
      </c>
      <c r="E1012">
        <v>249</v>
      </c>
      <c r="F1012">
        <v>37</v>
      </c>
      <c r="H1012">
        <v>0</v>
      </c>
      <c r="I1012">
        <v>88</v>
      </c>
      <c r="J1012">
        <v>23</v>
      </c>
      <c r="K1012">
        <v>28.6</v>
      </c>
      <c r="L1012">
        <v>52</v>
      </c>
      <c r="M1012">
        <v>88</v>
      </c>
      <c r="O1012">
        <v>88</v>
      </c>
      <c r="P1012">
        <v>0.7</v>
      </c>
      <c r="Q1012">
        <v>1361.1139499999999</v>
      </c>
      <c r="R1012">
        <v>27582821</v>
      </c>
      <c r="S1012">
        <v>6.2</v>
      </c>
      <c r="T1012">
        <v>6.1</v>
      </c>
      <c r="U1012">
        <v>0.57499999999999996</v>
      </c>
      <c r="V1012">
        <v>11.4</v>
      </c>
      <c r="W1012" t="b">
        <f>COUNT(LifeExpectancyData[[#This Row],[Life expectancy]:[Schooling]])=19</f>
        <v>0</v>
      </c>
    </row>
    <row r="1013" spans="1:23" x14ac:dyDescent="0.25">
      <c r="A1013" t="s">
        <v>339</v>
      </c>
      <c r="B1013">
        <v>2014</v>
      </c>
      <c r="C1013" t="s">
        <v>273</v>
      </c>
      <c r="D1013">
        <v>62.1</v>
      </c>
      <c r="E1013">
        <v>253</v>
      </c>
      <c r="F1013">
        <v>37</v>
      </c>
      <c r="G1013">
        <v>0.01</v>
      </c>
      <c r="H1013">
        <v>97.677945710000003</v>
      </c>
      <c r="I1013">
        <v>98</v>
      </c>
      <c r="J1013">
        <v>124</v>
      </c>
      <c r="K1013">
        <v>28</v>
      </c>
      <c r="L1013">
        <v>54</v>
      </c>
      <c r="M1013">
        <v>93</v>
      </c>
      <c r="N1013">
        <v>3.56</v>
      </c>
      <c r="O1013">
        <v>98</v>
      </c>
      <c r="P1013">
        <v>0.8</v>
      </c>
      <c r="Q1013">
        <v>1432.2279430000001</v>
      </c>
      <c r="R1013">
        <v>26962563</v>
      </c>
      <c r="S1013">
        <v>6.4</v>
      </c>
      <c r="T1013">
        <v>6.3</v>
      </c>
      <c r="U1013">
        <v>0.57599999999999996</v>
      </c>
      <c r="V1013">
        <v>11.7</v>
      </c>
      <c r="W1013" t="b">
        <f>COUNT(LifeExpectancyData[[#This Row],[Life expectancy]:[Schooling]])=19</f>
        <v>1</v>
      </c>
    </row>
    <row r="1014" spans="1:23" x14ac:dyDescent="0.25">
      <c r="A1014" t="s">
        <v>339</v>
      </c>
      <c r="B1014">
        <v>2013</v>
      </c>
      <c r="C1014" t="s">
        <v>273</v>
      </c>
      <c r="D1014">
        <v>61.9</v>
      </c>
      <c r="E1014">
        <v>254</v>
      </c>
      <c r="F1014">
        <v>38</v>
      </c>
      <c r="G1014">
        <v>0.01</v>
      </c>
      <c r="H1014">
        <v>28.668978289999998</v>
      </c>
      <c r="I1014">
        <v>9</v>
      </c>
      <c r="J1014">
        <v>319</v>
      </c>
      <c r="K1014">
        <v>27.3</v>
      </c>
      <c r="L1014">
        <v>55</v>
      </c>
      <c r="M1014">
        <v>91</v>
      </c>
      <c r="N1014">
        <v>4.63</v>
      </c>
      <c r="O1014">
        <v>9</v>
      </c>
      <c r="P1014">
        <v>0.9</v>
      </c>
      <c r="Q1014">
        <v>1814.492297</v>
      </c>
      <c r="R1014">
        <v>26346251</v>
      </c>
      <c r="S1014">
        <v>6.6</v>
      </c>
      <c r="T1014">
        <v>6.4</v>
      </c>
      <c r="U1014">
        <v>0.56999999999999995</v>
      </c>
      <c r="V1014">
        <v>11.5</v>
      </c>
      <c r="W1014" t="b">
        <f>COUNT(LifeExpectancyData[[#This Row],[Life expectancy]:[Schooling]])=19</f>
        <v>1</v>
      </c>
    </row>
    <row r="1015" spans="1:23" x14ac:dyDescent="0.25">
      <c r="A1015" t="s">
        <v>339</v>
      </c>
      <c r="B1015">
        <v>2012</v>
      </c>
      <c r="C1015" t="s">
        <v>273</v>
      </c>
      <c r="D1015">
        <v>61.6</v>
      </c>
      <c r="E1015">
        <v>257</v>
      </c>
      <c r="F1015">
        <v>39</v>
      </c>
      <c r="G1015">
        <v>0.01</v>
      </c>
      <c r="H1015">
        <v>151.899429</v>
      </c>
      <c r="I1015">
        <v>92</v>
      </c>
      <c r="J1015">
        <v>1613</v>
      </c>
      <c r="K1015">
        <v>26.7</v>
      </c>
      <c r="L1015">
        <v>56</v>
      </c>
      <c r="M1015">
        <v>91</v>
      </c>
      <c r="N1015">
        <v>4.79</v>
      </c>
      <c r="O1015">
        <v>92</v>
      </c>
      <c r="P1015">
        <v>0.9</v>
      </c>
      <c r="Q1015">
        <v>1629.8222000000001</v>
      </c>
      <c r="R1015">
        <v>2573349</v>
      </c>
      <c r="S1015">
        <v>6.7</v>
      </c>
      <c r="T1015">
        <v>6.6</v>
      </c>
      <c r="U1015">
        <v>0.56299999999999994</v>
      </c>
      <c r="V1015">
        <v>11.2</v>
      </c>
      <c r="W1015" t="b">
        <f>COUNT(LifeExpectancyData[[#This Row],[Life expectancy]:[Schooling]])=19</f>
        <v>1</v>
      </c>
    </row>
    <row r="1016" spans="1:23" x14ac:dyDescent="0.25">
      <c r="A1016" t="s">
        <v>339</v>
      </c>
      <c r="B1016">
        <v>2011</v>
      </c>
      <c r="C1016" t="s">
        <v>273</v>
      </c>
      <c r="D1016">
        <v>61.2</v>
      </c>
      <c r="E1016">
        <v>263</v>
      </c>
      <c r="F1016">
        <v>40</v>
      </c>
      <c r="G1016">
        <v>1.64</v>
      </c>
      <c r="H1016">
        <v>225.2219474</v>
      </c>
      <c r="I1016">
        <v>91</v>
      </c>
      <c r="J1016">
        <v>120</v>
      </c>
      <c r="K1016">
        <v>26.1</v>
      </c>
      <c r="L1016">
        <v>58</v>
      </c>
      <c r="M1016">
        <v>91</v>
      </c>
      <c r="N1016">
        <v>4.8099999999999996</v>
      </c>
      <c r="O1016">
        <v>91</v>
      </c>
      <c r="P1016">
        <v>1.3</v>
      </c>
      <c r="Q1016">
        <v>1574.9786529999999</v>
      </c>
      <c r="R1016">
        <v>25121796</v>
      </c>
      <c r="S1016">
        <v>6.9</v>
      </c>
      <c r="T1016">
        <v>6.8</v>
      </c>
      <c r="U1016">
        <v>0.55400000000000005</v>
      </c>
      <c r="V1016">
        <v>10.9</v>
      </c>
      <c r="W1016" t="b">
        <f>COUNT(LifeExpectancyData[[#This Row],[Life expectancy]:[Schooling]])=19</f>
        <v>1</v>
      </c>
    </row>
    <row r="1017" spans="1:23" x14ac:dyDescent="0.25">
      <c r="A1017" t="s">
        <v>339</v>
      </c>
      <c r="B1017">
        <v>2010</v>
      </c>
      <c r="C1017" t="s">
        <v>273</v>
      </c>
      <c r="D1017">
        <v>69</v>
      </c>
      <c r="E1017">
        <v>267</v>
      </c>
      <c r="F1017">
        <v>40</v>
      </c>
      <c r="G1017">
        <v>1.69</v>
      </c>
      <c r="H1017">
        <v>195.98246259999999</v>
      </c>
      <c r="I1017">
        <v>94</v>
      </c>
      <c r="J1017">
        <v>641</v>
      </c>
      <c r="K1017">
        <v>25.5</v>
      </c>
      <c r="L1017">
        <v>59</v>
      </c>
      <c r="M1017">
        <v>94</v>
      </c>
      <c r="N1017">
        <v>5.33</v>
      </c>
      <c r="O1017">
        <v>94</v>
      </c>
      <c r="P1017">
        <v>1.9</v>
      </c>
      <c r="Q1017">
        <v>1312.6755700000001</v>
      </c>
      <c r="R1017">
        <v>2451214</v>
      </c>
      <c r="S1017">
        <v>7.1</v>
      </c>
      <c r="T1017">
        <v>7</v>
      </c>
      <c r="U1017">
        <v>0.54700000000000004</v>
      </c>
      <c r="V1017">
        <v>10.5</v>
      </c>
      <c r="W1017" t="b">
        <f>COUNT(LifeExpectancyData[[#This Row],[Life expectancy]:[Schooling]])=19</f>
        <v>1</v>
      </c>
    </row>
    <row r="1018" spans="1:23" x14ac:dyDescent="0.25">
      <c r="A1018" t="s">
        <v>339</v>
      </c>
      <c r="B1018">
        <v>2009</v>
      </c>
      <c r="C1018" t="s">
        <v>273</v>
      </c>
      <c r="D1018">
        <v>66</v>
      </c>
      <c r="E1018">
        <v>271</v>
      </c>
      <c r="F1018">
        <v>41</v>
      </c>
      <c r="G1018">
        <v>1.76</v>
      </c>
      <c r="H1018">
        <v>30.722905010000002</v>
      </c>
      <c r="I1018">
        <v>94</v>
      </c>
      <c r="J1018">
        <v>101</v>
      </c>
      <c r="K1018">
        <v>24.9</v>
      </c>
      <c r="L1018">
        <v>60</v>
      </c>
      <c r="M1018">
        <v>94</v>
      </c>
      <c r="N1018">
        <v>5.17</v>
      </c>
      <c r="O1018">
        <v>94</v>
      </c>
      <c r="P1018">
        <v>2.1</v>
      </c>
      <c r="Q1018">
        <v>186.76537999999999</v>
      </c>
      <c r="R1018">
        <v>2393831</v>
      </c>
      <c r="S1018">
        <v>7.3</v>
      </c>
      <c r="T1018">
        <v>7.2</v>
      </c>
      <c r="U1018">
        <v>0.54200000000000004</v>
      </c>
      <c r="V1018">
        <v>10.4</v>
      </c>
      <c r="W1018" t="b">
        <f>COUNT(LifeExpectancyData[[#This Row],[Life expectancy]:[Schooling]])=19</f>
        <v>1</v>
      </c>
    </row>
    <row r="1019" spans="1:23" x14ac:dyDescent="0.25">
      <c r="A1019" t="s">
        <v>339</v>
      </c>
      <c r="B1019">
        <v>2008</v>
      </c>
      <c r="C1019" t="s">
        <v>273</v>
      </c>
      <c r="D1019">
        <v>63</v>
      </c>
      <c r="E1019">
        <v>275</v>
      </c>
      <c r="F1019">
        <v>41</v>
      </c>
      <c r="G1019">
        <v>1.78</v>
      </c>
      <c r="H1019">
        <v>161.01064349999999</v>
      </c>
      <c r="I1019">
        <v>93</v>
      </c>
      <c r="J1019">
        <v>82</v>
      </c>
      <c r="K1019">
        <v>24.2</v>
      </c>
      <c r="L1019">
        <v>61</v>
      </c>
      <c r="M1019">
        <v>92</v>
      </c>
      <c r="N1019">
        <v>4.8499999999999996</v>
      </c>
      <c r="O1019">
        <v>93</v>
      </c>
      <c r="P1019">
        <v>2.2000000000000002</v>
      </c>
      <c r="Q1019">
        <v>1224.41554</v>
      </c>
      <c r="R1019">
        <v>2329864</v>
      </c>
      <c r="S1019">
        <v>7.5</v>
      </c>
      <c r="T1019">
        <v>7.4</v>
      </c>
      <c r="U1019">
        <v>0.53</v>
      </c>
      <c r="V1019">
        <v>9.8000000000000007</v>
      </c>
      <c r="W1019" t="b">
        <f>COUNT(LifeExpectancyData[[#This Row],[Life expectancy]:[Schooling]])=19</f>
        <v>1</v>
      </c>
    </row>
    <row r="1020" spans="1:23" x14ac:dyDescent="0.25">
      <c r="A1020" t="s">
        <v>339</v>
      </c>
      <c r="B1020">
        <v>2007</v>
      </c>
      <c r="C1020" t="s">
        <v>273</v>
      </c>
      <c r="D1020">
        <v>59.9</v>
      </c>
      <c r="E1020">
        <v>28</v>
      </c>
      <c r="F1020">
        <v>41</v>
      </c>
      <c r="G1020">
        <v>1.25</v>
      </c>
      <c r="H1020">
        <v>3.1813736289999999</v>
      </c>
      <c r="I1020">
        <v>94</v>
      </c>
      <c r="J1020">
        <v>6</v>
      </c>
      <c r="K1020">
        <v>23.6</v>
      </c>
      <c r="L1020">
        <v>61</v>
      </c>
      <c r="M1020">
        <v>94</v>
      </c>
      <c r="N1020">
        <v>5.3</v>
      </c>
      <c r="O1020">
        <v>94</v>
      </c>
      <c r="P1020">
        <v>2.6</v>
      </c>
      <c r="Q1020">
        <v>19.686717999999999</v>
      </c>
      <c r="R1020">
        <v>227212</v>
      </c>
      <c r="S1020">
        <v>7.7</v>
      </c>
      <c r="T1020">
        <v>7.6</v>
      </c>
      <c r="U1020">
        <v>0.51900000000000002</v>
      </c>
      <c r="V1020">
        <v>9.1</v>
      </c>
      <c r="W1020" t="b">
        <f>COUNT(LifeExpectancyData[[#This Row],[Life expectancy]:[Schooling]])=19</f>
        <v>1</v>
      </c>
    </row>
    <row r="1021" spans="1:23" x14ac:dyDescent="0.25">
      <c r="A1021" t="s">
        <v>339</v>
      </c>
      <c r="B1021">
        <v>2006</v>
      </c>
      <c r="C1021" t="s">
        <v>273</v>
      </c>
      <c r="D1021">
        <v>59.4</v>
      </c>
      <c r="E1021">
        <v>288</v>
      </c>
      <c r="F1021">
        <v>41</v>
      </c>
      <c r="G1021">
        <v>1.7</v>
      </c>
      <c r="H1021">
        <v>129.02633639999999</v>
      </c>
      <c r="I1021">
        <v>84</v>
      </c>
      <c r="J1021">
        <v>420</v>
      </c>
      <c r="K1021">
        <v>23</v>
      </c>
      <c r="L1021">
        <v>62</v>
      </c>
      <c r="M1021">
        <v>84</v>
      </c>
      <c r="N1021">
        <v>4.6399999999999997</v>
      </c>
      <c r="O1021">
        <v>84</v>
      </c>
      <c r="P1021">
        <v>2.9</v>
      </c>
      <c r="Q1021">
        <v>922.93516769999997</v>
      </c>
      <c r="R1021">
        <v>22113425</v>
      </c>
      <c r="S1021">
        <v>7.9</v>
      </c>
      <c r="T1021">
        <v>7.9</v>
      </c>
      <c r="U1021">
        <v>0.51</v>
      </c>
      <c r="V1021">
        <v>8.6999999999999993</v>
      </c>
      <c r="W1021" t="b">
        <f>COUNT(LifeExpectancyData[[#This Row],[Life expectancy]:[Schooling]])=19</f>
        <v>1</v>
      </c>
    </row>
    <row r="1022" spans="1:23" x14ac:dyDescent="0.25">
      <c r="A1022" t="s">
        <v>339</v>
      </c>
      <c r="B1022">
        <v>2005</v>
      </c>
      <c r="C1022" t="s">
        <v>273</v>
      </c>
      <c r="D1022">
        <v>58.9</v>
      </c>
      <c r="E1022">
        <v>296</v>
      </c>
      <c r="F1022">
        <v>41</v>
      </c>
      <c r="G1022">
        <v>1.5</v>
      </c>
      <c r="H1022">
        <v>78.711238249999994</v>
      </c>
      <c r="I1022">
        <v>84</v>
      </c>
      <c r="J1022">
        <v>435</v>
      </c>
      <c r="K1022">
        <v>22.4</v>
      </c>
      <c r="L1022">
        <v>62</v>
      </c>
      <c r="M1022">
        <v>85</v>
      </c>
      <c r="N1022">
        <v>4.51</v>
      </c>
      <c r="O1022">
        <v>84</v>
      </c>
      <c r="P1022">
        <v>3.1</v>
      </c>
      <c r="Q1022">
        <v>498.172394</v>
      </c>
      <c r="R1022">
        <v>215429</v>
      </c>
      <c r="S1022">
        <v>8.1</v>
      </c>
      <c r="T1022">
        <v>8.1</v>
      </c>
      <c r="U1022">
        <v>0.499</v>
      </c>
      <c r="V1022">
        <v>8.1</v>
      </c>
      <c r="W1022" t="b">
        <f>COUNT(LifeExpectancyData[[#This Row],[Life expectancy]:[Schooling]])=19</f>
        <v>1</v>
      </c>
    </row>
    <row r="1023" spans="1:23" x14ac:dyDescent="0.25">
      <c r="A1023" t="s">
        <v>339</v>
      </c>
      <c r="B1023">
        <v>2004</v>
      </c>
      <c r="C1023" t="s">
        <v>273</v>
      </c>
      <c r="D1023">
        <v>58.3</v>
      </c>
      <c r="E1023">
        <v>34</v>
      </c>
      <c r="F1023">
        <v>41</v>
      </c>
      <c r="G1023">
        <v>1.46</v>
      </c>
      <c r="H1023">
        <v>53.237759769999997</v>
      </c>
      <c r="I1023">
        <v>8</v>
      </c>
      <c r="J1023">
        <v>60</v>
      </c>
      <c r="K1023">
        <v>21.8</v>
      </c>
      <c r="L1023">
        <v>62</v>
      </c>
      <c r="M1023">
        <v>81</v>
      </c>
      <c r="N1023">
        <v>3.96</v>
      </c>
      <c r="O1023">
        <v>8</v>
      </c>
      <c r="P1023">
        <v>3.2</v>
      </c>
      <c r="Q1023">
        <v>423.1936389</v>
      </c>
      <c r="R1023">
        <v>2986536</v>
      </c>
      <c r="S1023">
        <v>8.4</v>
      </c>
      <c r="T1023">
        <v>8.3000000000000007</v>
      </c>
      <c r="U1023">
        <v>0.49099999999999999</v>
      </c>
      <c r="V1023">
        <v>7.7</v>
      </c>
      <c r="W1023" t="b">
        <f>COUNT(LifeExpectancyData[[#This Row],[Life expectancy]:[Schooling]])=19</f>
        <v>1</v>
      </c>
    </row>
    <row r="1024" spans="1:23" x14ac:dyDescent="0.25">
      <c r="A1024" t="s">
        <v>339</v>
      </c>
      <c r="B1024">
        <v>2003</v>
      </c>
      <c r="C1024" t="s">
        <v>273</v>
      </c>
      <c r="D1024">
        <v>57.9</v>
      </c>
      <c r="E1024">
        <v>38</v>
      </c>
      <c r="F1024">
        <v>41</v>
      </c>
      <c r="G1024">
        <v>1.53</v>
      </c>
      <c r="H1024">
        <v>31.094353420000001</v>
      </c>
      <c r="I1024">
        <v>8</v>
      </c>
      <c r="J1024">
        <v>1939</v>
      </c>
      <c r="K1024">
        <v>21.2</v>
      </c>
      <c r="L1024">
        <v>63</v>
      </c>
      <c r="M1024">
        <v>8</v>
      </c>
      <c r="N1024">
        <v>3.12</v>
      </c>
      <c r="O1024">
        <v>8</v>
      </c>
      <c r="P1024">
        <v>3.4</v>
      </c>
      <c r="Q1024">
        <v>373.28155370000002</v>
      </c>
      <c r="R1024">
        <v>2446782</v>
      </c>
      <c r="S1024">
        <v>8.6</v>
      </c>
      <c r="T1024">
        <v>8.5</v>
      </c>
      <c r="U1024">
        <v>0.48899999999999999</v>
      </c>
      <c r="V1024">
        <v>7.9</v>
      </c>
      <c r="W1024" t="b">
        <f>COUNT(LifeExpectancyData[[#This Row],[Life expectancy]:[Schooling]])=19</f>
        <v>1</v>
      </c>
    </row>
    <row r="1025" spans="1:23" x14ac:dyDescent="0.25">
      <c r="A1025" t="s">
        <v>339</v>
      </c>
      <c r="B1025">
        <v>2002</v>
      </c>
      <c r="C1025" t="s">
        <v>273</v>
      </c>
      <c r="D1025">
        <v>57.6</v>
      </c>
      <c r="E1025">
        <v>31</v>
      </c>
      <c r="F1025">
        <v>42</v>
      </c>
      <c r="G1025">
        <v>1.6</v>
      </c>
      <c r="H1025">
        <v>3.3364379689999999</v>
      </c>
      <c r="I1025">
        <v>8</v>
      </c>
      <c r="J1025">
        <v>12289</v>
      </c>
      <c r="K1025">
        <v>2.7</v>
      </c>
      <c r="L1025">
        <v>63</v>
      </c>
      <c r="M1025">
        <v>8</v>
      </c>
      <c r="N1025">
        <v>3.7</v>
      </c>
      <c r="O1025">
        <v>78</v>
      </c>
      <c r="P1025">
        <v>3.5</v>
      </c>
      <c r="Q1025">
        <v>39.484473000000001</v>
      </c>
      <c r="R1025">
        <v>19924522</v>
      </c>
      <c r="S1025">
        <v>8.8000000000000007</v>
      </c>
      <c r="T1025">
        <v>8.8000000000000007</v>
      </c>
      <c r="U1025">
        <v>0.48399999999999999</v>
      </c>
      <c r="V1025">
        <v>7.6</v>
      </c>
      <c r="W1025" t="b">
        <f>COUNT(LifeExpectancyData[[#This Row],[Life expectancy]:[Schooling]])=19</f>
        <v>1</v>
      </c>
    </row>
    <row r="1026" spans="1:23" x14ac:dyDescent="0.25">
      <c r="A1026" t="s">
        <v>339</v>
      </c>
      <c r="B1026">
        <v>2001</v>
      </c>
      <c r="C1026" t="s">
        <v>273</v>
      </c>
      <c r="D1026">
        <v>57.4</v>
      </c>
      <c r="E1026">
        <v>39</v>
      </c>
      <c r="F1026">
        <v>42</v>
      </c>
      <c r="G1026">
        <v>1.49</v>
      </c>
      <c r="H1026">
        <v>25.559812879999999</v>
      </c>
      <c r="J1026">
        <v>13476</v>
      </c>
      <c r="K1026">
        <v>2.1</v>
      </c>
      <c r="L1026">
        <v>64</v>
      </c>
      <c r="M1026">
        <v>81</v>
      </c>
      <c r="N1026">
        <v>3.56</v>
      </c>
      <c r="O1026">
        <v>79</v>
      </c>
      <c r="P1026">
        <v>3.5</v>
      </c>
      <c r="Q1026">
        <v>273.65966680000002</v>
      </c>
      <c r="R1026">
        <v>1942165</v>
      </c>
      <c r="S1026">
        <v>9</v>
      </c>
      <c r="T1026">
        <v>9</v>
      </c>
      <c r="U1026">
        <v>0.48499999999999999</v>
      </c>
      <c r="V1026">
        <v>8</v>
      </c>
      <c r="W1026" t="b">
        <f>COUNT(LifeExpectancyData[[#This Row],[Life expectancy]:[Schooling]])=19</f>
        <v>0</v>
      </c>
    </row>
    <row r="1027" spans="1:23" x14ac:dyDescent="0.25">
      <c r="A1027" t="s">
        <v>339</v>
      </c>
      <c r="B1027">
        <v>2000</v>
      </c>
      <c r="C1027" t="s">
        <v>273</v>
      </c>
      <c r="D1027">
        <v>57.2</v>
      </c>
      <c r="E1027">
        <v>38</v>
      </c>
      <c r="F1027">
        <v>43</v>
      </c>
      <c r="G1027">
        <v>1.6</v>
      </c>
      <c r="H1027">
        <v>20.65432873</v>
      </c>
      <c r="J1027">
        <v>23068</v>
      </c>
      <c r="K1027">
        <v>19.5</v>
      </c>
      <c r="L1027">
        <v>65</v>
      </c>
      <c r="M1027">
        <v>88</v>
      </c>
      <c r="N1027">
        <v>3</v>
      </c>
      <c r="O1027">
        <v>88</v>
      </c>
      <c r="P1027">
        <v>3.6</v>
      </c>
      <c r="Q1027">
        <v>263.11246790000001</v>
      </c>
      <c r="R1027">
        <v>18938762</v>
      </c>
      <c r="S1027">
        <v>9.1999999999999993</v>
      </c>
      <c r="T1027">
        <v>9.1999999999999993</v>
      </c>
      <c r="U1027">
        <v>0.48</v>
      </c>
      <c r="V1027">
        <v>7.7</v>
      </c>
      <c r="W1027" t="b">
        <f>COUNT(LifeExpectancyData[[#This Row],[Life expectancy]:[Schooling]])=19</f>
        <v>0</v>
      </c>
    </row>
    <row r="1028" spans="1:23" x14ac:dyDescent="0.25">
      <c r="A1028" t="s">
        <v>340</v>
      </c>
      <c r="B1028">
        <v>2015</v>
      </c>
      <c r="C1028" t="s">
        <v>273</v>
      </c>
      <c r="D1028">
        <v>81</v>
      </c>
      <c r="E1028">
        <v>72</v>
      </c>
      <c r="F1028">
        <v>0</v>
      </c>
      <c r="H1028">
        <v>0</v>
      </c>
      <c r="I1028">
        <v>96</v>
      </c>
      <c r="J1028">
        <v>1</v>
      </c>
      <c r="K1028">
        <v>66.5</v>
      </c>
      <c r="L1028">
        <v>0</v>
      </c>
      <c r="M1028">
        <v>99</v>
      </c>
      <c r="O1028">
        <v>99</v>
      </c>
      <c r="P1028">
        <v>0.1</v>
      </c>
      <c r="Q1028">
        <v>187.78990999999999</v>
      </c>
      <c r="R1028">
        <v>182883</v>
      </c>
      <c r="S1028">
        <v>0.8</v>
      </c>
      <c r="T1028">
        <v>0.7</v>
      </c>
      <c r="U1028">
        <v>0.86499999999999999</v>
      </c>
      <c r="V1028">
        <v>17.2</v>
      </c>
      <c r="W1028" t="b">
        <f>COUNT(LifeExpectancyData[[#This Row],[Life expectancy]:[Schooling]])=19</f>
        <v>0</v>
      </c>
    </row>
    <row r="1029" spans="1:23" x14ac:dyDescent="0.25">
      <c r="A1029" t="s">
        <v>340</v>
      </c>
      <c r="B1029">
        <v>2014</v>
      </c>
      <c r="C1029" t="s">
        <v>273</v>
      </c>
      <c r="D1029">
        <v>88</v>
      </c>
      <c r="E1029">
        <v>73</v>
      </c>
      <c r="F1029">
        <v>0</v>
      </c>
      <c r="G1029">
        <v>7.53</v>
      </c>
      <c r="H1029">
        <v>2163.0434140000002</v>
      </c>
      <c r="I1029">
        <v>96</v>
      </c>
      <c r="J1029">
        <v>1</v>
      </c>
      <c r="K1029">
        <v>66</v>
      </c>
      <c r="L1029">
        <v>0</v>
      </c>
      <c r="M1029">
        <v>99</v>
      </c>
      <c r="N1029">
        <v>8.8000000000000007</v>
      </c>
      <c r="O1029">
        <v>99</v>
      </c>
      <c r="P1029">
        <v>0.1</v>
      </c>
      <c r="Q1029">
        <v>21673.7817</v>
      </c>
      <c r="R1029">
        <v>1892413</v>
      </c>
      <c r="S1029">
        <v>0.8</v>
      </c>
      <c r="T1029">
        <v>0.7</v>
      </c>
      <c r="U1029">
        <v>0.86199999999999999</v>
      </c>
      <c r="V1029">
        <v>17.2</v>
      </c>
      <c r="W1029" t="b">
        <f>COUNT(LifeExpectancyData[[#This Row],[Life expectancy]:[Schooling]])=19</f>
        <v>1</v>
      </c>
    </row>
    <row r="1030" spans="1:23" x14ac:dyDescent="0.25">
      <c r="A1030" t="s">
        <v>340</v>
      </c>
      <c r="B1030">
        <v>2013</v>
      </c>
      <c r="C1030" t="s">
        <v>273</v>
      </c>
      <c r="D1030">
        <v>86</v>
      </c>
      <c r="E1030">
        <v>74</v>
      </c>
      <c r="F1030">
        <v>0</v>
      </c>
      <c r="G1030">
        <v>7.46</v>
      </c>
      <c r="H1030">
        <v>2183.1069859999998</v>
      </c>
      <c r="I1030">
        <v>98</v>
      </c>
      <c r="J1030">
        <v>3</v>
      </c>
      <c r="K1030">
        <v>65.400000000000006</v>
      </c>
      <c r="L1030">
        <v>0</v>
      </c>
      <c r="M1030">
        <v>99</v>
      </c>
      <c r="N1030">
        <v>9.26</v>
      </c>
      <c r="O1030">
        <v>99</v>
      </c>
      <c r="P1030">
        <v>0.1</v>
      </c>
      <c r="Q1030">
        <v>21874.819500000001</v>
      </c>
      <c r="R1030">
        <v>1965211</v>
      </c>
      <c r="S1030">
        <v>0.8</v>
      </c>
      <c r="T1030">
        <v>0.7</v>
      </c>
      <c r="U1030">
        <v>0.86</v>
      </c>
      <c r="V1030">
        <v>17.100000000000001</v>
      </c>
      <c r="W1030" t="b">
        <f>COUNT(LifeExpectancyData[[#This Row],[Life expectancy]:[Schooling]])=19</f>
        <v>1</v>
      </c>
    </row>
    <row r="1031" spans="1:23" x14ac:dyDescent="0.25">
      <c r="A1031" t="s">
        <v>340</v>
      </c>
      <c r="B1031">
        <v>2012</v>
      </c>
      <c r="C1031" t="s">
        <v>273</v>
      </c>
      <c r="D1031">
        <v>84</v>
      </c>
      <c r="E1031">
        <v>76</v>
      </c>
      <c r="F1031">
        <v>0</v>
      </c>
      <c r="G1031">
        <v>8.1999999999999993</v>
      </c>
      <c r="H1031">
        <v>2528.9929350000002</v>
      </c>
      <c r="I1031">
        <v>98</v>
      </c>
      <c r="J1031">
        <v>3</v>
      </c>
      <c r="K1031">
        <v>64.900000000000006</v>
      </c>
      <c r="L1031">
        <v>0</v>
      </c>
      <c r="M1031">
        <v>99</v>
      </c>
      <c r="N1031">
        <v>9.24</v>
      </c>
      <c r="O1031">
        <v>99</v>
      </c>
      <c r="P1031">
        <v>0.1</v>
      </c>
      <c r="Q1031">
        <v>22242.681929999999</v>
      </c>
      <c r="R1031">
        <v>114511</v>
      </c>
      <c r="S1031">
        <v>0.8</v>
      </c>
      <c r="T1031">
        <v>0.7</v>
      </c>
      <c r="U1031">
        <v>0.85799999999999998</v>
      </c>
      <c r="V1031">
        <v>16.8</v>
      </c>
      <c r="W1031" t="b">
        <f>COUNT(LifeExpectancyData[[#This Row],[Life expectancy]:[Schooling]])=19</f>
        <v>1</v>
      </c>
    </row>
    <row r="1032" spans="1:23" x14ac:dyDescent="0.25">
      <c r="A1032" t="s">
        <v>340</v>
      </c>
      <c r="B1032">
        <v>2011</v>
      </c>
      <c r="C1032" t="s">
        <v>273</v>
      </c>
      <c r="D1032">
        <v>85</v>
      </c>
      <c r="E1032">
        <v>76</v>
      </c>
      <c r="F1032">
        <v>0</v>
      </c>
      <c r="G1032">
        <v>8.02</v>
      </c>
      <c r="H1032">
        <v>3192.8873629999998</v>
      </c>
      <c r="I1032">
        <v>95</v>
      </c>
      <c r="J1032">
        <v>40</v>
      </c>
      <c r="K1032">
        <v>64.3</v>
      </c>
      <c r="L1032">
        <v>0</v>
      </c>
      <c r="M1032">
        <v>99</v>
      </c>
      <c r="N1032">
        <v>9.77</v>
      </c>
      <c r="O1032">
        <v>99</v>
      </c>
      <c r="P1032">
        <v>0.1</v>
      </c>
      <c r="Q1032">
        <v>25916.293529999999</v>
      </c>
      <c r="R1032">
        <v>1114899</v>
      </c>
      <c r="S1032">
        <v>0.8</v>
      </c>
      <c r="T1032">
        <v>0.7</v>
      </c>
      <c r="U1032">
        <v>0.86</v>
      </c>
      <c r="V1032">
        <v>16.7</v>
      </c>
      <c r="W1032" t="b">
        <f>COUNT(LifeExpectancyData[[#This Row],[Life expectancy]:[Schooling]])=19</f>
        <v>1</v>
      </c>
    </row>
    <row r="1033" spans="1:23" x14ac:dyDescent="0.25">
      <c r="A1033" t="s">
        <v>340</v>
      </c>
      <c r="B1033">
        <v>2010</v>
      </c>
      <c r="C1033" t="s">
        <v>273</v>
      </c>
      <c r="D1033">
        <v>83</v>
      </c>
      <c r="E1033">
        <v>76</v>
      </c>
      <c r="F1033">
        <v>0</v>
      </c>
      <c r="G1033">
        <v>9</v>
      </c>
      <c r="H1033">
        <v>3189.7544389999998</v>
      </c>
      <c r="I1033">
        <v>95</v>
      </c>
      <c r="J1033">
        <v>149</v>
      </c>
      <c r="K1033">
        <v>63.7</v>
      </c>
      <c r="L1033">
        <v>0</v>
      </c>
      <c r="M1033">
        <v>99</v>
      </c>
      <c r="N1033">
        <v>9.18</v>
      </c>
      <c r="O1033">
        <v>99</v>
      </c>
      <c r="P1033">
        <v>0.1</v>
      </c>
      <c r="Q1033">
        <v>26917.758979999999</v>
      </c>
      <c r="R1033">
        <v>11121341</v>
      </c>
      <c r="S1033">
        <v>0.8</v>
      </c>
      <c r="T1033">
        <v>0.7</v>
      </c>
      <c r="U1033">
        <v>0.85899999999999999</v>
      </c>
      <c r="V1033">
        <v>16.399999999999999</v>
      </c>
      <c r="W1033" t="b">
        <f>COUNT(LifeExpectancyData[[#This Row],[Life expectancy]:[Schooling]])=19</f>
        <v>1</v>
      </c>
    </row>
    <row r="1034" spans="1:23" x14ac:dyDescent="0.25">
      <c r="A1034" t="s">
        <v>340</v>
      </c>
      <c r="B1034">
        <v>2009</v>
      </c>
      <c r="C1034" t="s">
        <v>273</v>
      </c>
      <c r="D1034">
        <v>80</v>
      </c>
      <c r="E1034">
        <v>78</v>
      </c>
      <c r="F1034">
        <v>0</v>
      </c>
      <c r="G1034">
        <v>9.08</v>
      </c>
      <c r="H1034">
        <v>372.68541420000003</v>
      </c>
      <c r="I1034">
        <v>95</v>
      </c>
      <c r="J1034">
        <v>2</v>
      </c>
      <c r="K1034">
        <v>63.1</v>
      </c>
      <c r="L1034">
        <v>0</v>
      </c>
      <c r="M1034">
        <v>99</v>
      </c>
      <c r="N1034">
        <v>9.76</v>
      </c>
      <c r="O1034">
        <v>99</v>
      </c>
      <c r="P1034">
        <v>0.1</v>
      </c>
      <c r="Q1034">
        <v>2971.973</v>
      </c>
      <c r="R1034">
        <v>111717</v>
      </c>
      <c r="S1034">
        <v>0.8</v>
      </c>
      <c r="T1034">
        <v>0.7</v>
      </c>
      <c r="U1034">
        <v>0.85699999999999998</v>
      </c>
      <c r="V1034">
        <v>16.2</v>
      </c>
      <c r="W1034" t="b">
        <f>COUNT(LifeExpectancyData[[#This Row],[Life expectancy]:[Schooling]])=19</f>
        <v>1</v>
      </c>
    </row>
    <row r="1035" spans="1:23" x14ac:dyDescent="0.25">
      <c r="A1035" t="s">
        <v>340</v>
      </c>
      <c r="B1035">
        <v>2008</v>
      </c>
      <c r="C1035" t="s">
        <v>273</v>
      </c>
      <c r="D1035">
        <v>79.900000000000006</v>
      </c>
      <c r="E1035">
        <v>77</v>
      </c>
      <c r="F1035">
        <v>0</v>
      </c>
      <c r="G1035">
        <v>9.51</v>
      </c>
      <c r="H1035">
        <v>3682.88717</v>
      </c>
      <c r="I1035">
        <v>95</v>
      </c>
      <c r="J1035">
        <v>1</v>
      </c>
      <c r="K1035">
        <v>62.4</v>
      </c>
      <c r="L1035">
        <v>0</v>
      </c>
      <c r="M1035">
        <v>99</v>
      </c>
      <c r="N1035">
        <v>9.76</v>
      </c>
      <c r="O1035">
        <v>99</v>
      </c>
      <c r="P1035">
        <v>0.1</v>
      </c>
      <c r="Q1035">
        <v>31997.2821</v>
      </c>
      <c r="R1035">
        <v>1177841</v>
      </c>
      <c r="S1035">
        <v>0.8</v>
      </c>
      <c r="T1035">
        <v>0.7</v>
      </c>
      <c r="U1035">
        <v>0.85299999999999998</v>
      </c>
      <c r="V1035">
        <v>15.9</v>
      </c>
      <c r="W1035" t="b">
        <f>COUNT(LifeExpectancyData[[#This Row],[Life expectancy]:[Schooling]])=19</f>
        <v>1</v>
      </c>
    </row>
    <row r="1036" spans="1:23" x14ac:dyDescent="0.25">
      <c r="A1036" t="s">
        <v>340</v>
      </c>
      <c r="B1036">
        <v>2007</v>
      </c>
      <c r="C1036" t="s">
        <v>273</v>
      </c>
      <c r="D1036">
        <v>79.400000000000006</v>
      </c>
      <c r="E1036">
        <v>8</v>
      </c>
      <c r="F1036">
        <v>0</v>
      </c>
      <c r="G1036">
        <v>9.67</v>
      </c>
      <c r="H1036">
        <v>3632.243121</v>
      </c>
      <c r="I1036">
        <v>95</v>
      </c>
      <c r="J1036">
        <v>2</v>
      </c>
      <c r="K1036">
        <v>61.8</v>
      </c>
      <c r="L1036">
        <v>0</v>
      </c>
      <c r="M1036">
        <v>99</v>
      </c>
      <c r="N1036">
        <v>9.41</v>
      </c>
      <c r="O1036">
        <v>99</v>
      </c>
      <c r="P1036">
        <v>0.1</v>
      </c>
      <c r="Q1036">
        <v>28827.326359999999</v>
      </c>
      <c r="R1036">
        <v>1148473</v>
      </c>
      <c r="S1036">
        <v>0.8</v>
      </c>
      <c r="T1036">
        <v>0.7</v>
      </c>
      <c r="U1036">
        <v>0.85499999999999998</v>
      </c>
      <c r="V1036">
        <v>16.399999999999999</v>
      </c>
      <c r="W1036" t="b">
        <f>COUNT(LifeExpectancyData[[#This Row],[Life expectancy]:[Schooling]])=19</f>
        <v>1</v>
      </c>
    </row>
    <row r="1037" spans="1:23" x14ac:dyDescent="0.25">
      <c r="A1037" t="s">
        <v>340</v>
      </c>
      <c r="B1037">
        <v>2006</v>
      </c>
      <c r="C1037" t="s">
        <v>273</v>
      </c>
      <c r="D1037">
        <v>79.7</v>
      </c>
      <c r="E1037">
        <v>77</v>
      </c>
      <c r="F1037">
        <v>0</v>
      </c>
      <c r="G1037">
        <v>9.42</v>
      </c>
      <c r="H1037">
        <v>318.58066280000003</v>
      </c>
      <c r="I1037">
        <v>94</v>
      </c>
      <c r="J1037">
        <v>0</v>
      </c>
      <c r="K1037">
        <v>61.2</v>
      </c>
      <c r="L1037">
        <v>1</v>
      </c>
      <c r="M1037">
        <v>98</v>
      </c>
      <c r="N1037">
        <v>9.34</v>
      </c>
      <c r="O1037">
        <v>98</v>
      </c>
      <c r="P1037">
        <v>0.1</v>
      </c>
      <c r="Q1037">
        <v>2481.1578100000002</v>
      </c>
      <c r="R1037">
        <v>112362</v>
      </c>
      <c r="S1037">
        <v>0.8</v>
      </c>
      <c r="T1037">
        <v>0.7</v>
      </c>
      <c r="U1037">
        <v>0.85</v>
      </c>
      <c r="V1037">
        <v>16.3</v>
      </c>
      <c r="W1037" t="b">
        <f>COUNT(LifeExpectancyData[[#This Row],[Life expectancy]:[Schooling]])=19</f>
        <v>1</v>
      </c>
    </row>
    <row r="1038" spans="1:23" x14ac:dyDescent="0.25">
      <c r="A1038" t="s">
        <v>340</v>
      </c>
      <c r="B1038">
        <v>2005</v>
      </c>
      <c r="C1038" t="s">
        <v>273</v>
      </c>
      <c r="D1038">
        <v>79.3</v>
      </c>
      <c r="E1038">
        <v>81</v>
      </c>
      <c r="F1038">
        <v>0</v>
      </c>
      <c r="G1038">
        <v>9.9499999999999993</v>
      </c>
      <c r="H1038">
        <v>2785.1393640000001</v>
      </c>
      <c r="I1038">
        <v>93</v>
      </c>
      <c r="J1038">
        <v>122</v>
      </c>
      <c r="K1038">
        <v>6.5</v>
      </c>
      <c r="L1038">
        <v>1</v>
      </c>
      <c r="M1038">
        <v>96</v>
      </c>
      <c r="N1038">
        <v>9.36</v>
      </c>
      <c r="O1038">
        <v>96</v>
      </c>
      <c r="P1038">
        <v>0.1</v>
      </c>
      <c r="Q1038">
        <v>22551.73574</v>
      </c>
      <c r="R1038">
        <v>1987314</v>
      </c>
      <c r="S1038">
        <v>0.8</v>
      </c>
      <c r="T1038">
        <v>0.7</v>
      </c>
      <c r="U1038">
        <v>0.83899999999999997</v>
      </c>
      <c r="V1038">
        <v>15.6</v>
      </c>
      <c r="W1038" t="b">
        <f>COUNT(LifeExpectancyData[[#This Row],[Life expectancy]:[Schooling]])=19</f>
        <v>1</v>
      </c>
    </row>
    <row r="1039" spans="1:23" x14ac:dyDescent="0.25">
      <c r="A1039" t="s">
        <v>340</v>
      </c>
      <c r="B1039">
        <v>2004</v>
      </c>
      <c r="C1039" t="s">
        <v>273</v>
      </c>
      <c r="D1039">
        <v>79.2</v>
      </c>
      <c r="E1039">
        <v>81</v>
      </c>
      <c r="F1039">
        <v>0</v>
      </c>
      <c r="G1039">
        <v>9.56</v>
      </c>
      <c r="H1039">
        <v>287.6124519</v>
      </c>
      <c r="I1039">
        <v>92</v>
      </c>
      <c r="J1039">
        <v>1</v>
      </c>
      <c r="K1039">
        <v>59.9</v>
      </c>
      <c r="L1039">
        <v>1</v>
      </c>
      <c r="M1039">
        <v>95</v>
      </c>
      <c r="N1039">
        <v>8.3000000000000007</v>
      </c>
      <c r="O1039">
        <v>95</v>
      </c>
      <c r="P1039">
        <v>0.1</v>
      </c>
      <c r="Q1039">
        <v>21955.149000000001</v>
      </c>
      <c r="R1039">
        <v>1955141</v>
      </c>
      <c r="S1039">
        <v>0.8</v>
      </c>
      <c r="T1039">
        <v>0.8</v>
      </c>
      <c r="U1039">
        <v>0.83</v>
      </c>
      <c r="V1039">
        <v>15.3</v>
      </c>
      <c r="W1039" t="b">
        <f>COUNT(LifeExpectancyData[[#This Row],[Life expectancy]:[Schooling]])=19</f>
        <v>1</v>
      </c>
    </row>
    <row r="1040" spans="1:23" x14ac:dyDescent="0.25">
      <c r="A1040" t="s">
        <v>340</v>
      </c>
      <c r="B1040">
        <v>2003</v>
      </c>
      <c r="C1040" t="s">
        <v>273</v>
      </c>
      <c r="D1040">
        <v>79.099999999999994</v>
      </c>
      <c r="E1040">
        <v>81</v>
      </c>
      <c r="F1040">
        <v>0</v>
      </c>
      <c r="G1040">
        <v>9.4600000000000009</v>
      </c>
      <c r="H1040">
        <v>2124.9215170000002</v>
      </c>
      <c r="I1040">
        <v>92</v>
      </c>
      <c r="J1040">
        <v>0</v>
      </c>
      <c r="K1040">
        <v>59.2</v>
      </c>
      <c r="L1040">
        <v>1</v>
      </c>
      <c r="M1040">
        <v>93</v>
      </c>
      <c r="N1040">
        <v>8.61</v>
      </c>
      <c r="O1040">
        <v>94</v>
      </c>
      <c r="P1040">
        <v>0.1</v>
      </c>
      <c r="Q1040">
        <v>18477.578409999998</v>
      </c>
      <c r="R1040">
        <v>19287</v>
      </c>
      <c r="S1040">
        <v>0.8</v>
      </c>
      <c r="T1040">
        <v>0.8</v>
      </c>
      <c r="U1040">
        <v>0.82299999999999995</v>
      </c>
      <c r="V1040">
        <v>15.2</v>
      </c>
      <c r="W1040" t="b">
        <f>COUNT(LifeExpectancyData[[#This Row],[Life expectancy]:[Schooling]])=19</f>
        <v>1</v>
      </c>
    </row>
    <row r="1041" spans="1:23" x14ac:dyDescent="0.25">
      <c r="A1041" t="s">
        <v>340</v>
      </c>
      <c r="B1041">
        <v>2002</v>
      </c>
      <c r="C1041" t="s">
        <v>273</v>
      </c>
      <c r="D1041">
        <v>79</v>
      </c>
      <c r="E1041">
        <v>81</v>
      </c>
      <c r="F1041">
        <v>1</v>
      </c>
      <c r="G1041">
        <v>8.09</v>
      </c>
      <c r="H1041">
        <v>160.88972649999999</v>
      </c>
      <c r="I1041">
        <v>91</v>
      </c>
      <c r="J1041">
        <v>5</v>
      </c>
      <c r="K1041">
        <v>58.6</v>
      </c>
      <c r="L1041">
        <v>1</v>
      </c>
      <c r="M1041">
        <v>92</v>
      </c>
      <c r="N1041">
        <v>8.7200000000000006</v>
      </c>
      <c r="O1041">
        <v>92</v>
      </c>
      <c r="P1041">
        <v>0.1</v>
      </c>
      <c r="Q1041">
        <v>1411.31339</v>
      </c>
      <c r="R1041">
        <v>19222</v>
      </c>
      <c r="S1041">
        <v>0.8</v>
      </c>
      <c r="T1041">
        <v>0.8</v>
      </c>
      <c r="U1041">
        <v>0.81100000000000005</v>
      </c>
      <c r="V1041">
        <v>14.6</v>
      </c>
      <c r="W1041" t="b">
        <f>COUNT(LifeExpectancyData[[#This Row],[Life expectancy]:[Schooling]])=19</f>
        <v>1</v>
      </c>
    </row>
    <row r="1042" spans="1:23" x14ac:dyDescent="0.25">
      <c r="A1042" t="s">
        <v>340</v>
      </c>
      <c r="B1042">
        <v>2001</v>
      </c>
      <c r="C1042" t="s">
        <v>273</v>
      </c>
      <c r="D1042">
        <v>78.7</v>
      </c>
      <c r="E1042">
        <v>83</v>
      </c>
      <c r="F1042">
        <v>1</v>
      </c>
      <c r="G1042">
        <v>8.6199999999999992</v>
      </c>
      <c r="H1042">
        <v>1403.022211</v>
      </c>
      <c r="I1042">
        <v>9</v>
      </c>
      <c r="J1042">
        <v>12</v>
      </c>
      <c r="K1042">
        <v>58</v>
      </c>
      <c r="L1042">
        <v>1</v>
      </c>
      <c r="M1042">
        <v>9</v>
      </c>
      <c r="N1042">
        <v>8.4700000000000006</v>
      </c>
      <c r="O1042">
        <v>91</v>
      </c>
      <c r="P1042">
        <v>0.1</v>
      </c>
      <c r="Q1042">
        <v>12538.178830000001</v>
      </c>
      <c r="R1042">
        <v>1862132</v>
      </c>
      <c r="S1042">
        <v>0.9</v>
      </c>
      <c r="T1042">
        <v>0.8</v>
      </c>
      <c r="U1042">
        <v>0.80100000000000005</v>
      </c>
      <c r="V1042">
        <v>14.2</v>
      </c>
      <c r="W1042" t="b">
        <f>COUNT(LifeExpectancyData[[#This Row],[Life expectancy]:[Schooling]])=19</f>
        <v>1</v>
      </c>
    </row>
    <row r="1043" spans="1:23" x14ac:dyDescent="0.25">
      <c r="A1043" t="s">
        <v>340</v>
      </c>
      <c r="B1043">
        <v>2000</v>
      </c>
      <c r="C1043" t="s">
        <v>273</v>
      </c>
      <c r="D1043">
        <v>78.2</v>
      </c>
      <c r="E1043">
        <v>84</v>
      </c>
      <c r="F1043">
        <v>1</v>
      </c>
      <c r="G1043">
        <v>8.48</v>
      </c>
      <c r="H1043">
        <v>122.1823517</v>
      </c>
      <c r="I1043">
        <v>89</v>
      </c>
      <c r="J1043">
        <v>56</v>
      </c>
      <c r="K1043">
        <v>57.4</v>
      </c>
      <c r="L1043">
        <v>1</v>
      </c>
      <c r="M1043">
        <v>89</v>
      </c>
      <c r="N1043">
        <v>7.6</v>
      </c>
      <c r="O1043">
        <v>89</v>
      </c>
      <c r="P1043">
        <v>0.1</v>
      </c>
      <c r="Q1043">
        <v>1242.95373</v>
      </c>
      <c r="R1043">
        <v>18588</v>
      </c>
      <c r="S1043">
        <v>0.9</v>
      </c>
      <c r="T1043">
        <v>0.8</v>
      </c>
      <c r="U1043">
        <v>0.79400000000000004</v>
      </c>
      <c r="V1043">
        <v>13.9</v>
      </c>
      <c r="W1043" t="b">
        <f>COUNT(LifeExpectancyData[[#This Row],[Life expectancy]:[Schooling]])=19</f>
        <v>1</v>
      </c>
    </row>
    <row r="1044" spans="1:23" x14ac:dyDescent="0.25">
      <c r="A1044" t="s">
        <v>341</v>
      </c>
      <c r="B1044">
        <v>2015</v>
      </c>
      <c r="C1044" t="s">
        <v>273</v>
      </c>
      <c r="D1044">
        <v>73.599999999999994</v>
      </c>
      <c r="E1044">
        <v>142</v>
      </c>
      <c r="F1044">
        <v>0</v>
      </c>
      <c r="H1044">
        <v>0</v>
      </c>
      <c r="I1044">
        <v>92</v>
      </c>
      <c r="J1044">
        <v>0</v>
      </c>
      <c r="K1044">
        <v>48.4</v>
      </c>
      <c r="L1044">
        <v>0</v>
      </c>
      <c r="M1044">
        <v>99</v>
      </c>
      <c r="O1044">
        <v>92</v>
      </c>
      <c r="P1044">
        <v>0.1</v>
      </c>
      <c r="Q1044">
        <v>9212.1928239999997</v>
      </c>
      <c r="S1044">
        <v>3.8</v>
      </c>
      <c r="T1044">
        <v>3.8</v>
      </c>
      <c r="U1044">
        <v>0.751</v>
      </c>
      <c r="V1044">
        <v>15.8</v>
      </c>
      <c r="W1044" t="b">
        <f>COUNT(LifeExpectancyData[[#This Row],[Life expectancy]:[Schooling]])=19</f>
        <v>0</v>
      </c>
    </row>
    <row r="1045" spans="1:23" x14ac:dyDescent="0.25">
      <c r="A1045" t="s">
        <v>341</v>
      </c>
      <c r="B1045">
        <v>2014</v>
      </c>
      <c r="C1045" t="s">
        <v>273</v>
      </c>
      <c r="D1045">
        <v>73.5</v>
      </c>
      <c r="E1045">
        <v>143</v>
      </c>
      <c r="F1045">
        <v>0</v>
      </c>
      <c r="G1045">
        <v>8.42</v>
      </c>
      <c r="H1045">
        <v>789.27646149999998</v>
      </c>
      <c r="I1045">
        <v>97</v>
      </c>
      <c r="J1045">
        <v>0</v>
      </c>
      <c r="K1045">
        <v>47.4</v>
      </c>
      <c r="L1045">
        <v>0</v>
      </c>
      <c r="M1045">
        <v>81</v>
      </c>
      <c r="N1045">
        <v>6.1</v>
      </c>
      <c r="O1045">
        <v>97</v>
      </c>
      <c r="P1045">
        <v>0.1</v>
      </c>
      <c r="Q1045">
        <v>8569.7769979999994</v>
      </c>
      <c r="S1045">
        <v>3.8</v>
      </c>
      <c r="T1045">
        <v>3.8</v>
      </c>
      <c r="U1045">
        <v>0.749</v>
      </c>
      <c r="V1045">
        <v>15.8</v>
      </c>
      <c r="W1045" t="b">
        <f>COUNT(LifeExpectancyData[[#This Row],[Life expectancy]:[Schooling]])=19</f>
        <v>0</v>
      </c>
    </row>
    <row r="1046" spans="1:23" x14ac:dyDescent="0.25">
      <c r="A1046" t="s">
        <v>341</v>
      </c>
      <c r="B1046">
        <v>2013</v>
      </c>
      <c r="C1046" t="s">
        <v>273</v>
      </c>
      <c r="D1046">
        <v>73.3</v>
      </c>
      <c r="E1046">
        <v>144</v>
      </c>
      <c r="F1046">
        <v>0</v>
      </c>
      <c r="G1046">
        <v>8.25</v>
      </c>
      <c r="H1046">
        <v>780.44592809999995</v>
      </c>
      <c r="I1046">
        <v>97</v>
      </c>
      <c r="J1046">
        <v>0</v>
      </c>
      <c r="K1046">
        <v>46.5</v>
      </c>
      <c r="L1046">
        <v>0</v>
      </c>
      <c r="M1046">
        <v>98</v>
      </c>
      <c r="N1046">
        <v>6.15</v>
      </c>
      <c r="O1046">
        <v>97</v>
      </c>
      <c r="P1046">
        <v>0.1</v>
      </c>
      <c r="Q1046">
        <v>7955.6159850000004</v>
      </c>
      <c r="S1046">
        <v>3.8</v>
      </c>
      <c r="T1046">
        <v>3.8</v>
      </c>
      <c r="U1046">
        <v>0.746</v>
      </c>
      <c r="V1046">
        <v>15.8</v>
      </c>
      <c r="W1046" t="b">
        <f>COUNT(LifeExpectancyData[[#This Row],[Life expectancy]:[Schooling]])=19</f>
        <v>0</v>
      </c>
    </row>
    <row r="1047" spans="1:23" x14ac:dyDescent="0.25">
      <c r="A1047" t="s">
        <v>341</v>
      </c>
      <c r="B1047">
        <v>2012</v>
      </c>
      <c r="C1047" t="s">
        <v>273</v>
      </c>
      <c r="D1047">
        <v>73.099999999999994</v>
      </c>
      <c r="E1047">
        <v>146</v>
      </c>
      <c r="F1047">
        <v>0</v>
      </c>
      <c r="G1047">
        <v>8.07</v>
      </c>
      <c r="H1047">
        <v>865.99997819999999</v>
      </c>
      <c r="I1047">
        <v>97</v>
      </c>
      <c r="J1047">
        <v>0</v>
      </c>
      <c r="K1047">
        <v>45.6</v>
      </c>
      <c r="L1047">
        <v>0</v>
      </c>
      <c r="M1047">
        <v>98</v>
      </c>
      <c r="N1047">
        <v>6.36</v>
      </c>
      <c r="O1047">
        <v>97</v>
      </c>
      <c r="P1047">
        <v>0.1</v>
      </c>
      <c r="Q1047">
        <v>7583.1872000000003</v>
      </c>
      <c r="S1047">
        <v>3.8</v>
      </c>
      <c r="T1047">
        <v>3.8</v>
      </c>
      <c r="U1047">
        <v>0.74399999999999999</v>
      </c>
      <c r="V1047">
        <v>15.8</v>
      </c>
      <c r="W1047" t="b">
        <f>COUNT(LifeExpectancyData[[#This Row],[Life expectancy]:[Schooling]])=19</f>
        <v>0</v>
      </c>
    </row>
    <row r="1048" spans="1:23" x14ac:dyDescent="0.25">
      <c r="A1048" t="s">
        <v>341</v>
      </c>
      <c r="B1048">
        <v>2011</v>
      </c>
      <c r="C1048" t="s">
        <v>273</v>
      </c>
      <c r="D1048">
        <v>72.900000000000006</v>
      </c>
      <c r="E1048">
        <v>15</v>
      </c>
      <c r="F1048">
        <v>0</v>
      </c>
      <c r="G1048">
        <v>7.84</v>
      </c>
      <c r="H1048">
        <v>11.56715633</v>
      </c>
      <c r="I1048">
        <v>94</v>
      </c>
      <c r="J1048">
        <v>0</v>
      </c>
      <c r="K1048">
        <v>44.7</v>
      </c>
      <c r="L1048">
        <v>0</v>
      </c>
      <c r="M1048">
        <v>95</v>
      </c>
      <c r="N1048">
        <v>6.35</v>
      </c>
      <c r="O1048">
        <v>95</v>
      </c>
      <c r="P1048">
        <v>0.1</v>
      </c>
      <c r="Q1048">
        <v>741.48437999999999</v>
      </c>
      <c r="S1048">
        <v>3.8</v>
      </c>
      <c r="T1048">
        <v>3.8</v>
      </c>
      <c r="U1048">
        <v>0.74099999999999999</v>
      </c>
      <c r="V1048">
        <v>15.8</v>
      </c>
      <c r="W1048" t="b">
        <f>COUNT(LifeExpectancyData[[#This Row],[Life expectancy]:[Schooling]])=19</f>
        <v>0</v>
      </c>
    </row>
    <row r="1049" spans="1:23" x14ac:dyDescent="0.25">
      <c r="A1049" t="s">
        <v>341</v>
      </c>
      <c r="B1049">
        <v>2010</v>
      </c>
      <c r="C1049" t="s">
        <v>273</v>
      </c>
      <c r="D1049">
        <v>72.599999999999994</v>
      </c>
      <c r="E1049">
        <v>154</v>
      </c>
      <c r="F1049">
        <v>0</v>
      </c>
      <c r="G1049">
        <v>7.91</v>
      </c>
      <c r="H1049">
        <v>145.84019979999999</v>
      </c>
      <c r="I1049">
        <v>97</v>
      </c>
      <c r="J1049">
        <v>0</v>
      </c>
      <c r="K1049">
        <v>43.9</v>
      </c>
      <c r="L1049">
        <v>0</v>
      </c>
      <c r="M1049">
        <v>94</v>
      </c>
      <c r="N1049">
        <v>6.41</v>
      </c>
      <c r="O1049">
        <v>97</v>
      </c>
      <c r="P1049">
        <v>0.1</v>
      </c>
      <c r="Q1049">
        <v>7365.6666590000004</v>
      </c>
      <c r="S1049">
        <v>3.8</v>
      </c>
      <c r="T1049">
        <v>3.8</v>
      </c>
      <c r="U1049">
        <v>0</v>
      </c>
      <c r="V1049">
        <v>15.8</v>
      </c>
      <c r="W1049" t="b">
        <f>COUNT(LifeExpectancyData[[#This Row],[Life expectancy]:[Schooling]])=19</f>
        <v>0</v>
      </c>
    </row>
    <row r="1050" spans="1:23" x14ac:dyDescent="0.25">
      <c r="A1050" t="s">
        <v>341</v>
      </c>
      <c r="B1050">
        <v>2009</v>
      </c>
      <c r="C1050" t="s">
        <v>273</v>
      </c>
      <c r="D1050">
        <v>72.400000000000006</v>
      </c>
      <c r="E1050">
        <v>158</v>
      </c>
      <c r="F1050">
        <v>0</v>
      </c>
      <c r="G1050">
        <v>8.42</v>
      </c>
      <c r="H1050">
        <v>146.4384488</v>
      </c>
      <c r="I1050">
        <v>99</v>
      </c>
      <c r="J1050">
        <v>0</v>
      </c>
      <c r="K1050">
        <v>43.1</v>
      </c>
      <c r="L1050">
        <v>0</v>
      </c>
      <c r="M1050">
        <v>99</v>
      </c>
      <c r="N1050">
        <v>6.24</v>
      </c>
      <c r="O1050">
        <v>99</v>
      </c>
      <c r="P1050">
        <v>0.1</v>
      </c>
      <c r="Q1050">
        <v>7395.8812500000004</v>
      </c>
      <c r="S1050">
        <v>3.8</v>
      </c>
      <c r="T1050">
        <v>3.8</v>
      </c>
      <c r="U1050">
        <v>0</v>
      </c>
      <c r="V1050">
        <v>15.6</v>
      </c>
      <c r="W1050" t="b">
        <f>COUNT(LifeExpectancyData[[#This Row],[Life expectancy]:[Schooling]])=19</f>
        <v>0</v>
      </c>
    </row>
    <row r="1051" spans="1:23" x14ac:dyDescent="0.25">
      <c r="A1051" t="s">
        <v>341</v>
      </c>
      <c r="B1051">
        <v>2008</v>
      </c>
      <c r="C1051" t="s">
        <v>273</v>
      </c>
      <c r="D1051">
        <v>72.099999999999994</v>
      </c>
      <c r="E1051">
        <v>162</v>
      </c>
      <c r="F1051">
        <v>0</v>
      </c>
      <c r="G1051">
        <v>8.92</v>
      </c>
      <c r="H1051">
        <v>754.9597129</v>
      </c>
      <c r="I1051">
        <v>99</v>
      </c>
      <c r="J1051">
        <v>0</v>
      </c>
      <c r="K1051">
        <v>42.4</v>
      </c>
      <c r="L1051">
        <v>0</v>
      </c>
      <c r="M1051">
        <v>99</v>
      </c>
      <c r="N1051">
        <v>5.76</v>
      </c>
      <c r="O1051">
        <v>99</v>
      </c>
      <c r="P1051">
        <v>0.1</v>
      </c>
      <c r="Q1051">
        <v>7946.9443460000002</v>
      </c>
      <c r="S1051">
        <v>3.8</v>
      </c>
      <c r="T1051">
        <v>3.9</v>
      </c>
      <c r="U1051">
        <v>0</v>
      </c>
      <c r="V1051">
        <v>15.4</v>
      </c>
      <c r="W1051" t="b">
        <f>COUNT(LifeExpectancyData[[#This Row],[Life expectancy]:[Schooling]])=19</f>
        <v>0</v>
      </c>
    </row>
    <row r="1052" spans="1:23" x14ac:dyDescent="0.25">
      <c r="A1052" t="s">
        <v>341</v>
      </c>
      <c r="B1052">
        <v>2007</v>
      </c>
      <c r="C1052" t="s">
        <v>273</v>
      </c>
      <c r="D1052">
        <v>71.900000000000006</v>
      </c>
      <c r="E1052">
        <v>164</v>
      </c>
      <c r="F1052">
        <v>0</v>
      </c>
      <c r="G1052">
        <v>9.06</v>
      </c>
      <c r="H1052">
        <v>95.193759209999996</v>
      </c>
      <c r="I1052">
        <v>96</v>
      </c>
      <c r="J1052">
        <v>0</v>
      </c>
      <c r="K1052">
        <v>41.8</v>
      </c>
      <c r="L1052">
        <v>0</v>
      </c>
      <c r="M1052">
        <v>96</v>
      </c>
      <c r="N1052">
        <v>5.88</v>
      </c>
      <c r="O1052">
        <v>96</v>
      </c>
      <c r="P1052">
        <v>0.1</v>
      </c>
      <c r="Q1052">
        <v>7322.5968620000003</v>
      </c>
      <c r="S1052">
        <v>3.9</v>
      </c>
      <c r="T1052">
        <v>3.9</v>
      </c>
      <c r="U1052">
        <v>0</v>
      </c>
      <c r="V1052">
        <v>15.3</v>
      </c>
      <c r="W1052" t="b">
        <f>COUNT(LifeExpectancyData[[#This Row],[Life expectancy]:[Schooling]])=19</f>
        <v>0</v>
      </c>
    </row>
    <row r="1053" spans="1:23" x14ac:dyDescent="0.25">
      <c r="A1053" t="s">
        <v>341</v>
      </c>
      <c r="B1053">
        <v>2006</v>
      </c>
      <c r="C1053" t="s">
        <v>273</v>
      </c>
      <c r="D1053">
        <v>71.7</v>
      </c>
      <c r="E1053">
        <v>167</v>
      </c>
      <c r="F1053">
        <v>0</v>
      </c>
      <c r="G1053">
        <v>9.06</v>
      </c>
      <c r="H1053">
        <v>662.26636870000004</v>
      </c>
      <c r="I1053">
        <v>91</v>
      </c>
      <c r="J1053">
        <v>0</v>
      </c>
      <c r="K1053">
        <v>41.1</v>
      </c>
      <c r="L1053">
        <v>0</v>
      </c>
      <c r="M1053">
        <v>91</v>
      </c>
      <c r="N1053">
        <v>5.99</v>
      </c>
      <c r="O1053">
        <v>91</v>
      </c>
      <c r="P1053">
        <v>0.1</v>
      </c>
      <c r="Q1053">
        <v>6764.7228670000004</v>
      </c>
      <c r="S1053">
        <v>3.9</v>
      </c>
      <c r="T1053">
        <v>3.9</v>
      </c>
      <c r="U1053">
        <v>0</v>
      </c>
      <c r="V1053">
        <v>15.1</v>
      </c>
      <c r="W1053" t="b">
        <f>COUNT(LifeExpectancyData[[#This Row],[Life expectancy]:[Schooling]])=19</f>
        <v>0</v>
      </c>
    </row>
    <row r="1054" spans="1:23" x14ac:dyDescent="0.25">
      <c r="A1054" t="s">
        <v>341</v>
      </c>
      <c r="B1054">
        <v>2005</v>
      </c>
      <c r="C1054" t="s">
        <v>273</v>
      </c>
      <c r="D1054">
        <v>71.5</v>
      </c>
      <c r="E1054">
        <v>169</v>
      </c>
      <c r="F1054">
        <v>0</v>
      </c>
      <c r="G1054">
        <v>8.8000000000000007</v>
      </c>
      <c r="H1054">
        <v>119.5548694</v>
      </c>
      <c r="I1054">
        <v>99</v>
      </c>
      <c r="J1054">
        <v>0</v>
      </c>
      <c r="K1054">
        <v>4.5</v>
      </c>
      <c r="L1054">
        <v>0</v>
      </c>
      <c r="M1054">
        <v>99</v>
      </c>
      <c r="N1054">
        <v>5.5</v>
      </c>
      <c r="O1054">
        <v>99</v>
      </c>
      <c r="P1054">
        <v>0.1</v>
      </c>
      <c r="Q1054">
        <v>6754.512393</v>
      </c>
      <c r="S1054">
        <v>3.9</v>
      </c>
      <c r="T1054">
        <v>4</v>
      </c>
      <c r="U1054">
        <v>0</v>
      </c>
      <c r="V1054">
        <v>14.9</v>
      </c>
      <c r="W1054" t="b">
        <f>COUNT(LifeExpectancyData[[#This Row],[Life expectancy]:[Schooling]])=19</f>
        <v>0</v>
      </c>
    </row>
    <row r="1055" spans="1:23" x14ac:dyDescent="0.25">
      <c r="A1055" t="s">
        <v>341</v>
      </c>
      <c r="B1055">
        <v>2004</v>
      </c>
      <c r="C1055" t="s">
        <v>273</v>
      </c>
      <c r="D1055">
        <v>73</v>
      </c>
      <c r="E1055">
        <v>187</v>
      </c>
      <c r="F1055">
        <v>0</v>
      </c>
      <c r="G1055">
        <v>8.43</v>
      </c>
      <c r="H1055">
        <v>100.965873</v>
      </c>
      <c r="I1055">
        <v>83</v>
      </c>
      <c r="J1055">
        <v>0</v>
      </c>
      <c r="K1055">
        <v>39.9</v>
      </c>
      <c r="L1055">
        <v>0</v>
      </c>
      <c r="M1055">
        <v>84</v>
      </c>
      <c r="N1055">
        <v>5.24</v>
      </c>
      <c r="O1055">
        <v>83</v>
      </c>
      <c r="P1055">
        <v>0.1</v>
      </c>
      <c r="Q1055">
        <v>5836.1776300000001</v>
      </c>
      <c r="S1055">
        <v>4</v>
      </c>
      <c r="T1055">
        <v>4</v>
      </c>
      <c r="U1055">
        <v>0</v>
      </c>
      <c r="V1055">
        <v>14.8</v>
      </c>
      <c r="W1055" t="b">
        <f>COUNT(LifeExpectancyData[[#This Row],[Life expectancy]:[Schooling]])=19</f>
        <v>0</v>
      </c>
    </row>
    <row r="1056" spans="1:23" x14ac:dyDescent="0.25">
      <c r="A1056" t="s">
        <v>341</v>
      </c>
      <c r="B1056">
        <v>2003</v>
      </c>
      <c r="C1056" t="s">
        <v>273</v>
      </c>
      <c r="D1056">
        <v>71.099999999999994</v>
      </c>
      <c r="E1056">
        <v>173</v>
      </c>
      <c r="F1056">
        <v>0</v>
      </c>
      <c r="G1056">
        <v>9.75</v>
      </c>
      <c r="H1056">
        <v>77.9454329</v>
      </c>
      <c r="I1056">
        <v>97</v>
      </c>
      <c r="J1056">
        <v>0</v>
      </c>
      <c r="K1056">
        <v>39.4</v>
      </c>
      <c r="L1056">
        <v>0</v>
      </c>
      <c r="M1056">
        <v>98</v>
      </c>
      <c r="N1056">
        <v>5.89</v>
      </c>
      <c r="O1056">
        <v>97</v>
      </c>
      <c r="P1056">
        <v>0.1</v>
      </c>
      <c r="Q1056">
        <v>5773.7357700000002</v>
      </c>
      <c r="S1056">
        <v>4</v>
      </c>
      <c r="T1056">
        <v>4.0999999999999996</v>
      </c>
      <c r="U1056">
        <v>0</v>
      </c>
      <c r="V1056">
        <v>14.6</v>
      </c>
      <c r="W1056" t="b">
        <f>COUNT(LifeExpectancyData[[#This Row],[Life expectancy]:[Schooling]])=19</f>
        <v>0</v>
      </c>
    </row>
    <row r="1057" spans="1:23" x14ac:dyDescent="0.25">
      <c r="A1057" t="s">
        <v>341</v>
      </c>
      <c r="B1057">
        <v>2002</v>
      </c>
      <c r="C1057" t="s">
        <v>273</v>
      </c>
      <c r="D1057">
        <v>79</v>
      </c>
      <c r="E1057">
        <v>176</v>
      </c>
      <c r="F1057">
        <v>0</v>
      </c>
      <c r="G1057">
        <v>10.71</v>
      </c>
      <c r="H1057">
        <v>513.34654079999996</v>
      </c>
      <c r="I1057">
        <v>98</v>
      </c>
      <c r="J1057">
        <v>0</v>
      </c>
      <c r="K1057">
        <v>38.799999999999997</v>
      </c>
      <c r="L1057">
        <v>0</v>
      </c>
      <c r="M1057">
        <v>98</v>
      </c>
      <c r="N1057">
        <v>6.67</v>
      </c>
      <c r="O1057">
        <v>98</v>
      </c>
      <c r="P1057">
        <v>0.1</v>
      </c>
      <c r="Q1057">
        <v>5292.232379</v>
      </c>
      <c r="S1057">
        <v>4.0999999999999996</v>
      </c>
      <c r="T1057">
        <v>4.0999999999999996</v>
      </c>
      <c r="U1057">
        <v>0</v>
      </c>
      <c r="V1057">
        <v>14.4</v>
      </c>
      <c r="W1057" t="b">
        <f>COUNT(LifeExpectancyData[[#This Row],[Life expectancy]:[Schooling]])=19</f>
        <v>0</v>
      </c>
    </row>
    <row r="1058" spans="1:23" x14ac:dyDescent="0.25">
      <c r="A1058" t="s">
        <v>341</v>
      </c>
      <c r="B1058">
        <v>2001</v>
      </c>
      <c r="C1058" t="s">
        <v>273</v>
      </c>
      <c r="D1058">
        <v>77</v>
      </c>
      <c r="E1058">
        <v>178</v>
      </c>
      <c r="F1058">
        <v>0</v>
      </c>
      <c r="G1058">
        <v>9.61</v>
      </c>
      <c r="H1058">
        <v>81.113559539999997</v>
      </c>
      <c r="I1058">
        <v>96</v>
      </c>
      <c r="J1058">
        <v>0</v>
      </c>
      <c r="K1058">
        <v>38.200000000000003</v>
      </c>
      <c r="L1058">
        <v>0</v>
      </c>
      <c r="M1058">
        <v>96</v>
      </c>
      <c r="N1058">
        <v>7.67</v>
      </c>
      <c r="O1058">
        <v>96</v>
      </c>
      <c r="P1058">
        <v>0.1</v>
      </c>
      <c r="Q1058">
        <v>519.95871499999998</v>
      </c>
      <c r="S1058">
        <v>4.2</v>
      </c>
      <c r="T1058">
        <v>4.2</v>
      </c>
      <c r="U1058">
        <v>0</v>
      </c>
      <c r="V1058">
        <v>14.3</v>
      </c>
      <c r="W1058" t="b">
        <f>COUNT(LifeExpectancyData[[#This Row],[Life expectancy]:[Schooling]])=19</f>
        <v>0</v>
      </c>
    </row>
    <row r="1059" spans="1:23" x14ac:dyDescent="0.25">
      <c r="A1059" t="s">
        <v>341</v>
      </c>
      <c r="B1059">
        <v>2000</v>
      </c>
      <c r="C1059" t="s">
        <v>273</v>
      </c>
      <c r="D1059">
        <v>74</v>
      </c>
      <c r="E1059">
        <v>182</v>
      </c>
      <c r="F1059">
        <v>0</v>
      </c>
      <c r="G1059">
        <v>9.4</v>
      </c>
      <c r="H1059">
        <v>676.54538779999996</v>
      </c>
      <c r="J1059">
        <v>0</v>
      </c>
      <c r="K1059">
        <v>37.700000000000003</v>
      </c>
      <c r="L1059">
        <v>0</v>
      </c>
      <c r="M1059">
        <v>97</v>
      </c>
      <c r="N1059">
        <v>6.62</v>
      </c>
      <c r="O1059">
        <v>97</v>
      </c>
      <c r="P1059">
        <v>0.1</v>
      </c>
      <c r="Q1059">
        <v>5117.5899230000005</v>
      </c>
      <c r="S1059">
        <v>4.3</v>
      </c>
      <c r="T1059">
        <v>4.2</v>
      </c>
      <c r="U1059">
        <v>0</v>
      </c>
      <c r="V1059">
        <v>14.1</v>
      </c>
      <c r="W1059" t="b">
        <f>COUNT(LifeExpectancyData[[#This Row],[Life expectancy]:[Schooling]])=19</f>
        <v>0</v>
      </c>
    </row>
    <row r="1060" spans="1:23" x14ac:dyDescent="0.25">
      <c r="A1060" t="s">
        <v>342</v>
      </c>
      <c r="B1060">
        <v>2015</v>
      </c>
      <c r="C1060" t="s">
        <v>273</v>
      </c>
      <c r="D1060">
        <v>71.900000000000006</v>
      </c>
      <c r="E1060">
        <v>186</v>
      </c>
      <c r="F1060">
        <v>10</v>
      </c>
      <c r="H1060">
        <v>0</v>
      </c>
      <c r="I1060">
        <v>74</v>
      </c>
      <c r="J1060">
        <v>0</v>
      </c>
      <c r="K1060">
        <v>5.6</v>
      </c>
      <c r="L1060">
        <v>12</v>
      </c>
      <c r="M1060">
        <v>9</v>
      </c>
      <c r="O1060">
        <v>74</v>
      </c>
      <c r="P1060">
        <v>0.4</v>
      </c>
      <c r="Q1060">
        <v>3923.5733439999999</v>
      </c>
      <c r="R1060">
        <v>16252429</v>
      </c>
      <c r="S1060">
        <v>1.2</v>
      </c>
      <c r="T1060">
        <v>1.2</v>
      </c>
      <c r="U1060">
        <v>0.63700000000000001</v>
      </c>
      <c r="V1060">
        <v>10.7</v>
      </c>
      <c r="W1060" t="b">
        <f>COUNT(LifeExpectancyData[[#This Row],[Life expectancy]:[Schooling]])=19</f>
        <v>0</v>
      </c>
    </row>
    <row r="1061" spans="1:23" x14ac:dyDescent="0.25">
      <c r="A1061" t="s">
        <v>342</v>
      </c>
      <c r="B1061">
        <v>2014</v>
      </c>
      <c r="C1061" t="s">
        <v>273</v>
      </c>
      <c r="D1061">
        <v>71.7</v>
      </c>
      <c r="E1061">
        <v>187</v>
      </c>
      <c r="F1061">
        <v>10</v>
      </c>
      <c r="G1061">
        <v>1.88</v>
      </c>
      <c r="H1061">
        <v>657.52827969999998</v>
      </c>
      <c r="I1061">
        <v>73</v>
      </c>
      <c r="J1061">
        <v>0</v>
      </c>
      <c r="K1061">
        <v>49.9</v>
      </c>
      <c r="L1061">
        <v>13</v>
      </c>
      <c r="M1061">
        <v>65</v>
      </c>
      <c r="N1061">
        <v>6.2</v>
      </c>
      <c r="O1061">
        <v>73</v>
      </c>
      <c r="P1061">
        <v>0.4</v>
      </c>
      <c r="Q1061">
        <v>3687.7637669999999</v>
      </c>
      <c r="R1061">
        <v>15923559</v>
      </c>
      <c r="S1061">
        <v>1.2</v>
      </c>
      <c r="T1061">
        <v>1.2</v>
      </c>
      <c r="U1061">
        <v>0.61399999999999999</v>
      </c>
      <c r="V1061">
        <v>10.7</v>
      </c>
      <c r="W1061" t="b">
        <f>COUNT(LifeExpectancyData[[#This Row],[Life expectancy]:[Schooling]])=19</f>
        <v>1</v>
      </c>
    </row>
    <row r="1062" spans="1:23" x14ac:dyDescent="0.25">
      <c r="A1062" t="s">
        <v>342</v>
      </c>
      <c r="B1062">
        <v>2013</v>
      </c>
      <c r="C1062" t="s">
        <v>273</v>
      </c>
      <c r="D1062">
        <v>71.400000000000006</v>
      </c>
      <c r="E1062">
        <v>189</v>
      </c>
      <c r="F1062">
        <v>11</v>
      </c>
      <c r="G1062">
        <v>1.93</v>
      </c>
      <c r="H1062">
        <v>582.14695830000005</v>
      </c>
      <c r="I1062">
        <v>85</v>
      </c>
      <c r="J1062">
        <v>0</v>
      </c>
      <c r="K1062">
        <v>49.3</v>
      </c>
      <c r="L1062">
        <v>13</v>
      </c>
      <c r="M1062">
        <v>84</v>
      </c>
      <c r="N1062">
        <v>6.3</v>
      </c>
      <c r="O1062">
        <v>85</v>
      </c>
      <c r="P1062">
        <v>0.4</v>
      </c>
      <c r="Q1062">
        <v>3452.8289340000001</v>
      </c>
      <c r="R1062">
        <v>15596214</v>
      </c>
      <c r="S1062">
        <v>1.2</v>
      </c>
      <c r="T1062">
        <v>1.2</v>
      </c>
      <c r="U1062">
        <v>0.61099999999999999</v>
      </c>
      <c r="V1062">
        <v>10.7</v>
      </c>
      <c r="W1062" t="b">
        <f>COUNT(LifeExpectancyData[[#This Row],[Life expectancy]:[Schooling]])=19</f>
        <v>1</v>
      </c>
    </row>
    <row r="1063" spans="1:23" x14ac:dyDescent="0.25">
      <c r="A1063" t="s">
        <v>342</v>
      </c>
      <c r="B1063">
        <v>2012</v>
      </c>
      <c r="C1063" t="s">
        <v>273</v>
      </c>
      <c r="D1063">
        <v>71.3</v>
      </c>
      <c r="E1063">
        <v>189</v>
      </c>
      <c r="F1063">
        <v>11</v>
      </c>
      <c r="G1063">
        <v>2.02</v>
      </c>
      <c r="H1063">
        <v>484.7187892</v>
      </c>
      <c r="I1063">
        <v>96</v>
      </c>
      <c r="J1063">
        <v>0</v>
      </c>
      <c r="K1063">
        <v>48.6</v>
      </c>
      <c r="L1063">
        <v>13</v>
      </c>
      <c r="M1063">
        <v>94</v>
      </c>
      <c r="N1063">
        <v>6.33</v>
      </c>
      <c r="O1063">
        <v>96</v>
      </c>
      <c r="P1063">
        <v>0.4</v>
      </c>
      <c r="Q1063">
        <v>3299.65139</v>
      </c>
      <c r="R1063">
        <v>1527156</v>
      </c>
      <c r="S1063">
        <v>1.2</v>
      </c>
      <c r="T1063">
        <v>1.2</v>
      </c>
      <c r="U1063">
        <v>0.61599999999999999</v>
      </c>
      <c r="V1063">
        <v>10.6</v>
      </c>
      <c r="W1063" t="b">
        <f>COUNT(LifeExpectancyData[[#This Row],[Life expectancy]:[Schooling]])=19</f>
        <v>1</v>
      </c>
    </row>
    <row r="1064" spans="1:23" x14ac:dyDescent="0.25">
      <c r="A1064" t="s">
        <v>342</v>
      </c>
      <c r="B1064">
        <v>2011</v>
      </c>
      <c r="C1064" t="s">
        <v>273</v>
      </c>
      <c r="D1064">
        <v>71.099999999999994</v>
      </c>
      <c r="E1064">
        <v>193</v>
      </c>
      <c r="F1064">
        <v>11</v>
      </c>
      <c r="G1064">
        <v>2.16</v>
      </c>
      <c r="H1064">
        <v>457.7745845</v>
      </c>
      <c r="I1064">
        <v>88</v>
      </c>
      <c r="J1064">
        <v>0</v>
      </c>
      <c r="K1064">
        <v>47.9</v>
      </c>
      <c r="L1064">
        <v>14</v>
      </c>
      <c r="M1064">
        <v>88</v>
      </c>
      <c r="N1064">
        <v>6.28</v>
      </c>
      <c r="O1064">
        <v>88</v>
      </c>
      <c r="P1064">
        <v>0.4</v>
      </c>
      <c r="Q1064">
        <v>3187.845296</v>
      </c>
      <c r="R1064">
        <v>14948919</v>
      </c>
      <c r="S1064">
        <v>1.2</v>
      </c>
      <c r="T1064">
        <v>1.2</v>
      </c>
      <c r="U1064">
        <v>0.60899999999999999</v>
      </c>
      <c r="V1064">
        <v>10.5</v>
      </c>
      <c r="W1064" t="b">
        <f>COUNT(LifeExpectancyData[[#This Row],[Life expectancy]:[Schooling]])=19</f>
        <v>1</v>
      </c>
    </row>
    <row r="1065" spans="1:23" x14ac:dyDescent="0.25">
      <c r="A1065" t="s">
        <v>342</v>
      </c>
      <c r="B1065">
        <v>2010</v>
      </c>
      <c r="C1065" t="s">
        <v>273</v>
      </c>
      <c r="D1065">
        <v>77</v>
      </c>
      <c r="E1065">
        <v>196</v>
      </c>
      <c r="F1065">
        <v>12</v>
      </c>
      <c r="G1065">
        <v>2.14</v>
      </c>
      <c r="H1065">
        <v>443.32482540000001</v>
      </c>
      <c r="I1065">
        <v>94</v>
      </c>
      <c r="J1065">
        <v>0</v>
      </c>
      <c r="K1065">
        <v>47.2</v>
      </c>
      <c r="L1065">
        <v>14</v>
      </c>
      <c r="M1065">
        <v>94</v>
      </c>
      <c r="N1065">
        <v>6.64</v>
      </c>
      <c r="O1065">
        <v>94</v>
      </c>
      <c r="P1065">
        <v>0.4</v>
      </c>
      <c r="Q1065">
        <v>2825.5246999999999</v>
      </c>
      <c r="R1065">
        <v>1463417</v>
      </c>
      <c r="S1065">
        <v>1.3</v>
      </c>
      <c r="T1065">
        <v>1.3</v>
      </c>
      <c r="U1065">
        <v>0.60199999999999998</v>
      </c>
      <c r="V1065">
        <v>10.5</v>
      </c>
      <c r="W1065" t="b">
        <f>COUNT(LifeExpectancyData[[#This Row],[Life expectancy]:[Schooling]])=19</f>
        <v>1</v>
      </c>
    </row>
    <row r="1066" spans="1:23" x14ac:dyDescent="0.25">
      <c r="A1066" t="s">
        <v>342</v>
      </c>
      <c r="B1066">
        <v>2009</v>
      </c>
      <c r="C1066" t="s">
        <v>273</v>
      </c>
      <c r="D1066">
        <v>76</v>
      </c>
      <c r="E1066">
        <v>198</v>
      </c>
      <c r="F1066">
        <v>12</v>
      </c>
      <c r="G1066">
        <v>2.14</v>
      </c>
      <c r="H1066">
        <v>445.44233709999997</v>
      </c>
      <c r="I1066">
        <v>92</v>
      </c>
      <c r="J1066">
        <v>0</v>
      </c>
      <c r="K1066">
        <v>46.5</v>
      </c>
      <c r="L1066">
        <v>15</v>
      </c>
      <c r="M1066">
        <v>92</v>
      </c>
      <c r="N1066">
        <v>6.79</v>
      </c>
      <c r="O1066">
        <v>92</v>
      </c>
      <c r="P1066">
        <v>0.4</v>
      </c>
      <c r="Q1066">
        <v>2635.7534740000001</v>
      </c>
      <c r="R1066">
        <v>1431628</v>
      </c>
      <c r="S1066">
        <v>1.3</v>
      </c>
      <c r="T1066">
        <v>1.3</v>
      </c>
      <c r="U1066">
        <v>0.59599999999999997</v>
      </c>
      <c r="V1066">
        <v>10.4</v>
      </c>
      <c r="W1066" t="b">
        <f>COUNT(LifeExpectancyData[[#This Row],[Life expectancy]:[Schooling]])=19</f>
        <v>1</v>
      </c>
    </row>
    <row r="1067" spans="1:23" x14ac:dyDescent="0.25">
      <c r="A1067" t="s">
        <v>342</v>
      </c>
      <c r="B1067">
        <v>2008</v>
      </c>
      <c r="C1067" t="s">
        <v>273</v>
      </c>
      <c r="D1067">
        <v>79</v>
      </c>
      <c r="E1067">
        <v>19</v>
      </c>
      <c r="F1067">
        <v>13</v>
      </c>
      <c r="G1067">
        <v>2.21</v>
      </c>
      <c r="H1067">
        <v>472.22349939999998</v>
      </c>
      <c r="I1067">
        <v>95</v>
      </c>
      <c r="J1067">
        <v>0</v>
      </c>
      <c r="K1067">
        <v>45.9</v>
      </c>
      <c r="L1067">
        <v>15</v>
      </c>
      <c r="M1067">
        <v>96</v>
      </c>
      <c r="N1067">
        <v>6.65</v>
      </c>
      <c r="O1067">
        <v>95</v>
      </c>
      <c r="P1067">
        <v>0.4</v>
      </c>
      <c r="Q1067">
        <v>2794.2218899999998</v>
      </c>
      <c r="R1067">
        <v>146366</v>
      </c>
      <c r="S1067">
        <v>1.3</v>
      </c>
      <c r="T1067">
        <v>1.3</v>
      </c>
      <c r="U1067">
        <v>0.58899999999999997</v>
      </c>
      <c r="V1067">
        <v>10.4</v>
      </c>
      <c r="W1067" t="b">
        <f>COUNT(LifeExpectancyData[[#This Row],[Life expectancy]:[Schooling]])=19</f>
        <v>1</v>
      </c>
    </row>
    <row r="1068" spans="1:23" x14ac:dyDescent="0.25">
      <c r="A1068" t="s">
        <v>342</v>
      </c>
      <c r="B1068">
        <v>2007</v>
      </c>
      <c r="C1068" t="s">
        <v>273</v>
      </c>
      <c r="D1068">
        <v>75</v>
      </c>
      <c r="E1068">
        <v>192</v>
      </c>
      <c r="F1068">
        <v>13</v>
      </c>
      <c r="G1068">
        <v>2.4</v>
      </c>
      <c r="H1068">
        <v>380.96324290000001</v>
      </c>
      <c r="I1068">
        <v>85</v>
      </c>
      <c r="J1068">
        <v>0</v>
      </c>
      <c r="K1068">
        <v>45.2</v>
      </c>
      <c r="L1068">
        <v>16</v>
      </c>
      <c r="M1068">
        <v>85</v>
      </c>
      <c r="N1068">
        <v>6.86</v>
      </c>
      <c r="O1068">
        <v>85</v>
      </c>
      <c r="P1068">
        <v>0.4</v>
      </c>
      <c r="Q1068">
        <v>2489.9558360000001</v>
      </c>
      <c r="R1068">
        <v>137286</v>
      </c>
      <c r="S1068">
        <v>1.3</v>
      </c>
      <c r="T1068">
        <v>1.3</v>
      </c>
      <c r="U1068">
        <v>0.57799999999999996</v>
      </c>
      <c r="V1068">
        <v>10.1</v>
      </c>
      <c r="W1068" t="b">
        <f>COUNT(LifeExpectancyData[[#This Row],[Life expectancy]:[Schooling]])=19</f>
        <v>1</v>
      </c>
    </row>
    <row r="1069" spans="1:23" x14ac:dyDescent="0.25">
      <c r="A1069" t="s">
        <v>342</v>
      </c>
      <c r="B1069">
        <v>2006</v>
      </c>
      <c r="C1069" t="s">
        <v>273</v>
      </c>
      <c r="D1069">
        <v>69.7</v>
      </c>
      <c r="E1069">
        <v>24</v>
      </c>
      <c r="F1069">
        <v>14</v>
      </c>
      <c r="G1069">
        <v>2.38</v>
      </c>
      <c r="H1069">
        <v>352.02448939999999</v>
      </c>
      <c r="I1069">
        <v>89</v>
      </c>
      <c r="J1069">
        <v>0</v>
      </c>
      <c r="K1069">
        <v>44.5</v>
      </c>
      <c r="L1069">
        <v>17</v>
      </c>
      <c r="M1069">
        <v>9</v>
      </c>
      <c r="N1069">
        <v>7.7</v>
      </c>
      <c r="O1069">
        <v>89</v>
      </c>
      <c r="P1069">
        <v>0.4</v>
      </c>
      <c r="Q1069">
        <v>2256.5672399999999</v>
      </c>
      <c r="R1069">
        <v>133978</v>
      </c>
      <c r="S1069">
        <v>1.4</v>
      </c>
      <c r="T1069">
        <v>1.4</v>
      </c>
      <c r="U1069">
        <v>0.56999999999999995</v>
      </c>
      <c r="V1069">
        <v>9.8000000000000007</v>
      </c>
      <c r="W1069" t="b">
        <f>COUNT(LifeExpectancyData[[#This Row],[Life expectancy]:[Schooling]])=19</f>
        <v>1</v>
      </c>
    </row>
    <row r="1070" spans="1:23" x14ac:dyDescent="0.25">
      <c r="A1070" t="s">
        <v>342</v>
      </c>
      <c r="B1070">
        <v>2005</v>
      </c>
      <c r="C1070" t="s">
        <v>273</v>
      </c>
      <c r="D1070">
        <v>69.2</v>
      </c>
      <c r="E1070">
        <v>28</v>
      </c>
      <c r="F1070">
        <v>14</v>
      </c>
      <c r="G1070">
        <v>2.35</v>
      </c>
      <c r="H1070">
        <v>41.508456369999998</v>
      </c>
      <c r="I1070">
        <v>87</v>
      </c>
      <c r="J1070">
        <v>0</v>
      </c>
      <c r="K1070">
        <v>43.8</v>
      </c>
      <c r="L1070">
        <v>18</v>
      </c>
      <c r="M1070">
        <v>87</v>
      </c>
      <c r="N1070">
        <v>6.79</v>
      </c>
      <c r="O1070">
        <v>87</v>
      </c>
      <c r="P1070">
        <v>0.4</v>
      </c>
      <c r="Q1070">
        <v>277.83438000000001</v>
      </c>
      <c r="R1070">
        <v>139628</v>
      </c>
      <c r="S1070">
        <v>1.4</v>
      </c>
      <c r="T1070">
        <v>1.4</v>
      </c>
      <c r="U1070">
        <v>0.56699999999999995</v>
      </c>
      <c r="V1070">
        <v>9.6</v>
      </c>
      <c r="W1070" t="b">
        <f>COUNT(LifeExpectancyData[[#This Row],[Life expectancy]:[Schooling]])=19</f>
        <v>1</v>
      </c>
    </row>
    <row r="1071" spans="1:23" x14ac:dyDescent="0.25">
      <c r="A1071" t="s">
        <v>342</v>
      </c>
      <c r="B1071">
        <v>2004</v>
      </c>
      <c r="C1071" t="s">
        <v>273</v>
      </c>
      <c r="D1071">
        <v>69.599999999999994</v>
      </c>
      <c r="E1071">
        <v>21</v>
      </c>
      <c r="F1071">
        <v>15</v>
      </c>
      <c r="G1071">
        <v>2.4</v>
      </c>
      <c r="H1071">
        <v>288.40162579999998</v>
      </c>
      <c r="J1071">
        <v>0</v>
      </c>
      <c r="K1071">
        <v>43.1</v>
      </c>
      <c r="L1071">
        <v>18</v>
      </c>
      <c r="M1071">
        <v>88</v>
      </c>
      <c r="N1071">
        <v>6.77</v>
      </c>
      <c r="O1071">
        <v>87</v>
      </c>
      <c r="P1071">
        <v>0.4</v>
      </c>
      <c r="Q1071">
        <v>1872.73783</v>
      </c>
      <c r="R1071">
        <v>12796925</v>
      </c>
      <c r="S1071">
        <v>1.4</v>
      </c>
      <c r="T1071">
        <v>1.4</v>
      </c>
      <c r="U1071">
        <v>0.56399999999999995</v>
      </c>
      <c r="V1071">
        <v>9.3000000000000007</v>
      </c>
      <c r="W1071" t="b">
        <f>COUNT(LifeExpectancyData[[#This Row],[Life expectancy]:[Schooling]])=19</f>
        <v>0</v>
      </c>
    </row>
    <row r="1072" spans="1:23" x14ac:dyDescent="0.25">
      <c r="A1072" t="s">
        <v>342</v>
      </c>
      <c r="B1072">
        <v>2003</v>
      </c>
      <c r="C1072" t="s">
        <v>273</v>
      </c>
      <c r="D1072">
        <v>69.400000000000006</v>
      </c>
      <c r="E1072">
        <v>24</v>
      </c>
      <c r="F1072">
        <v>15</v>
      </c>
      <c r="G1072">
        <v>2.4500000000000002</v>
      </c>
      <c r="H1072">
        <v>249.3262948</v>
      </c>
      <c r="J1072">
        <v>0</v>
      </c>
      <c r="K1072">
        <v>42.4</v>
      </c>
      <c r="L1072">
        <v>19</v>
      </c>
      <c r="M1072">
        <v>84</v>
      </c>
      <c r="N1072">
        <v>6.88</v>
      </c>
      <c r="O1072">
        <v>84</v>
      </c>
      <c r="P1072">
        <v>0.4</v>
      </c>
      <c r="Q1072">
        <v>1753.349471</v>
      </c>
      <c r="R1072">
        <v>125478</v>
      </c>
      <c r="S1072">
        <v>1.4</v>
      </c>
      <c r="T1072">
        <v>1.4</v>
      </c>
      <c r="U1072">
        <v>0.56000000000000005</v>
      </c>
      <c r="V1072">
        <v>9</v>
      </c>
      <c r="W1072" t="b">
        <f>COUNT(LifeExpectancyData[[#This Row],[Life expectancy]:[Schooling]])=19</f>
        <v>0</v>
      </c>
    </row>
    <row r="1073" spans="1:23" x14ac:dyDescent="0.25">
      <c r="A1073" t="s">
        <v>342</v>
      </c>
      <c r="B1073">
        <v>2002</v>
      </c>
      <c r="C1073" t="s">
        <v>273</v>
      </c>
      <c r="D1073">
        <v>69.3</v>
      </c>
      <c r="E1073">
        <v>21</v>
      </c>
      <c r="F1073">
        <v>16</v>
      </c>
      <c r="G1073">
        <v>2.41</v>
      </c>
      <c r="H1073">
        <v>25.250409179999998</v>
      </c>
      <c r="J1073">
        <v>0</v>
      </c>
      <c r="K1073">
        <v>41.7</v>
      </c>
      <c r="L1073">
        <v>20</v>
      </c>
      <c r="M1073">
        <v>82</v>
      </c>
      <c r="N1073">
        <v>6.71</v>
      </c>
      <c r="O1073">
        <v>82</v>
      </c>
      <c r="P1073">
        <v>0.3</v>
      </c>
      <c r="Q1073">
        <v>171.771491</v>
      </c>
      <c r="R1073">
        <v>1228848</v>
      </c>
      <c r="S1073">
        <v>1.5</v>
      </c>
      <c r="T1073">
        <v>1.5</v>
      </c>
      <c r="U1073">
        <v>0.55300000000000005</v>
      </c>
      <c r="V1073">
        <v>8.8000000000000007</v>
      </c>
      <c r="W1073" t="b">
        <f>COUNT(LifeExpectancyData[[#This Row],[Life expectancy]:[Schooling]])=19</f>
        <v>0</v>
      </c>
    </row>
    <row r="1074" spans="1:23" x14ac:dyDescent="0.25">
      <c r="A1074" t="s">
        <v>342</v>
      </c>
      <c r="B1074">
        <v>2001</v>
      </c>
      <c r="C1074" t="s">
        <v>273</v>
      </c>
      <c r="D1074">
        <v>68.400000000000006</v>
      </c>
      <c r="E1074">
        <v>211</v>
      </c>
      <c r="F1074">
        <v>16</v>
      </c>
      <c r="G1074">
        <v>2.5299999999999998</v>
      </c>
      <c r="H1074">
        <v>225.06199559999999</v>
      </c>
      <c r="J1074">
        <v>0</v>
      </c>
      <c r="K1074">
        <v>41.1</v>
      </c>
      <c r="L1074">
        <v>20</v>
      </c>
      <c r="M1074">
        <v>78</v>
      </c>
      <c r="N1074">
        <v>6.76</v>
      </c>
      <c r="O1074">
        <v>77</v>
      </c>
      <c r="P1074">
        <v>0.3</v>
      </c>
      <c r="Q1074">
        <v>1568.376276</v>
      </c>
      <c r="R1074">
        <v>11924946</v>
      </c>
      <c r="S1074">
        <v>1.5</v>
      </c>
      <c r="T1074">
        <v>1.5</v>
      </c>
      <c r="U1074">
        <v>0.54600000000000004</v>
      </c>
      <c r="V1074">
        <v>8.5</v>
      </c>
      <c r="W1074" t="b">
        <f>COUNT(LifeExpectancyData[[#This Row],[Life expectancy]:[Schooling]])=19</f>
        <v>0</v>
      </c>
    </row>
    <row r="1075" spans="1:23" x14ac:dyDescent="0.25">
      <c r="A1075" t="s">
        <v>342</v>
      </c>
      <c r="B1075">
        <v>2000</v>
      </c>
      <c r="C1075" t="s">
        <v>273</v>
      </c>
      <c r="D1075">
        <v>67.7</v>
      </c>
      <c r="E1075">
        <v>221</v>
      </c>
      <c r="F1075">
        <v>17</v>
      </c>
      <c r="G1075">
        <v>2.63</v>
      </c>
      <c r="H1075">
        <v>238.7369808</v>
      </c>
      <c r="J1075">
        <v>0</v>
      </c>
      <c r="K1075">
        <v>4.4000000000000004</v>
      </c>
      <c r="L1075">
        <v>21</v>
      </c>
      <c r="M1075">
        <v>8</v>
      </c>
      <c r="N1075">
        <v>5.25</v>
      </c>
      <c r="O1075">
        <v>81</v>
      </c>
      <c r="P1075">
        <v>0.2</v>
      </c>
      <c r="Q1075">
        <v>1655.5962609999999</v>
      </c>
      <c r="R1075">
        <v>1165743</v>
      </c>
      <c r="S1075">
        <v>1.6</v>
      </c>
      <c r="T1075">
        <v>1.6</v>
      </c>
      <c r="U1075">
        <v>0.53900000000000003</v>
      </c>
      <c r="V1075">
        <v>8.1999999999999993</v>
      </c>
      <c r="W1075" t="b">
        <f>COUNT(LifeExpectancyData[[#This Row],[Life expectancy]:[Schooling]])=19</f>
        <v>0</v>
      </c>
    </row>
    <row r="1076" spans="1:23" x14ac:dyDescent="0.25">
      <c r="A1076" t="s">
        <v>343</v>
      </c>
      <c r="B1076">
        <v>2015</v>
      </c>
      <c r="C1076" t="s">
        <v>273</v>
      </c>
      <c r="D1076">
        <v>59</v>
      </c>
      <c r="E1076">
        <v>284</v>
      </c>
      <c r="F1076">
        <v>26</v>
      </c>
      <c r="H1076">
        <v>0</v>
      </c>
      <c r="I1076">
        <v>54</v>
      </c>
      <c r="J1076">
        <v>243</v>
      </c>
      <c r="K1076">
        <v>23.3</v>
      </c>
      <c r="L1076">
        <v>40</v>
      </c>
      <c r="M1076">
        <v>42</v>
      </c>
      <c r="O1076">
        <v>54</v>
      </c>
      <c r="P1076">
        <v>0.5</v>
      </c>
      <c r="Q1076">
        <v>554.48766000000001</v>
      </c>
      <c r="R1076">
        <v>1291533</v>
      </c>
      <c r="S1076">
        <v>7.3</v>
      </c>
      <c r="T1076">
        <v>7.3</v>
      </c>
      <c r="U1076">
        <v>0.41399999999999998</v>
      </c>
      <c r="V1076">
        <v>8.8000000000000007</v>
      </c>
      <c r="W1076" t="b">
        <f>COUNT(LifeExpectancyData[[#This Row],[Life expectancy]:[Schooling]])=19</f>
        <v>0</v>
      </c>
    </row>
    <row r="1077" spans="1:23" x14ac:dyDescent="0.25">
      <c r="A1077" t="s">
        <v>343</v>
      </c>
      <c r="B1077">
        <v>2014</v>
      </c>
      <c r="C1077" t="s">
        <v>273</v>
      </c>
      <c r="D1077">
        <v>58.1</v>
      </c>
      <c r="E1077">
        <v>299</v>
      </c>
      <c r="F1077">
        <v>27</v>
      </c>
      <c r="G1077">
        <v>0.01</v>
      </c>
      <c r="H1077">
        <v>50.579764830000002</v>
      </c>
      <c r="I1077">
        <v>51</v>
      </c>
      <c r="J1077">
        <v>175</v>
      </c>
      <c r="K1077">
        <v>22.7</v>
      </c>
      <c r="L1077">
        <v>41</v>
      </c>
      <c r="M1077">
        <v>42</v>
      </c>
      <c r="N1077">
        <v>5.64</v>
      </c>
      <c r="O1077">
        <v>51</v>
      </c>
      <c r="P1077">
        <v>0.5</v>
      </c>
      <c r="Q1077">
        <v>561.997387</v>
      </c>
      <c r="R1077">
        <v>118559</v>
      </c>
      <c r="S1077">
        <v>7.5</v>
      </c>
      <c r="T1077">
        <v>7.4</v>
      </c>
      <c r="U1077">
        <v>0.41199999999999998</v>
      </c>
      <c r="V1077">
        <v>8.6</v>
      </c>
      <c r="W1077" t="b">
        <f>COUNT(LifeExpectancyData[[#This Row],[Life expectancy]:[Schooling]])=19</f>
        <v>1</v>
      </c>
    </row>
    <row r="1078" spans="1:23" x14ac:dyDescent="0.25">
      <c r="A1078" t="s">
        <v>343</v>
      </c>
      <c r="B1078">
        <v>2013</v>
      </c>
      <c r="C1078" t="s">
        <v>273</v>
      </c>
      <c r="D1078">
        <v>58.8</v>
      </c>
      <c r="E1078">
        <v>284</v>
      </c>
      <c r="F1078">
        <v>27</v>
      </c>
      <c r="G1078">
        <v>0.01</v>
      </c>
      <c r="H1078">
        <v>5.1406688479999998</v>
      </c>
      <c r="I1078">
        <v>63</v>
      </c>
      <c r="J1078">
        <v>53</v>
      </c>
      <c r="K1078">
        <v>22.2</v>
      </c>
      <c r="L1078">
        <v>41</v>
      </c>
      <c r="M1078">
        <v>63</v>
      </c>
      <c r="N1078">
        <v>5.49</v>
      </c>
      <c r="O1078">
        <v>63</v>
      </c>
      <c r="P1078">
        <v>1</v>
      </c>
      <c r="Q1078">
        <v>54.169324000000003</v>
      </c>
      <c r="R1078">
        <v>11536615</v>
      </c>
      <c r="S1078">
        <v>7.7</v>
      </c>
      <c r="T1078">
        <v>7.6</v>
      </c>
      <c r="U1078">
        <v>0.40600000000000003</v>
      </c>
      <c r="V1078">
        <v>8.5</v>
      </c>
      <c r="W1078" t="b">
        <f>COUNT(LifeExpectancyData[[#This Row],[Life expectancy]:[Schooling]])=19</f>
        <v>1</v>
      </c>
    </row>
    <row r="1079" spans="1:23" x14ac:dyDescent="0.25">
      <c r="A1079" t="s">
        <v>343</v>
      </c>
      <c r="B1079">
        <v>2012</v>
      </c>
      <c r="C1079" t="s">
        <v>273</v>
      </c>
      <c r="D1079">
        <v>58.4</v>
      </c>
      <c r="E1079">
        <v>288</v>
      </c>
      <c r="F1079">
        <v>28</v>
      </c>
      <c r="G1079">
        <v>0.01</v>
      </c>
      <c r="H1079">
        <v>4.344930862</v>
      </c>
      <c r="I1079">
        <v>62</v>
      </c>
      <c r="J1079">
        <v>6</v>
      </c>
      <c r="K1079">
        <v>21.7</v>
      </c>
      <c r="L1079">
        <v>42</v>
      </c>
      <c r="M1079">
        <v>63</v>
      </c>
      <c r="N1079">
        <v>5.39</v>
      </c>
      <c r="O1079">
        <v>62</v>
      </c>
      <c r="P1079">
        <v>1.9</v>
      </c>
      <c r="Q1079">
        <v>52.348564600000003</v>
      </c>
      <c r="R1079">
        <v>11281469</v>
      </c>
      <c r="S1079">
        <v>7.8</v>
      </c>
      <c r="T1079">
        <v>7.8</v>
      </c>
      <c r="U1079">
        <v>0.39600000000000002</v>
      </c>
      <c r="V1079">
        <v>8.5</v>
      </c>
      <c r="W1079" t="b">
        <f>COUNT(LifeExpectancyData[[#This Row],[Life expectancy]:[Schooling]])=19</f>
        <v>1</v>
      </c>
    </row>
    <row r="1080" spans="1:23" x14ac:dyDescent="0.25">
      <c r="A1080" t="s">
        <v>343</v>
      </c>
      <c r="B1080">
        <v>2011</v>
      </c>
      <c r="C1080" t="s">
        <v>273</v>
      </c>
      <c r="D1080">
        <v>58.1</v>
      </c>
      <c r="E1080">
        <v>29</v>
      </c>
      <c r="F1080">
        <v>28</v>
      </c>
      <c r="G1080">
        <v>0.22</v>
      </c>
      <c r="H1080">
        <v>42.254790399999997</v>
      </c>
      <c r="I1080">
        <v>63</v>
      </c>
      <c r="J1080">
        <v>11</v>
      </c>
      <c r="K1080">
        <v>21.2</v>
      </c>
      <c r="L1080">
        <v>43</v>
      </c>
      <c r="M1080">
        <v>63</v>
      </c>
      <c r="N1080">
        <v>4.7300000000000004</v>
      </c>
      <c r="O1080">
        <v>63</v>
      </c>
      <c r="P1080">
        <v>2</v>
      </c>
      <c r="Q1080">
        <v>459.2912</v>
      </c>
      <c r="R1080">
        <v>113517</v>
      </c>
      <c r="S1080">
        <v>8</v>
      </c>
      <c r="T1080">
        <v>8</v>
      </c>
      <c r="U1080">
        <v>0.38500000000000001</v>
      </c>
      <c r="V1080">
        <v>8.4</v>
      </c>
      <c r="W1080" t="b">
        <f>COUNT(LifeExpectancyData[[#This Row],[Life expectancy]:[Schooling]])=19</f>
        <v>1</v>
      </c>
    </row>
    <row r="1081" spans="1:23" x14ac:dyDescent="0.25">
      <c r="A1081" t="s">
        <v>343</v>
      </c>
      <c r="B1081">
        <v>2010</v>
      </c>
      <c r="C1081" t="s">
        <v>273</v>
      </c>
      <c r="D1081">
        <v>57.8</v>
      </c>
      <c r="E1081">
        <v>291</v>
      </c>
      <c r="F1081">
        <v>29</v>
      </c>
      <c r="G1081">
        <v>0.2</v>
      </c>
      <c r="H1081">
        <v>29.747340489999999</v>
      </c>
      <c r="I1081">
        <v>64</v>
      </c>
      <c r="J1081">
        <v>45</v>
      </c>
      <c r="K1081">
        <v>2.8</v>
      </c>
      <c r="L1081">
        <v>44</v>
      </c>
      <c r="M1081">
        <v>62</v>
      </c>
      <c r="N1081">
        <v>4.55</v>
      </c>
      <c r="O1081">
        <v>64</v>
      </c>
      <c r="P1081">
        <v>2.2000000000000002</v>
      </c>
      <c r="Q1081">
        <v>438.75133460000001</v>
      </c>
      <c r="R1081">
        <v>179417</v>
      </c>
      <c r="S1081">
        <v>8.1999999999999993</v>
      </c>
      <c r="T1081">
        <v>8.1999999999999993</v>
      </c>
      <c r="U1081">
        <v>0.38</v>
      </c>
      <c r="V1081">
        <v>8.3000000000000007</v>
      </c>
      <c r="W1081" t="b">
        <f>COUNT(LifeExpectancyData[[#This Row],[Life expectancy]:[Schooling]])=19</f>
        <v>1</v>
      </c>
    </row>
    <row r="1082" spans="1:23" x14ac:dyDescent="0.25">
      <c r="A1082" t="s">
        <v>343</v>
      </c>
      <c r="B1082">
        <v>2009</v>
      </c>
      <c r="C1082" t="s">
        <v>273</v>
      </c>
      <c r="D1082">
        <v>57.3</v>
      </c>
      <c r="E1082">
        <v>297</v>
      </c>
      <c r="F1082">
        <v>29</v>
      </c>
      <c r="G1082">
        <v>0.18</v>
      </c>
      <c r="H1082">
        <v>24.847635619999998</v>
      </c>
      <c r="I1082">
        <v>57</v>
      </c>
      <c r="J1082">
        <v>264</v>
      </c>
      <c r="K1082">
        <v>2.2999999999999998</v>
      </c>
      <c r="L1082">
        <v>46</v>
      </c>
      <c r="M1082">
        <v>6</v>
      </c>
      <c r="N1082">
        <v>3.85</v>
      </c>
      <c r="O1082">
        <v>57</v>
      </c>
      <c r="P1082">
        <v>2.2999999999999998</v>
      </c>
      <c r="Q1082">
        <v>436.68955390000002</v>
      </c>
      <c r="R1082">
        <v>1556524</v>
      </c>
      <c r="S1082">
        <v>8.4</v>
      </c>
      <c r="T1082">
        <v>8.4</v>
      </c>
      <c r="U1082">
        <v>0.376</v>
      </c>
      <c r="V1082">
        <v>8.1</v>
      </c>
      <c r="W1082" t="b">
        <f>COUNT(LifeExpectancyData[[#This Row],[Life expectancy]:[Schooling]])=19</f>
        <v>1</v>
      </c>
    </row>
    <row r="1083" spans="1:23" x14ac:dyDescent="0.25">
      <c r="A1083" t="s">
        <v>343</v>
      </c>
      <c r="B1083">
        <v>2008</v>
      </c>
      <c r="C1083" t="s">
        <v>273</v>
      </c>
      <c r="D1083">
        <v>56.8</v>
      </c>
      <c r="E1083">
        <v>33</v>
      </c>
      <c r="F1083">
        <v>30</v>
      </c>
      <c r="G1083">
        <v>0.21</v>
      </c>
      <c r="H1083">
        <v>19.685102570000002</v>
      </c>
      <c r="I1083">
        <v>57</v>
      </c>
      <c r="J1083">
        <v>89</v>
      </c>
      <c r="K1083">
        <v>19.8</v>
      </c>
      <c r="L1083">
        <v>47</v>
      </c>
      <c r="M1083">
        <v>59</v>
      </c>
      <c r="N1083">
        <v>3.21</v>
      </c>
      <c r="O1083">
        <v>6</v>
      </c>
      <c r="P1083">
        <v>2.2999999999999998</v>
      </c>
      <c r="Q1083">
        <v>437.44672379999997</v>
      </c>
      <c r="R1083">
        <v>1323142</v>
      </c>
      <c r="S1083">
        <v>8.6</v>
      </c>
      <c r="T1083">
        <v>8.6</v>
      </c>
      <c r="U1083">
        <v>0.371</v>
      </c>
      <c r="V1083">
        <v>7.9</v>
      </c>
      <c r="W1083" t="b">
        <f>COUNT(LifeExpectancyData[[#This Row],[Life expectancy]:[Schooling]])=19</f>
        <v>1</v>
      </c>
    </row>
    <row r="1084" spans="1:23" x14ac:dyDescent="0.25">
      <c r="A1084" t="s">
        <v>343</v>
      </c>
      <c r="B1084">
        <v>2007</v>
      </c>
      <c r="C1084" t="s">
        <v>273</v>
      </c>
      <c r="D1084">
        <v>56.4</v>
      </c>
      <c r="E1084">
        <v>36</v>
      </c>
      <c r="F1084">
        <v>31</v>
      </c>
      <c r="G1084">
        <v>0.19</v>
      </c>
      <c r="H1084">
        <v>1.3996267330000001</v>
      </c>
      <c r="I1084">
        <v>57</v>
      </c>
      <c r="J1084">
        <v>3</v>
      </c>
      <c r="K1084">
        <v>19.399999999999999</v>
      </c>
      <c r="L1084">
        <v>48</v>
      </c>
      <c r="M1084">
        <v>46</v>
      </c>
      <c r="N1084">
        <v>3.8</v>
      </c>
      <c r="O1084">
        <v>63</v>
      </c>
      <c r="P1084">
        <v>2.4</v>
      </c>
      <c r="Q1084">
        <v>49.456775</v>
      </c>
      <c r="R1084">
        <v>196727</v>
      </c>
      <c r="S1084">
        <v>8.9</v>
      </c>
      <c r="T1084">
        <v>8.8000000000000007</v>
      </c>
      <c r="U1084">
        <v>0.36399999999999999</v>
      </c>
      <c r="V1084">
        <v>7.6</v>
      </c>
      <c r="W1084" t="b">
        <f>COUNT(LifeExpectancyData[[#This Row],[Life expectancy]:[Schooling]])=19</f>
        <v>1</v>
      </c>
    </row>
    <row r="1085" spans="1:23" x14ac:dyDescent="0.25">
      <c r="A1085" t="s">
        <v>343</v>
      </c>
      <c r="B1085">
        <v>2006</v>
      </c>
      <c r="C1085" t="s">
        <v>273</v>
      </c>
      <c r="D1085">
        <v>55.6</v>
      </c>
      <c r="E1085">
        <v>317</v>
      </c>
      <c r="F1085">
        <v>31</v>
      </c>
      <c r="G1085">
        <v>0.16</v>
      </c>
      <c r="H1085">
        <v>10.3839337</v>
      </c>
      <c r="J1085">
        <v>4</v>
      </c>
      <c r="K1085">
        <v>19</v>
      </c>
      <c r="L1085">
        <v>49</v>
      </c>
      <c r="M1085">
        <v>53</v>
      </c>
      <c r="N1085">
        <v>3.2</v>
      </c>
      <c r="O1085">
        <v>57</v>
      </c>
      <c r="P1085">
        <v>2.6</v>
      </c>
      <c r="Q1085">
        <v>296.68382000000003</v>
      </c>
      <c r="R1085">
        <v>9881428</v>
      </c>
      <c r="S1085">
        <v>9.1</v>
      </c>
      <c r="T1085">
        <v>9.1</v>
      </c>
      <c r="U1085">
        <v>0.35599999999999998</v>
      </c>
      <c r="V1085">
        <v>7.1</v>
      </c>
      <c r="W1085" t="b">
        <f>COUNT(LifeExpectancyData[[#This Row],[Life expectancy]:[Schooling]])=19</f>
        <v>0</v>
      </c>
    </row>
    <row r="1086" spans="1:23" x14ac:dyDescent="0.25">
      <c r="A1086" t="s">
        <v>343</v>
      </c>
      <c r="B1086">
        <v>2005</v>
      </c>
      <c r="C1086" t="s">
        <v>273</v>
      </c>
      <c r="D1086">
        <v>54.7</v>
      </c>
      <c r="E1086">
        <v>327</v>
      </c>
      <c r="F1086">
        <v>32</v>
      </c>
      <c r="G1086">
        <v>0.21</v>
      </c>
      <c r="H1086">
        <v>1.099665984</v>
      </c>
      <c r="J1086">
        <v>99</v>
      </c>
      <c r="K1086">
        <v>18.5</v>
      </c>
      <c r="L1086">
        <v>51</v>
      </c>
      <c r="M1086">
        <v>59</v>
      </c>
      <c r="N1086">
        <v>2.82</v>
      </c>
      <c r="O1086">
        <v>59</v>
      </c>
      <c r="P1086">
        <v>2.7</v>
      </c>
      <c r="Q1086">
        <v>33.424498</v>
      </c>
      <c r="R1086">
        <v>9679745</v>
      </c>
      <c r="S1086">
        <v>9.3000000000000007</v>
      </c>
      <c r="T1086">
        <v>9.3000000000000007</v>
      </c>
      <c r="U1086">
        <v>0.34599999999999997</v>
      </c>
      <c r="V1086">
        <v>6.6</v>
      </c>
      <c r="W1086" t="b">
        <f>COUNT(LifeExpectancyData[[#This Row],[Life expectancy]:[Schooling]])=19</f>
        <v>0</v>
      </c>
    </row>
    <row r="1087" spans="1:23" x14ac:dyDescent="0.25">
      <c r="A1087" t="s">
        <v>343</v>
      </c>
      <c r="B1087">
        <v>2004</v>
      </c>
      <c r="C1087" t="s">
        <v>273</v>
      </c>
      <c r="D1087">
        <v>54</v>
      </c>
      <c r="E1087">
        <v>334</v>
      </c>
      <c r="F1087">
        <v>33</v>
      </c>
      <c r="G1087">
        <v>0.34</v>
      </c>
      <c r="H1087">
        <v>18.93011259</v>
      </c>
      <c r="J1087">
        <v>10</v>
      </c>
      <c r="K1087">
        <v>18.100000000000001</v>
      </c>
      <c r="L1087">
        <v>53</v>
      </c>
      <c r="M1087">
        <v>65</v>
      </c>
      <c r="N1087">
        <v>3.14</v>
      </c>
      <c r="O1087">
        <v>6</v>
      </c>
      <c r="P1087">
        <v>2.8</v>
      </c>
      <c r="Q1087">
        <v>386.3288283</v>
      </c>
      <c r="R1087">
        <v>949229</v>
      </c>
      <c r="S1087">
        <v>9.5</v>
      </c>
      <c r="T1087">
        <v>9.5</v>
      </c>
      <c r="U1087">
        <v>0.32500000000000001</v>
      </c>
      <c r="V1087">
        <v>5.0999999999999996</v>
      </c>
      <c r="W1087" t="b">
        <f>COUNT(LifeExpectancyData[[#This Row],[Life expectancy]:[Schooling]])=19</f>
        <v>0</v>
      </c>
    </row>
    <row r="1088" spans="1:23" x14ac:dyDescent="0.25">
      <c r="A1088" t="s">
        <v>343</v>
      </c>
      <c r="B1088">
        <v>2003</v>
      </c>
      <c r="C1088" t="s">
        <v>273</v>
      </c>
      <c r="D1088">
        <v>53.3</v>
      </c>
      <c r="E1088">
        <v>338</v>
      </c>
      <c r="F1088">
        <v>34</v>
      </c>
      <c r="G1088">
        <v>0.18</v>
      </c>
      <c r="H1088">
        <v>2.3952406700000002</v>
      </c>
      <c r="J1088">
        <v>2497</v>
      </c>
      <c r="K1088">
        <v>17.7</v>
      </c>
      <c r="L1088">
        <v>55</v>
      </c>
      <c r="M1088">
        <v>61</v>
      </c>
      <c r="N1088">
        <v>3.45</v>
      </c>
      <c r="O1088">
        <v>57</v>
      </c>
      <c r="P1088">
        <v>2.9</v>
      </c>
      <c r="Q1088">
        <v>37.193178099999997</v>
      </c>
      <c r="R1088">
        <v>939848</v>
      </c>
      <c r="S1088">
        <v>9.6999999999999993</v>
      </c>
      <c r="T1088">
        <v>9.6999999999999993</v>
      </c>
      <c r="U1088">
        <v>0.33800000000000002</v>
      </c>
      <c r="V1088">
        <v>5.9</v>
      </c>
      <c r="W1088" t="b">
        <f>COUNT(LifeExpectancyData[[#This Row],[Life expectancy]:[Schooling]])=19</f>
        <v>0</v>
      </c>
    </row>
    <row r="1089" spans="1:23" x14ac:dyDescent="0.25">
      <c r="A1089" t="s">
        <v>343</v>
      </c>
      <c r="B1089">
        <v>2002</v>
      </c>
      <c r="C1089" t="s">
        <v>273</v>
      </c>
      <c r="D1089">
        <v>52.9</v>
      </c>
      <c r="E1089">
        <v>337</v>
      </c>
      <c r="F1089">
        <v>35</v>
      </c>
      <c r="G1089">
        <v>0.21</v>
      </c>
      <c r="H1089">
        <v>21.3378184</v>
      </c>
      <c r="J1089">
        <v>2151</v>
      </c>
      <c r="K1089">
        <v>17.3</v>
      </c>
      <c r="L1089">
        <v>56</v>
      </c>
      <c r="M1089">
        <v>56</v>
      </c>
      <c r="N1089">
        <v>3.76</v>
      </c>
      <c r="O1089">
        <v>53</v>
      </c>
      <c r="P1089">
        <v>3</v>
      </c>
      <c r="Q1089">
        <v>322.811171</v>
      </c>
      <c r="R1089">
        <v>9137345</v>
      </c>
      <c r="S1089">
        <v>9.9</v>
      </c>
      <c r="T1089">
        <v>9.9</v>
      </c>
      <c r="U1089">
        <v>0.32900000000000001</v>
      </c>
      <c r="V1089">
        <v>5.5</v>
      </c>
      <c r="W1089" t="b">
        <f>COUNT(LifeExpectancyData[[#This Row],[Life expectancy]:[Schooling]])=19</f>
        <v>0</v>
      </c>
    </row>
    <row r="1090" spans="1:23" x14ac:dyDescent="0.25">
      <c r="A1090" t="s">
        <v>343</v>
      </c>
      <c r="B1090">
        <v>2001</v>
      </c>
      <c r="C1090" t="s">
        <v>273</v>
      </c>
      <c r="D1090">
        <v>52.5</v>
      </c>
      <c r="E1090">
        <v>336</v>
      </c>
      <c r="F1090">
        <v>36</v>
      </c>
      <c r="G1090">
        <v>0.17</v>
      </c>
      <c r="H1090">
        <v>19.897909290000001</v>
      </c>
      <c r="J1090">
        <v>7408</v>
      </c>
      <c r="K1090">
        <v>16.899999999999999</v>
      </c>
      <c r="L1090">
        <v>58</v>
      </c>
      <c r="M1090">
        <v>52</v>
      </c>
      <c r="N1090">
        <v>3.65</v>
      </c>
      <c r="O1090">
        <v>5</v>
      </c>
      <c r="P1090">
        <v>3</v>
      </c>
      <c r="Q1090">
        <v>315.83983000000001</v>
      </c>
      <c r="R1090">
        <v>8971139</v>
      </c>
      <c r="S1090">
        <v>1.1000000000000001</v>
      </c>
      <c r="T1090">
        <v>1.1000000000000001</v>
      </c>
      <c r="U1090">
        <v>0.32200000000000001</v>
      </c>
      <c r="V1090">
        <v>5.0999999999999996</v>
      </c>
      <c r="W1090" t="b">
        <f>COUNT(LifeExpectancyData[[#This Row],[Life expectancy]:[Schooling]])=19</f>
        <v>0</v>
      </c>
    </row>
    <row r="1091" spans="1:23" x14ac:dyDescent="0.25">
      <c r="A1091" t="s">
        <v>343</v>
      </c>
      <c r="B1091">
        <v>2000</v>
      </c>
      <c r="C1091" t="s">
        <v>273</v>
      </c>
      <c r="D1091">
        <v>52.5</v>
      </c>
      <c r="E1091">
        <v>328</v>
      </c>
      <c r="F1091">
        <v>37</v>
      </c>
      <c r="G1091">
        <v>0.17</v>
      </c>
      <c r="H1091">
        <v>2.2159861360000002</v>
      </c>
      <c r="J1091">
        <v>11294</v>
      </c>
      <c r="K1091">
        <v>16.600000000000001</v>
      </c>
      <c r="L1091">
        <v>60</v>
      </c>
      <c r="M1091">
        <v>47</v>
      </c>
      <c r="N1091">
        <v>3.46</v>
      </c>
      <c r="O1091">
        <v>46</v>
      </c>
      <c r="P1091">
        <v>3</v>
      </c>
      <c r="Q1091">
        <v>34.516917999999997</v>
      </c>
      <c r="R1091">
        <v>888546</v>
      </c>
      <c r="S1091">
        <v>1.3</v>
      </c>
      <c r="T1091">
        <v>1.3</v>
      </c>
      <c r="U1091">
        <v>0.316</v>
      </c>
      <c r="V1091">
        <v>4.8</v>
      </c>
      <c r="W1091" t="b">
        <f>COUNT(LifeExpectancyData[[#This Row],[Life expectancy]:[Schooling]])=19</f>
        <v>0</v>
      </c>
    </row>
    <row r="1092" spans="1:23" x14ac:dyDescent="0.25">
      <c r="A1092" t="s">
        <v>344</v>
      </c>
      <c r="B1092">
        <v>2015</v>
      </c>
      <c r="C1092" t="s">
        <v>273</v>
      </c>
      <c r="D1092">
        <v>58.9</v>
      </c>
      <c r="E1092">
        <v>275</v>
      </c>
      <c r="F1092">
        <v>4</v>
      </c>
      <c r="H1092">
        <v>0</v>
      </c>
      <c r="I1092">
        <v>87</v>
      </c>
      <c r="J1092">
        <v>153</v>
      </c>
      <c r="K1092">
        <v>26.3</v>
      </c>
      <c r="L1092">
        <v>6</v>
      </c>
      <c r="M1092">
        <v>87</v>
      </c>
      <c r="O1092">
        <v>87</v>
      </c>
      <c r="P1092">
        <v>3.2</v>
      </c>
      <c r="Q1092">
        <v>596.87171890000002</v>
      </c>
      <c r="R1092">
        <v>177526</v>
      </c>
      <c r="S1092">
        <v>7.1</v>
      </c>
      <c r="T1092">
        <v>7</v>
      </c>
      <c r="U1092">
        <v>0.42099999999999999</v>
      </c>
      <c r="V1092">
        <v>9.1999999999999993</v>
      </c>
      <c r="W1092" t="b">
        <f>COUNT(LifeExpectancyData[[#This Row],[Life expectancy]:[Schooling]])=19</f>
        <v>0</v>
      </c>
    </row>
    <row r="1093" spans="1:23" x14ac:dyDescent="0.25">
      <c r="A1093" t="s">
        <v>344</v>
      </c>
      <c r="B1093">
        <v>2014</v>
      </c>
      <c r="C1093" t="s">
        <v>273</v>
      </c>
      <c r="D1093">
        <v>58.4</v>
      </c>
      <c r="E1093">
        <v>282</v>
      </c>
      <c r="F1093">
        <v>4</v>
      </c>
      <c r="G1093">
        <v>0.01</v>
      </c>
      <c r="H1093">
        <v>50.060535440000002</v>
      </c>
      <c r="I1093">
        <v>87</v>
      </c>
      <c r="J1093">
        <v>1</v>
      </c>
      <c r="K1093">
        <v>25.6</v>
      </c>
      <c r="L1093">
        <v>6</v>
      </c>
      <c r="M1093">
        <v>87</v>
      </c>
      <c r="N1093">
        <v>5.59</v>
      </c>
      <c r="O1093">
        <v>87</v>
      </c>
      <c r="P1093">
        <v>3.4</v>
      </c>
      <c r="Q1093">
        <v>642.62561540000002</v>
      </c>
      <c r="R1093">
        <v>1725744</v>
      </c>
      <c r="S1093">
        <v>7.3</v>
      </c>
      <c r="T1093">
        <v>7.1</v>
      </c>
      <c r="U1093">
        <v>0.41899999999999998</v>
      </c>
      <c r="V1093">
        <v>9.1999999999999993</v>
      </c>
      <c r="W1093" t="b">
        <f>COUNT(LifeExpectancyData[[#This Row],[Life expectancy]:[Schooling]])=19</f>
        <v>1</v>
      </c>
    </row>
    <row r="1094" spans="1:23" x14ac:dyDescent="0.25">
      <c r="A1094" t="s">
        <v>344</v>
      </c>
      <c r="B1094">
        <v>2013</v>
      </c>
      <c r="C1094" t="s">
        <v>273</v>
      </c>
      <c r="D1094">
        <v>58.1</v>
      </c>
      <c r="E1094">
        <v>279</v>
      </c>
      <c r="F1094">
        <v>4</v>
      </c>
      <c r="G1094">
        <v>0.01</v>
      </c>
      <c r="H1094">
        <v>8.2006374199999996</v>
      </c>
      <c r="I1094">
        <v>87</v>
      </c>
      <c r="J1094">
        <v>0</v>
      </c>
      <c r="K1094">
        <v>25</v>
      </c>
      <c r="L1094">
        <v>6</v>
      </c>
      <c r="M1094">
        <v>87</v>
      </c>
      <c r="N1094">
        <v>6.14</v>
      </c>
      <c r="O1094">
        <v>87</v>
      </c>
      <c r="P1094">
        <v>4.5</v>
      </c>
      <c r="Q1094">
        <v>61.566347</v>
      </c>
      <c r="R1094">
        <v>1681495</v>
      </c>
      <c r="S1094">
        <v>7.5</v>
      </c>
      <c r="T1094">
        <v>7.3</v>
      </c>
      <c r="U1094">
        <v>0.41499999999999998</v>
      </c>
      <c r="V1094">
        <v>9.1</v>
      </c>
      <c r="W1094" t="b">
        <f>COUNT(LifeExpectancyData[[#This Row],[Life expectancy]:[Schooling]])=19</f>
        <v>1</v>
      </c>
    </row>
    <row r="1095" spans="1:23" x14ac:dyDescent="0.25">
      <c r="A1095" t="s">
        <v>344</v>
      </c>
      <c r="B1095">
        <v>2012</v>
      </c>
      <c r="C1095" t="s">
        <v>273</v>
      </c>
      <c r="D1095">
        <v>57.6</v>
      </c>
      <c r="E1095">
        <v>285</v>
      </c>
      <c r="F1095">
        <v>4</v>
      </c>
      <c r="G1095">
        <v>0.01</v>
      </c>
      <c r="H1095">
        <v>0.94852636599999995</v>
      </c>
      <c r="I1095">
        <v>87</v>
      </c>
      <c r="J1095">
        <v>0</v>
      </c>
      <c r="K1095">
        <v>24.3</v>
      </c>
      <c r="L1095">
        <v>6</v>
      </c>
      <c r="M1095">
        <v>87</v>
      </c>
      <c r="N1095">
        <v>5.96</v>
      </c>
      <c r="O1095">
        <v>87</v>
      </c>
      <c r="P1095">
        <v>5.3</v>
      </c>
      <c r="Q1095">
        <v>67.751883300000003</v>
      </c>
      <c r="R1095">
        <v>1638139</v>
      </c>
      <c r="S1095">
        <v>7.7</v>
      </c>
      <c r="T1095">
        <v>7.5</v>
      </c>
      <c r="U1095">
        <v>0.41599999999999998</v>
      </c>
      <c r="V1095">
        <v>9.1</v>
      </c>
      <c r="W1095" t="b">
        <f>COUNT(LifeExpectancyData[[#This Row],[Life expectancy]:[Schooling]])=19</f>
        <v>1</v>
      </c>
    </row>
    <row r="1096" spans="1:23" x14ac:dyDescent="0.25">
      <c r="A1096" t="s">
        <v>344</v>
      </c>
      <c r="B1096">
        <v>2011</v>
      </c>
      <c r="C1096" t="s">
        <v>273</v>
      </c>
      <c r="D1096">
        <v>57.1</v>
      </c>
      <c r="E1096">
        <v>289</v>
      </c>
      <c r="F1096">
        <v>4</v>
      </c>
      <c r="G1096">
        <v>3.57</v>
      </c>
      <c r="H1096">
        <v>40.45367358</v>
      </c>
      <c r="I1096">
        <v>86</v>
      </c>
      <c r="J1096">
        <v>0</v>
      </c>
      <c r="K1096">
        <v>23.7</v>
      </c>
      <c r="L1096">
        <v>7</v>
      </c>
      <c r="M1096">
        <v>85</v>
      </c>
      <c r="N1096">
        <v>5.46</v>
      </c>
      <c r="O1096">
        <v>86</v>
      </c>
      <c r="P1096">
        <v>5.7</v>
      </c>
      <c r="Q1096">
        <v>692.69988999999998</v>
      </c>
      <c r="R1096">
        <v>1596154</v>
      </c>
      <c r="S1096">
        <v>7.8</v>
      </c>
      <c r="T1096">
        <v>7.7</v>
      </c>
      <c r="U1096">
        <v>0.41</v>
      </c>
      <c r="V1096">
        <v>9</v>
      </c>
      <c r="W1096" t="b">
        <f>COUNT(LifeExpectancyData[[#This Row],[Life expectancy]:[Schooling]])=19</f>
        <v>1</v>
      </c>
    </row>
    <row r="1097" spans="1:23" x14ac:dyDescent="0.25">
      <c r="A1097" t="s">
        <v>344</v>
      </c>
      <c r="B1097">
        <v>2010</v>
      </c>
      <c r="C1097" t="s">
        <v>273</v>
      </c>
      <c r="D1097">
        <v>56.7</v>
      </c>
      <c r="E1097">
        <v>287</v>
      </c>
      <c r="F1097">
        <v>4</v>
      </c>
      <c r="G1097">
        <v>3.21</v>
      </c>
      <c r="H1097">
        <v>53.30782696</v>
      </c>
      <c r="I1097">
        <v>83</v>
      </c>
      <c r="J1097">
        <v>26</v>
      </c>
      <c r="K1097">
        <v>23.1</v>
      </c>
      <c r="L1097">
        <v>7</v>
      </c>
      <c r="M1097">
        <v>82</v>
      </c>
      <c r="N1097">
        <v>6.7</v>
      </c>
      <c r="O1097">
        <v>83</v>
      </c>
      <c r="P1097">
        <v>5.9</v>
      </c>
      <c r="Q1097">
        <v>543.95741799999996</v>
      </c>
      <c r="R1097">
        <v>155588</v>
      </c>
      <c r="S1097">
        <v>8</v>
      </c>
      <c r="T1097">
        <v>7.9</v>
      </c>
      <c r="U1097">
        <v>0.40500000000000003</v>
      </c>
      <c r="V1097">
        <v>8.9</v>
      </c>
      <c r="W1097" t="b">
        <f>COUNT(LifeExpectancyData[[#This Row],[Life expectancy]:[Schooling]])=19</f>
        <v>1</v>
      </c>
    </row>
    <row r="1098" spans="1:23" x14ac:dyDescent="0.25">
      <c r="A1098" t="s">
        <v>344</v>
      </c>
      <c r="B1098">
        <v>2009</v>
      </c>
      <c r="C1098" t="s">
        <v>273</v>
      </c>
      <c r="D1098">
        <v>56.3</v>
      </c>
      <c r="E1098">
        <v>288</v>
      </c>
      <c r="F1098">
        <v>4</v>
      </c>
      <c r="G1098">
        <v>2.5499999999999998</v>
      </c>
      <c r="H1098">
        <v>47.129692660000003</v>
      </c>
      <c r="I1098">
        <v>8</v>
      </c>
      <c r="J1098">
        <v>0</v>
      </c>
      <c r="K1098">
        <v>22.5</v>
      </c>
      <c r="L1098">
        <v>7</v>
      </c>
      <c r="M1098">
        <v>78</v>
      </c>
      <c r="N1098">
        <v>6.81</v>
      </c>
      <c r="O1098">
        <v>8</v>
      </c>
      <c r="P1098">
        <v>6</v>
      </c>
      <c r="Q1098">
        <v>544.22277899999995</v>
      </c>
      <c r="R1098">
        <v>1517448</v>
      </c>
      <c r="S1098">
        <v>8.3000000000000007</v>
      </c>
      <c r="T1098">
        <v>8.1</v>
      </c>
      <c r="U1098">
        <v>0.40100000000000002</v>
      </c>
      <c r="V1098">
        <v>8.9</v>
      </c>
      <c r="W1098" t="b">
        <f>COUNT(LifeExpectancyData[[#This Row],[Life expectancy]:[Schooling]])=19</f>
        <v>1</v>
      </c>
    </row>
    <row r="1099" spans="1:23" x14ac:dyDescent="0.25">
      <c r="A1099" t="s">
        <v>344</v>
      </c>
      <c r="B1099">
        <v>2008</v>
      </c>
      <c r="C1099" t="s">
        <v>273</v>
      </c>
      <c r="D1099">
        <v>55.6</v>
      </c>
      <c r="E1099">
        <v>297</v>
      </c>
      <c r="F1099">
        <v>5</v>
      </c>
      <c r="G1099">
        <v>2.64</v>
      </c>
      <c r="H1099">
        <v>28.301911270000002</v>
      </c>
      <c r="J1099">
        <v>12</v>
      </c>
      <c r="K1099">
        <v>21.9</v>
      </c>
      <c r="L1099">
        <v>7</v>
      </c>
      <c r="M1099">
        <v>77</v>
      </c>
      <c r="N1099">
        <v>6.5</v>
      </c>
      <c r="O1099">
        <v>77</v>
      </c>
      <c r="P1099">
        <v>6</v>
      </c>
      <c r="Q1099">
        <v>583.54456219999997</v>
      </c>
      <c r="R1099">
        <v>148841</v>
      </c>
      <c r="S1099">
        <v>8.5</v>
      </c>
      <c r="T1099">
        <v>8.4</v>
      </c>
      <c r="U1099">
        <v>0.39800000000000002</v>
      </c>
      <c r="V1099">
        <v>8.8000000000000007</v>
      </c>
      <c r="W1099" t="b">
        <f>COUNT(LifeExpectancyData[[#This Row],[Life expectancy]:[Schooling]])=19</f>
        <v>0</v>
      </c>
    </row>
    <row r="1100" spans="1:23" x14ac:dyDescent="0.25">
      <c r="A1100" t="s">
        <v>344</v>
      </c>
      <c r="B1100">
        <v>2007</v>
      </c>
      <c r="C1100" t="s">
        <v>273</v>
      </c>
      <c r="D1100">
        <v>55</v>
      </c>
      <c r="E1100">
        <v>32</v>
      </c>
      <c r="F1100">
        <v>5</v>
      </c>
      <c r="G1100">
        <v>2.98</v>
      </c>
      <c r="H1100">
        <v>31.06932595</v>
      </c>
      <c r="J1100">
        <v>1</v>
      </c>
      <c r="K1100">
        <v>21.3</v>
      </c>
      <c r="L1100">
        <v>7</v>
      </c>
      <c r="M1100">
        <v>76</v>
      </c>
      <c r="N1100">
        <v>6.1</v>
      </c>
      <c r="O1100">
        <v>74</v>
      </c>
      <c r="P1100">
        <v>5.7</v>
      </c>
      <c r="Q1100">
        <v>481.694976</v>
      </c>
      <c r="R1100">
        <v>1445958</v>
      </c>
      <c r="S1100">
        <v>8.6999999999999993</v>
      </c>
      <c r="T1100">
        <v>8.6</v>
      </c>
      <c r="U1100">
        <v>0.39400000000000002</v>
      </c>
      <c r="V1100">
        <v>8.8000000000000007</v>
      </c>
      <c r="W1100" t="b">
        <f>COUNT(LifeExpectancyData[[#This Row],[Life expectancy]:[Schooling]])=19</f>
        <v>0</v>
      </c>
    </row>
    <row r="1101" spans="1:23" x14ac:dyDescent="0.25">
      <c r="A1101" t="s">
        <v>344</v>
      </c>
      <c r="B1101">
        <v>2006</v>
      </c>
      <c r="C1101" t="s">
        <v>273</v>
      </c>
      <c r="D1101">
        <v>54.4</v>
      </c>
      <c r="E1101">
        <v>36</v>
      </c>
      <c r="F1101">
        <v>5</v>
      </c>
      <c r="G1101">
        <v>3.22</v>
      </c>
      <c r="H1101">
        <v>21.533749360000002</v>
      </c>
      <c r="J1101">
        <v>0</v>
      </c>
      <c r="K1101">
        <v>2.7</v>
      </c>
      <c r="L1101">
        <v>8</v>
      </c>
      <c r="M1101">
        <v>74</v>
      </c>
      <c r="N1101">
        <v>5.87</v>
      </c>
      <c r="O1101">
        <v>71</v>
      </c>
      <c r="P1101">
        <v>5.6</v>
      </c>
      <c r="Q1101">
        <v>418.94454000000002</v>
      </c>
      <c r="R1101">
        <v>1412669</v>
      </c>
      <c r="S1101">
        <v>8.9</v>
      </c>
      <c r="T1101">
        <v>8.8000000000000007</v>
      </c>
      <c r="U1101">
        <v>0.38800000000000001</v>
      </c>
      <c r="V1101">
        <v>8.3000000000000007</v>
      </c>
      <c r="W1101" t="b">
        <f>COUNT(LifeExpectancyData[[#This Row],[Life expectancy]:[Schooling]])=19</f>
        <v>0</v>
      </c>
    </row>
    <row r="1102" spans="1:23" x14ac:dyDescent="0.25">
      <c r="A1102" t="s">
        <v>344</v>
      </c>
      <c r="B1102">
        <v>2005</v>
      </c>
      <c r="C1102" t="s">
        <v>273</v>
      </c>
      <c r="D1102">
        <v>53.9</v>
      </c>
      <c r="E1102">
        <v>37</v>
      </c>
      <c r="F1102">
        <v>5</v>
      </c>
      <c r="G1102">
        <v>3.1</v>
      </c>
      <c r="H1102">
        <v>22.097579840000002</v>
      </c>
      <c r="J1102">
        <v>0</v>
      </c>
      <c r="K1102">
        <v>2.1</v>
      </c>
      <c r="L1102">
        <v>8</v>
      </c>
      <c r="M1102">
        <v>73</v>
      </c>
      <c r="N1102">
        <v>5.72</v>
      </c>
      <c r="O1102">
        <v>68</v>
      </c>
      <c r="P1102">
        <v>5.4</v>
      </c>
      <c r="Q1102">
        <v>424.95345850000001</v>
      </c>
      <c r="R1102">
        <v>138838</v>
      </c>
      <c r="S1102">
        <v>9.1999999999999993</v>
      </c>
      <c r="T1102">
        <v>9</v>
      </c>
      <c r="U1102">
        <v>0</v>
      </c>
      <c r="V1102">
        <v>8</v>
      </c>
      <c r="W1102" t="b">
        <f>COUNT(LifeExpectancyData[[#This Row],[Life expectancy]:[Schooling]])=19</f>
        <v>0</v>
      </c>
    </row>
    <row r="1103" spans="1:23" x14ac:dyDescent="0.25">
      <c r="A1103" t="s">
        <v>344</v>
      </c>
      <c r="B1103">
        <v>2004</v>
      </c>
      <c r="C1103" t="s">
        <v>273</v>
      </c>
      <c r="D1103">
        <v>53.5</v>
      </c>
      <c r="E1103">
        <v>38</v>
      </c>
      <c r="F1103">
        <v>5</v>
      </c>
      <c r="G1103">
        <v>2.58</v>
      </c>
      <c r="H1103">
        <v>13.52999556</v>
      </c>
      <c r="J1103">
        <v>3526</v>
      </c>
      <c r="K1103">
        <v>19.600000000000001</v>
      </c>
      <c r="L1103">
        <v>8</v>
      </c>
      <c r="M1103">
        <v>69</v>
      </c>
      <c r="N1103">
        <v>5.41</v>
      </c>
      <c r="O1103">
        <v>64</v>
      </c>
      <c r="P1103">
        <v>5</v>
      </c>
      <c r="Q1103">
        <v>393.31382439999999</v>
      </c>
      <c r="R1103">
        <v>135345</v>
      </c>
      <c r="S1103">
        <v>9.4</v>
      </c>
      <c r="T1103">
        <v>9.3000000000000007</v>
      </c>
      <c r="U1103">
        <v>0</v>
      </c>
      <c r="V1103">
        <v>7.7</v>
      </c>
      <c r="W1103" t="b">
        <f>COUNT(LifeExpectancyData[[#This Row],[Life expectancy]:[Schooling]])=19</f>
        <v>0</v>
      </c>
    </row>
    <row r="1104" spans="1:23" x14ac:dyDescent="0.25">
      <c r="A1104" t="s">
        <v>344</v>
      </c>
      <c r="B1104">
        <v>2003</v>
      </c>
      <c r="C1104" t="s">
        <v>273</v>
      </c>
      <c r="D1104">
        <v>53</v>
      </c>
      <c r="E1104">
        <v>38</v>
      </c>
      <c r="F1104">
        <v>5</v>
      </c>
      <c r="G1104">
        <v>2.16</v>
      </c>
      <c r="H1104">
        <v>2.5271154220000001</v>
      </c>
      <c r="J1104">
        <v>1158</v>
      </c>
      <c r="K1104">
        <v>19</v>
      </c>
      <c r="L1104">
        <v>8</v>
      </c>
      <c r="M1104">
        <v>65</v>
      </c>
      <c r="N1104">
        <v>5.62</v>
      </c>
      <c r="O1104">
        <v>6</v>
      </c>
      <c r="P1104">
        <v>4.5999999999999996</v>
      </c>
      <c r="Q1104">
        <v>36.571858499999998</v>
      </c>
      <c r="R1104">
        <v>132122</v>
      </c>
      <c r="S1104">
        <v>9.6</v>
      </c>
      <c r="T1104">
        <v>9.5</v>
      </c>
      <c r="U1104">
        <v>0</v>
      </c>
      <c r="V1104">
        <v>7.4</v>
      </c>
      <c r="W1104" t="b">
        <f>COUNT(LifeExpectancyData[[#This Row],[Life expectancy]:[Schooling]])=19</f>
        <v>0</v>
      </c>
    </row>
    <row r="1105" spans="1:23" x14ac:dyDescent="0.25">
      <c r="A1105" t="s">
        <v>344</v>
      </c>
      <c r="B1105">
        <v>2002</v>
      </c>
      <c r="C1105" t="s">
        <v>273</v>
      </c>
      <c r="D1105">
        <v>52.8</v>
      </c>
      <c r="E1105">
        <v>35</v>
      </c>
      <c r="F1105">
        <v>5</v>
      </c>
      <c r="G1105">
        <v>2.4700000000000002</v>
      </c>
      <c r="H1105">
        <v>24.657617550000001</v>
      </c>
      <c r="J1105">
        <v>298</v>
      </c>
      <c r="K1105">
        <v>18.5</v>
      </c>
      <c r="L1105">
        <v>8</v>
      </c>
      <c r="M1105">
        <v>61</v>
      </c>
      <c r="N1105">
        <v>5.84</v>
      </c>
      <c r="O1105">
        <v>57</v>
      </c>
      <c r="P1105">
        <v>4.0999999999999996</v>
      </c>
      <c r="Q1105">
        <v>321.48132399999997</v>
      </c>
      <c r="R1105">
        <v>1293523</v>
      </c>
      <c r="S1105">
        <v>9.8000000000000007</v>
      </c>
      <c r="T1105">
        <v>9.6999999999999993</v>
      </c>
      <c r="U1105">
        <v>0</v>
      </c>
      <c r="V1105">
        <v>7.1</v>
      </c>
      <c r="W1105" t="b">
        <f>COUNT(LifeExpectancyData[[#This Row],[Life expectancy]:[Schooling]])=19</f>
        <v>0</v>
      </c>
    </row>
    <row r="1106" spans="1:23" x14ac:dyDescent="0.25">
      <c r="A1106" t="s">
        <v>344</v>
      </c>
      <c r="B1106">
        <v>2001</v>
      </c>
      <c r="C1106" t="s">
        <v>273</v>
      </c>
      <c r="D1106">
        <v>52.5</v>
      </c>
      <c r="E1106">
        <v>32</v>
      </c>
      <c r="F1106">
        <v>5</v>
      </c>
      <c r="G1106">
        <v>2.5499999999999998</v>
      </c>
      <c r="H1106">
        <v>0.86870847799999995</v>
      </c>
      <c r="J1106">
        <v>126</v>
      </c>
      <c r="K1106">
        <v>17.899999999999999</v>
      </c>
      <c r="L1106">
        <v>9</v>
      </c>
      <c r="M1106">
        <v>56</v>
      </c>
      <c r="N1106">
        <v>5.4</v>
      </c>
      <c r="O1106">
        <v>53</v>
      </c>
      <c r="P1106">
        <v>3.6</v>
      </c>
      <c r="Q1106">
        <v>39.486749000000003</v>
      </c>
      <c r="R1106">
        <v>1267512</v>
      </c>
      <c r="S1106">
        <v>1</v>
      </c>
      <c r="T1106">
        <v>1</v>
      </c>
      <c r="U1106">
        <v>0</v>
      </c>
      <c r="V1106">
        <v>6.7</v>
      </c>
      <c r="W1106" t="b">
        <f>COUNT(LifeExpectancyData[[#This Row],[Life expectancy]:[Schooling]])=19</f>
        <v>0</v>
      </c>
    </row>
    <row r="1107" spans="1:23" x14ac:dyDescent="0.25">
      <c r="A1107" t="s">
        <v>344</v>
      </c>
      <c r="B1107">
        <v>2000</v>
      </c>
      <c r="C1107" t="s">
        <v>273</v>
      </c>
      <c r="D1107">
        <v>52.1</v>
      </c>
      <c r="E1107">
        <v>3</v>
      </c>
      <c r="F1107">
        <v>5</v>
      </c>
      <c r="G1107">
        <v>2.84</v>
      </c>
      <c r="H1107">
        <v>6.6994187470000002</v>
      </c>
      <c r="J1107">
        <v>0</v>
      </c>
      <c r="K1107">
        <v>17.399999999999999</v>
      </c>
      <c r="L1107">
        <v>9</v>
      </c>
      <c r="M1107">
        <v>52</v>
      </c>
      <c r="N1107">
        <v>4.9400000000000004</v>
      </c>
      <c r="O1107">
        <v>49</v>
      </c>
      <c r="P1107">
        <v>3.1</v>
      </c>
      <c r="Q1107">
        <v>297.75194429999999</v>
      </c>
      <c r="R1107">
        <v>1243229</v>
      </c>
      <c r="S1107">
        <v>1.2</v>
      </c>
      <c r="T1107">
        <v>1.2</v>
      </c>
      <c r="U1107">
        <v>0</v>
      </c>
      <c r="V1107">
        <v>6.4</v>
      </c>
      <c r="W1107" t="b">
        <f>COUNT(LifeExpectancyData[[#This Row],[Life expectancy]:[Schooling]])=19</f>
        <v>0</v>
      </c>
    </row>
    <row r="1108" spans="1:23" x14ac:dyDescent="0.25">
      <c r="A1108" t="s">
        <v>345</v>
      </c>
      <c r="B1108">
        <v>2015</v>
      </c>
      <c r="C1108" t="s">
        <v>273</v>
      </c>
      <c r="D1108">
        <v>66.2</v>
      </c>
      <c r="E1108">
        <v>215</v>
      </c>
      <c r="F1108">
        <v>0</v>
      </c>
      <c r="H1108">
        <v>0</v>
      </c>
      <c r="I1108">
        <v>95</v>
      </c>
      <c r="J1108">
        <v>0</v>
      </c>
      <c r="K1108">
        <v>46.7</v>
      </c>
      <c r="L1108">
        <v>1</v>
      </c>
      <c r="M1108">
        <v>92</v>
      </c>
      <c r="O1108">
        <v>95</v>
      </c>
      <c r="P1108">
        <v>0.3</v>
      </c>
      <c r="Q1108">
        <v>4136.6899190000004</v>
      </c>
      <c r="R1108">
        <v>768514</v>
      </c>
      <c r="S1108">
        <v>5.5</v>
      </c>
      <c r="T1108">
        <v>5.3</v>
      </c>
      <c r="U1108">
        <v>0.63800000000000001</v>
      </c>
      <c r="V1108">
        <v>10.3</v>
      </c>
      <c r="W1108" t="b">
        <f>COUNT(LifeExpectancyData[[#This Row],[Life expectancy]:[Schooling]])=19</f>
        <v>0</v>
      </c>
    </row>
    <row r="1109" spans="1:23" x14ac:dyDescent="0.25">
      <c r="A1109" t="s">
        <v>345</v>
      </c>
      <c r="B1109">
        <v>2014</v>
      </c>
      <c r="C1109" t="s">
        <v>273</v>
      </c>
      <c r="D1109">
        <v>66</v>
      </c>
      <c r="E1109">
        <v>217</v>
      </c>
      <c r="F1109">
        <v>0</v>
      </c>
      <c r="G1109">
        <v>7.64</v>
      </c>
      <c r="H1109">
        <v>4.1412933450000002</v>
      </c>
      <c r="I1109">
        <v>98</v>
      </c>
      <c r="J1109">
        <v>0</v>
      </c>
      <c r="K1109">
        <v>45.9</v>
      </c>
      <c r="L1109">
        <v>1</v>
      </c>
      <c r="M1109">
        <v>97</v>
      </c>
      <c r="N1109">
        <v>5.25</v>
      </c>
      <c r="O1109">
        <v>98</v>
      </c>
      <c r="P1109">
        <v>0.3</v>
      </c>
      <c r="Q1109">
        <v>43.823210000000003</v>
      </c>
      <c r="R1109">
        <v>763393</v>
      </c>
      <c r="S1109">
        <v>5.5</v>
      </c>
      <c r="T1109">
        <v>5.3</v>
      </c>
      <c r="U1109">
        <v>0.63600000000000001</v>
      </c>
      <c r="V1109">
        <v>10.3</v>
      </c>
      <c r="W1109" t="b">
        <f>COUNT(LifeExpectancyData[[#This Row],[Life expectancy]:[Schooling]])=19</f>
        <v>1</v>
      </c>
    </row>
    <row r="1110" spans="1:23" x14ac:dyDescent="0.25">
      <c r="A1110" t="s">
        <v>345</v>
      </c>
      <c r="B1110">
        <v>2013</v>
      </c>
      <c r="C1110" t="s">
        <v>273</v>
      </c>
      <c r="D1110">
        <v>65.900000000000006</v>
      </c>
      <c r="E1110">
        <v>218</v>
      </c>
      <c r="F1110">
        <v>0</v>
      </c>
      <c r="G1110">
        <v>7.56</v>
      </c>
      <c r="H1110">
        <v>345.90442580000001</v>
      </c>
      <c r="I1110">
        <v>98</v>
      </c>
      <c r="J1110">
        <v>0</v>
      </c>
      <c r="K1110">
        <v>45</v>
      </c>
      <c r="L1110">
        <v>1</v>
      </c>
      <c r="M1110">
        <v>98</v>
      </c>
      <c r="N1110">
        <v>5.0999999999999996</v>
      </c>
      <c r="O1110">
        <v>98</v>
      </c>
      <c r="P1110">
        <v>0.3</v>
      </c>
      <c r="Q1110">
        <v>3944.1781729999998</v>
      </c>
      <c r="R1110">
        <v>75881</v>
      </c>
      <c r="S1110">
        <v>5.5</v>
      </c>
      <c r="T1110">
        <v>5.3</v>
      </c>
      <c r="U1110">
        <v>0.63300000000000001</v>
      </c>
      <c r="V1110">
        <v>10.3</v>
      </c>
      <c r="W1110" t="b">
        <f>COUNT(LifeExpectancyData[[#This Row],[Life expectancy]:[Schooling]])=19</f>
        <v>1</v>
      </c>
    </row>
    <row r="1111" spans="1:23" x14ac:dyDescent="0.25">
      <c r="A1111" t="s">
        <v>345</v>
      </c>
      <c r="B1111">
        <v>2012</v>
      </c>
      <c r="C1111" t="s">
        <v>273</v>
      </c>
      <c r="D1111">
        <v>65.8</v>
      </c>
      <c r="E1111">
        <v>22</v>
      </c>
      <c r="F1111">
        <v>0</v>
      </c>
      <c r="G1111">
        <v>7.57</v>
      </c>
      <c r="H1111">
        <v>497.47194639999998</v>
      </c>
      <c r="I1111">
        <v>97</v>
      </c>
      <c r="J1111">
        <v>0</v>
      </c>
      <c r="K1111">
        <v>44.1</v>
      </c>
      <c r="L1111">
        <v>1</v>
      </c>
      <c r="M1111">
        <v>97</v>
      </c>
      <c r="N1111">
        <v>6.57</v>
      </c>
      <c r="O1111">
        <v>97</v>
      </c>
      <c r="P1111">
        <v>0.3</v>
      </c>
      <c r="Q1111">
        <v>3785.935665</v>
      </c>
      <c r="R1111">
        <v>75391</v>
      </c>
      <c r="S1111">
        <v>5.6</v>
      </c>
      <c r="T1111">
        <v>5.3</v>
      </c>
      <c r="U1111">
        <v>0.63</v>
      </c>
      <c r="V1111">
        <v>10.6</v>
      </c>
      <c r="W1111" t="b">
        <f>COUNT(LifeExpectancyData[[#This Row],[Life expectancy]:[Schooling]])=19</f>
        <v>1</v>
      </c>
    </row>
    <row r="1112" spans="1:23" x14ac:dyDescent="0.25">
      <c r="A1112" t="s">
        <v>345</v>
      </c>
      <c r="B1112">
        <v>2011</v>
      </c>
      <c r="C1112" t="s">
        <v>273</v>
      </c>
      <c r="D1112">
        <v>65.599999999999994</v>
      </c>
      <c r="E1112">
        <v>229</v>
      </c>
      <c r="F1112">
        <v>0</v>
      </c>
      <c r="G1112">
        <v>7.56</v>
      </c>
      <c r="H1112">
        <v>536.2332523</v>
      </c>
      <c r="I1112">
        <v>93</v>
      </c>
      <c r="J1112">
        <v>0</v>
      </c>
      <c r="K1112">
        <v>43.2</v>
      </c>
      <c r="L1112">
        <v>1</v>
      </c>
      <c r="M1112">
        <v>93</v>
      </c>
      <c r="N1112">
        <v>6.8</v>
      </c>
      <c r="O1112">
        <v>93</v>
      </c>
      <c r="P1112">
        <v>0.4</v>
      </c>
      <c r="Q1112">
        <v>3439.5975130000002</v>
      </c>
      <c r="R1112">
        <v>7491</v>
      </c>
      <c r="S1112">
        <v>5.6</v>
      </c>
      <c r="T1112">
        <v>5.3</v>
      </c>
      <c r="U1112">
        <v>0.624</v>
      </c>
      <c r="V1112">
        <v>10.3</v>
      </c>
      <c r="W1112" t="b">
        <f>COUNT(LifeExpectancyData[[#This Row],[Life expectancy]:[Schooling]])=19</f>
        <v>1</v>
      </c>
    </row>
    <row r="1113" spans="1:23" x14ac:dyDescent="0.25">
      <c r="A1113" t="s">
        <v>345</v>
      </c>
      <c r="B1113">
        <v>2010</v>
      </c>
      <c r="C1113" t="s">
        <v>273</v>
      </c>
      <c r="D1113">
        <v>65.900000000000006</v>
      </c>
      <c r="E1113">
        <v>221</v>
      </c>
      <c r="F1113">
        <v>0</v>
      </c>
      <c r="G1113">
        <v>7.52</v>
      </c>
      <c r="H1113">
        <v>48.028594409999997</v>
      </c>
      <c r="I1113">
        <v>95</v>
      </c>
      <c r="J1113">
        <v>0</v>
      </c>
      <c r="K1113">
        <v>42.4</v>
      </c>
      <c r="L1113">
        <v>1</v>
      </c>
      <c r="M1113">
        <v>95</v>
      </c>
      <c r="N1113">
        <v>6.6</v>
      </c>
      <c r="O1113">
        <v>95</v>
      </c>
      <c r="P1113">
        <v>0.4</v>
      </c>
      <c r="Q1113">
        <v>326.28121199999998</v>
      </c>
      <c r="R1113">
        <v>746556</v>
      </c>
      <c r="S1113">
        <v>5.6</v>
      </c>
      <c r="T1113">
        <v>5.3</v>
      </c>
      <c r="U1113">
        <v>0.61799999999999999</v>
      </c>
      <c r="V1113">
        <v>10.199999999999999</v>
      </c>
      <c r="W1113" t="b">
        <f>COUNT(LifeExpectancyData[[#This Row],[Life expectancy]:[Schooling]])=19</f>
        <v>1</v>
      </c>
    </row>
    <row r="1114" spans="1:23" x14ac:dyDescent="0.25">
      <c r="A1114" t="s">
        <v>345</v>
      </c>
      <c r="B1114">
        <v>2009</v>
      </c>
      <c r="C1114" t="s">
        <v>273</v>
      </c>
      <c r="D1114">
        <v>66.099999999999994</v>
      </c>
      <c r="E1114">
        <v>218</v>
      </c>
      <c r="F1114">
        <v>0</v>
      </c>
      <c r="G1114">
        <v>7.49</v>
      </c>
      <c r="H1114">
        <v>466.66936980000003</v>
      </c>
      <c r="I1114">
        <v>98</v>
      </c>
      <c r="J1114">
        <v>0</v>
      </c>
      <c r="K1114">
        <v>41.6</v>
      </c>
      <c r="L1114">
        <v>1</v>
      </c>
      <c r="M1114">
        <v>97</v>
      </c>
      <c r="N1114">
        <v>7.32</v>
      </c>
      <c r="O1114">
        <v>98</v>
      </c>
      <c r="P1114">
        <v>0.3</v>
      </c>
      <c r="Q1114">
        <v>2716.3525599999998</v>
      </c>
      <c r="R1114">
        <v>745693</v>
      </c>
      <c r="S1114">
        <v>5.6</v>
      </c>
      <c r="T1114">
        <v>5.4</v>
      </c>
      <c r="U1114">
        <v>0.61799999999999999</v>
      </c>
      <c r="V1114">
        <v>10.5</v>
      </c>
      <c r="W1114" t="b">
        <f>COUNT(LifeExpectancyData[[#This Row],[Life expectancy]:[Schooling]])=19</f>
        <v>1</v>
      </c>
    </row>
    <row r="1115" spans="1:23" x14ac:dyDescent="0.25">
      <c r="A1115" t="s">
        <v>345</v>
      </c>
      <c r="B1115">
        <v>2008</v>
      </c>
      <c r="C1115" t="s">
        <v>273</v>
      </c>
      <c r="D1115">
        <v>66.3</v>
      </c>
      <c r="E1115">
        <v>218</v>
      </c>
      <c r="F1115">
        <v>1</v>
      </c>
      <c r="G1115">
        <v>7.32</v>
      </c>
      <c r="H1115">
        <v>493.32792929999999</v>
      </c>
      <c r="I1115">
        <v>93</v>
      </c>
      <c r="J1115">
        <v>0</v>
      </c>
      <c r="K1115">
        <v>4.9000000000000004</v>
      </c>
      <c r="L1115">
        <v>1</v>
      </c>
      <c r="M1115">
        <v>93</v>
      </c>
      <c r="N1115">
        <v>7.46</v>
      </c>
      <c r="O1115">
        <v>93</v>
      </c>
      <c r="P1115">
        <v>0.8</v>
      </c>
      <c r="Q1115">
        <v>2576.124957</v>
      </c>
      <c r="R1115">
        <v>746314</v>
      </c>
      <c r="S1115">
        <v>5.6</v>
      </c>
      <c r="T1115">
        <v>5.4</v>
      </c>
      <c r="U1115">
        <v>0.61799999999999999</v>
      </c>
      <c r="V1115">
        <v>10.7</v>
      </c>
      <c r="W1115" t="b">
        <f>COUNT(LifeExpectancyData[[#This Row],[Life expectancy]:[Schooling]])=19</f>
        <v>1</v>
      </c>
    </row>
    <row r="1116" spans="1:23" x14ac:dyDescent="0.25">
      <c r="A1116" t="s">
        <v>345</v>
      </c>
      <c r="B1116">
        <v>2007</v>
      </c>
      <c r="C1116" t="s">
        <v>273</v>
      </c>
      <c r="D1116">
        <v>65.7</v>
      </c>
      <c r="E1116">
        <v>232</v>
      </c>
      <c r="F1116">
        <v>1</v>
      </c>
      <c r="G1116">
        <v>7.2</v>
      </c>
      <c r="H1116">
        <v>362.87022710000002</v>
      </c>
      <c r="I1116">
        <v>94</v>
      </c>
      <c r="J1116">
        <v>0</v>
      </c>
      <c r="K1116">
        <v>4.3</v>
      </c>
      <c r="L1116">
        <v>1</v>
      </c>
      <c r="M1116">
        <v>94</v>
      </c>
      <c r="N1116">
        <v>6.45</v>
      </c>
      <c r="O1116">
        <v>94</v>
      </c>
      <c r="P1116">
        <v>1.9</v>
      </c>
      <c r="Q1116">
        <v>2327.5832399999999</v>
      </c>
      <c r="R1116">
        <v>747869</v>
      </c>
      <c r="S1116">
        <v>5.7</v>
      </c>
      <c r="T1116">
        <v>5.5</v>
      </c>
      <c r="U1116">
        <v>0.62</v>
      </c>
      <c r="V1116">
        <v>11.2</v>
      </c>
      <c r="W1116" t="b">
        <f>COUNT(LifeExpectancyData[[#This Row],[Life expectancy]:[Schooling]])=19</f>
        <v>1</v>
      </c>
    </row>
    <row r="1117" spans="1:23" x14ac:dyDescent="0.25">
      <c r="A1117" t="s">
        <v>345</v>
      </c>
      <c r="B1117">
        <v>2006</v>
      </c>
      <c r="C1117" t="s">
        <v>273</v>
      </c>
      <c r="D1117">
        <v>65.2</v>
      </c>
      <c r="E1117">
        <v>24</v>
      </c>
      <c r="F1117">
        <v>1</v>
      </c>
      <c r="G1117">
        <v>7.04</v>
      </c>
      <c r="H1117">
        <v>170.6325842</v>
      </c>
      <c r="I1117">
        <v>93</v>
      </c>
      <c r="J1117">
        <v>0</v>
      </c>
      <c r="K1117">
        <v>39.6</v>
      </c>
      <c r="L1117">
        <v>1</v>
      </c>
      <c r="M1117">
        <v>92</v>
      </c>
      <c r="N1117">
        <v>4.67</v>
      </c>
      <c r="O1117">
        <v>93</v>
      </c>
      <c r="P1117">
        <v>1.1000000000000001</v>
      </c>
      <c r="Q1117">
        <v>1945.6395</v>
      </c>
      <c r="R1117">
        <v>74961</v>
      </c>
      <c r="S1117">
        <v>5.7</v>
      </c>
      <c r="T1117">
        <v>5.5</v>
      </c>
      <c r="U1117">
        <v>0.622</v>
      </c>
      <c r="V1117">
        <v>11.7</v>
      </c>
      <c r="W1117" t="b">
        <f>COUNT(LifeExpectancyData[[#This Row],[Life expectancy]:[Schooling]])=19</f>
        <v>1</v>
      </c>
    </row>
    <row r="1118" spans="1:23" x14ac:dyDescent="0.25">
      <c r="A1118" t="s">
        <v>345</v>
      </c>
      <c r="B1118">
        <v>2005</v>
      </c>
      <c r="C1118" t="s">
        <v>273</v>
      </c>
      <c r="D1118">
        <v>65</v>
      </c>
      <c r="E1118">
        <v>238</v>
      </c>
      <c r="F1118">
        <v>1</v>
      </c>
      <c r="G1118">
        <v>7.35</v>
      </c>
      <c r="H1118">
        <v>17.46405901</v>
      </c>
      <c r="I1118">
        <v>93</v>
      </c>
      <c r="J1118">
        <v>0</v>
      </c>
      <c r="K1118">
        <v>39</v>
      </c>
      <c r="L1118">
        <v>1</v>
      </c>
      <c r="M1118">
        <v>93</v>
      </c>
      <c r="N1118">
        <v>5.83</v>
      </c>
      <c r="O1118">
        <v>93</v>
      </c>
      <c r="P1118">
        <v>1.8</v>
      </c>
      <c r="Q1118">
        <v>198.45521600000001</v>
      </c>
      <c r="R1118">
        <v>75946</v>
      </c>
      <c r="S1118">
        <v>5.7</v>
      </c>
      <c r="T1118">
        <v>5.5</v>
      </c>
      <c r="U1118">
        <v>0.61899999999999999</v>
      </c>
      <c r="V1118">
        <v>11.4</v>
      </c>
      <c r="W1118" t="b">
        <f>COUNT(LifeExpectancyData[[#This Row],[Life expectancy]:[Schooling]])=19</f>
        <v>1</v>
      </c>
    </row>
    <row r="1119" spans="1:23" x14ac:dyDescent="0.25">
      <c r="A1119" t="s">
        <v>345</v>
      </c>
      <c r="B1119">
        <v>2004</v>
      </c>
      <c r="C1119" t="s">
        <v>273</v>
      </c>
      <c r="D1119">
        <v>65.099999999999994</v>
      </c>
      <c r="E1119">
        <v>237</v>
      </c>
      <c r="F1119">
        <v>1</v>
      </c>
      <c r="G1119">
        <v>7.84</v>
      </c>
      <c r="H1119">
        <v>1.7761810419999999</v>
      </c>
      <c r="I1119">
        <v>91</v>
      </c>
      <c r="J1119">
        <v>0</v>
      </c>
      <c r="K1119">
        <v>38.4</v>
      </c>
      <c r="L1119">
        <v>1</v>
      </c>
      <c r="M1119">
        <v>91</v>
      </c>
      <c r="N1119">
        <v>5.73</v>
      </c>
      <c r="O1119">
        <v>91</v>
      </c>
      <c r="P1119">
        <v>1.9</v>
      </c>
      <c r="Q1119">
        <v>145.58860999999999</v>
      </c>
      <c r="R1119">
        <v>751652</v>
      </c>
      <c r="S1119">
        <v>5.8</v>
      </c>
      <c r="T1119">
        <v>5.6</v>
      </c>
      <c r="U1119">
        <v>0.61299999999999999</v>
      </c>
      <c r="V1119">
        <v>11.2</v>
      </c>
      <c r="W1119" t="b">
        <f>COUNT(LifeExpectancyData[[#This Row],[Life expectancy]:[Schooling]])=19</f>
        <v>1</v>
      </c>
    </row>
    <row r="1120" spans="1:23" x14ac:dyDescent="0.25">
      <c r="A1120" t="s">
        <v>345</v>
      </c>
      <c r="B1120">
        <v>2003</v>
      </c>
      <c r="C1120" t="s">
        <v>273</v>
      </c>
      <c r="D1120">
        <v>65.3</v>
      </c>
      <c r="E1120">
        <v>237</v>
      </c>
      <c r="F1120">
        <v>1</v>
      </c>
      <c r="G1120">
        <v>7.93</v>
      </c>
      <c r="H1120">
        <v>16.47949015</v>
      </c>
      <c r="I1120">
        <v>9</v>
      </c>
      <c r="J1120">
        <v>0</v>
      </c>
      <c r="K1120">
        <v>37.799999999999997</v>
      </c>
      <c r="L1120">
        <v>1</v>
      </c>
      <c r="M1120">
        <v>91</v>
      </c>
      <c r="N1120">
        <v>5.97</v>
      </c>
      <c r="O1120">
        <v>9</v>
      </c>
      <c r="P1120">
        <v>2.1</v>
      </c>
      <c r="Q1120">
        <v>986.79581729999995</v>
      </c>
      <c r="R1120">
        <v>751857</v>
      </c>
      <c r="S1120">
        <v>5.8</v>
      </c>
      <c r="T1120">
        <v>5.6</v>
      </c>
      <c r="U1120">
        <v>0.61099999999999999</v>
      </c>
      <c r="V1120">
        <v>11.1</v>
      </c>
      <c r="W1120" t="b">
        <f>COUNT(LifeExpectancyData[[#This Row],[Life expectancy]:[Schooling]])=19</f>
        <v>1</v>
      </c>
    </row>
    <row r="1121" spans="1:23" x14ac:dyDescent="0.25">
      <c r="A1121" t="s">
        <v>345</v>
      </c>
      <c r="B1121">
        <v>2002</v>
      </c>
      <c r="C1121" t="s">
        <v>273</v>
      </c>
      <c r="D1121">
        <v>65.3</v>
      </c>
      <c r="E1121">
        <v>244</v>
      </c>
      <c r="F1121">
        <v>1</v>
      </c>
      <c r="G1121">
        <v>7.73</v>
      </c>
      <c r="H1121">
        <v>10.9363388</v>
      </c>
      <c r="I1121">
        <v>91</v>
      </c>
      <c r="J1121">
        <v>0</v>
      </c>
      <c r="K1121">
        <v>37.1</v>
      </c>
      <c r="L1121">
        <v>1</v>
      </c>
      <c r="M1121">
        <v>93</v>
      </c>
      <c r="N1121">
        <v>5.84</v>
      </c>
      <c r="O1121">
        <v>91</v>
      </c>
      <c r="P1121">
        <v>2.2999999999999998</v>
      </c>
      <c r="Q1121">
        <v>96.867482699999996</v>
      </c>
      <c r="R1121">
        <v>751884</v>
      </c>
      <c r="S1121">
        <v>5.9</v>
      </c>
      <c r="T1121">
        <v>5.7</v>
      </c>
      <c r="U1121">
        <v>0.60899999999999999</v>
      </c>
      <c r="V1121">
        <v>11</v>
      </c>
      <c r="W1121" t="b">
        <f>COUNT(LifeExpectancyData[[#This Row],[Life expectancy]:[Schooling]])=19</f>
        <v>1</v>
      </c>
    </row>
    <row r="1122" spans="1:23" x14ac:dyDescent="0.25">
      <c r="A1122" t="s">
        <v>345</v>
      </c>
      <c r="B1122">
        <v>2001</v>
      </c>
      <c r="C1122" t="s">
        <v>273</v>
      </c>
      <c r="D1122">
        <v>65.400000000000006</v>
      </c>
      <c r="E1122">
        <v>247</v>
      </c>
      <c r="F1122">
        <v>1</v>
      </c>
      <c r="G1122">
        <v>6.71</v>
      </c>
      <c r="H1122">
        <v>15.549786770000001</v>
      </c>
      <c r="I1122">
        <v>85</v>
      </c>
      <c r="J1122">
        <v>0</v>
      </c>
      <c r="K1122">
        <v>36.4</v>
      </c>
      <c r="L1122">
        <v>1</v>
      </c>
      <c r="M1122">
        <v>9</v>
      </c>
      <c r="N1122">
        <v>5.82</v>
      </c>
      <c r="O1122">
        <v>85</v>
      </c>
      <c r="P1122">
        <v>1.7</v>
      </c>
      <c r="Q1122">
        <v>925.58254599999998</v>
      </c>
      <c r="R1122">
        <v>752263</v>
      </c>
      <c r="S1122">
        <v>5.9</v>
      </c>
      <c r="T1122">
        <v>5.7</v>
      </c>
      <c r="U1122">
        <v>0.60599999999999998</v>
      </c>
      <c r="V1122">
        <v>10.9</v>
      </c>
      <c r="W1122" t="b">
        <f>COUNT(LifeExpectancyData[[#This Row],[Life expectancy]:[Schooling]])=19</f>
        <v>1</v>
      </c>
    </row>
    <row r="1123" spans="1:23" x14ac:dyDescent="0.25">
      <c r="A1123" t="s">
        <v>345</v>
      </c>
      <c r="B1123">
        <v>2000</v>
      </c>
      <c r="C1123" t="s">
        <v>273</v>
      </c>
      <c r="D1123">
        <v>65.400000000000006</v>
      </c>
      <c r="E1123">
        <v>246</v>
      </c>
      <c r="F1123">
        <v>1</v>
      </c>
      <c r="G1123">
        <v>6.63</v>
      </c>
      <c r="H1123">
        <v>16.754808879999999</v>
      </c>
      <c r="J1123">
        <v>0</v>
      </c>
      <c r="K1123">
        <v>35.700000000000003</v>
      </c>
      <c r="L1123">
        <v>1</v>
      </c>
      <c r="M1123">
        <v>79</v>
      </c>
      <c r="N1123">
        <v>5.85</v>
      </c>
      <c r="O1123">
        <v>88</v>
      </c>
      <c r="P1123">
        <v>1.1000000000000001</v>
      </c>
      <c r="Q1123">
        <v>946.59937200000002</v>
      </c>
      <c r="R1123">
        <v>75331</v>
      </c>
      <c r="S1123">
        <v>5.9</v>
      </c>
      <c r="T1123">
        <v>5.8</v>
      </c>
      <c r="U1123">
        <v>0.60199999999999998</v>
      </c>
      <c r="V1123">
        <v>10.9</v>
      </c>
      <c r="W1123" t="b">
        <f>COUNT(LifeExpectancyData[[#This Row],[Life expectancy]:[Schooling]])=19</f>
        <v>0</v>
      </c>
    </row>
    <row r="1124" spans="1:23" x14ac:dyDescent="0.25">
      <c r="A1124" t="s">
        <v>346</v>
      </c>
      <c r="B1124">
        <v>2015</v>
      </c>
      <c r="C1124" t="s">
        <v>273</v>
      </c>
      <c r="D1124">
        <v>63.5</v>
      </c>
      <c r="E1124">
        <v>24</v>
      </c>
      <c r="F1124">
        <v>14</v>
      </c>
      <c r="H1124">
        <v>0</v>
      </c>
      <c r="I1124">
        <v>6</v>
      </c>
      <c r="J1124">
        <v>0</v>
      </c>
      <c r="K1124">
        <v>49.9</v>
      </c>
      <c r="L1124">
        <v>18</v>
      </c>
      <c r="M1124">
        <v>56</v>
      </c>
      <c r="O1124">
        <v>6</v>
      </c>
      <c r="P1124">
        <v>0.5</v>
      </c>
      <c r="Q1124">
        <v>814.54639520000001</v>
      </c>
      <c r="R1124">
        <v>171161</v>
      </c>
      <c r="S1124">
        <v>3.9</v>
      </c>
      <c r="T1124">
        <v>3.9</v>
      </c>
      <c r="U1124">
        <v>0.49</v>
      </c>
      <c r="V1124">
        <v>9.1</v>
      </c>
      <c r="W1124" t="b">
        <f>COUNT(LifeExpectancyData[[#This Row],[Life expectancy]:[Schooling]])=19</f>
        <v>0</v>
      </c>
    </row>
    <row r="1125" spans="1:23" x14ac:dyDescent="0.25">
      <c r="A1125" t="s">
        <v>346</v>
      </c>
      <c r="B1125">
        <v>2014</v>
      </c>
      <c r="C1125" t="s">
        <v>273</v>
      </c>
      <c r="D1125">
        <v>63.1</v>
      </c>
      <c r="E1125">
        <v>245</v>
      </c>
      <c r="F1125">
        <v>14</v>
      </c>
      <c r="G1125">
        <v>0.01</v>
      </c>
      <c r="H1125">
        <v>5.1032494379999997</v>
      </c>
      <c r="I1125">
        <v>48</v>
      </c>
      <c r="J1125">
        <v>0</v>
      </c>
      <c r="K1125">
        <v>48.8</v>
      </c>
      <c r="L1125">
        <v>19</v>
      </c>
      <c r="M1125">
        <v>55</v>
      </c>
      <c r="N1125">
        <v>7.56</v>
      </c>
      <c r="O1125">
        <v>48</v>
      </c>
      <c r="P1125">
        <v>0.5</v>
      </c>
      <c r="Q1125">
        <v>83.114811700000004</v>
      </c>
      <c r="R1125">
        <v>1572466</v>
      </c>
      <c r="S1125">
        <v>3.9</v>
      </c>
      <c r="T1125">
        <v>3.9</v>
      </c>
      <c r="U1125">
        <v>0.48699999999999999</v>
      </c>
      <c r="V1125">
        <v>9.1</v>
      </c>
      <c r="W1125" t="b">
        <f>COUNT(LifeExpectancyData[[#This Row],[Life expectancy]:[Schooling]])=19</f>
        <v>1</v>
      </c>
    </row>
    <row r="1126" spans="1:23" x14ac:dyDescent="0.25">
      <c r="A1126" t="s">
        <v>346</v>
      </c>
      <c r="B1126">
        <v>2013</v>
      </c>
      <c r="C1126" t="s">
        <v>273</v>
      </c>
      <c r="D1126">
        <v>62.7</v>
      </c>
      <c r="E1126">
        <v>253</v>
      </c>
      <c r="F1126">
        <v>14</v>
      </c>
      <c r="G1126">
        <v>5.68</v>
      </c>
      <c r="H1126">
        <v>4.9897123219999999</v>
      </c>
      <c r="I1126">
        <v>68</v>
      </c>
      <c r="J1126">
        <v>0</v>
      </c>
      <c r="K1126">
        <v>47.7</v>
      </c>
      <c r="L1126">
        <v>19</v>
      </c>
      <c r="M1126">
        <v>67</v>
      </c>
      <c r="N1126">
        <v>8.1</v>
      </c>
      <c r="O1126">
        <v>68</v>
      </c>
      <c r="P1126">
        <v>0.5</v>
      </c>
      <c r="Q1126">
        <v>81.265673000000007</v>
      </c>
      <c r="R1126">
        <v>1431776</v>
      </c>
      <c r="S1126">
        <v>3.9</v>
      </c>
      <c r="T1126">
        <v>3.9</v>
      </c>
      <c r="U1126">
        <v>0.48299999999999998</v>
      </c>
      <c r="V1126">
        <v>9.1</v>
      </c>
      <c r="W1126" t="b">
        <f>COUNT(LifeExpectancyData[[#This Row],[Life expectancy]:[Schooling]])=19</f>
        <v>1</v>
      </c>
    </row>
    <row r="1127" spans="1:23" x14ac:dyDescent="0.25">
      <c r="A1127" t="s">
        <v>346</v>
      </c>
      <c r="B1127">
        <v>2012</v>
      </c>
      <c r="C1127" t="s">
        <v>273</v>
      </c>
      <c r="D1127">
        <v>62.3</v>
      </c>
      <c r="E1127">
        <v>259</v>
      </c>
      <c r="F1127">
        <v>15</v>
      </c>
      <c r="G1127">
        <v>5.68</v>
      </c>
      <c r="H1127">
        <v>26.37942542</v>
      </c>
      <c r="J1127">
        <v>0</v>
      </c>
      <c r="K1127">
        <v>46.5</v>
      </c>
      <c r="L1127">
        <v>20</v>
      </c>
      <c r="M1127">
        <v>67</v>
      </c>
      <c r="N1127">
        <v>9.8800000000000008</v>
      </c>
      <c r="O1127">
        <v>67</v>
      </c>
      <c r="P1127">
        <v>0.8</v>
      </c>
      <c r="Q1127">
        <v>766.84376229999998</v>
      </c>
      <c r="R1127">
        <v>128921</v>
      </c>
      <c r="S1127">
        <v>3.9</v>
      </c>
      <c r="T1127">
        <v>3.9</v>
      </c>
      <c r="U1127">
        <v>0.47699999999999998</v>
      </c>
      <c r="V1127">
        <v>8.9</v>
      </c>
      <c r="W1127" t="b">
        <f>COUNT(LifeExpectancyData[[#This Row],[Life expectancy]:[Schooling]])=19</f>
        <v>0</v>
      </c>
    </row>
    <row r="1128" spans="1:23" x14ac:dyDescent="0.25">
      <c r="A1128" t="s">
        <v>346</v>
      </c>
      <c r="B1128">
        <v>2011</v>
      </c>
      <c r="C1128" t="s">
        <v>273</v>
      </c>
      <c r="D1128">
        <v>62.3</v>
      </c>
      <c r="E1128">
        <v>259</v>
      </c>
      <c r="F1128">
        <v>15</v>
      </c>
      <c r="G1128">
        <v>5.68</v>
      </c>
      <c r="H1128">
        <v>4.1064843169999996</v>
      </c>
      <c r="J1128">
        <v>0</v>
      </c>
      <c r="K1128">
        <v>45.3</v>
      </c>
      <c r="L1128">
        <v>20</v>
      </c>
      <c r="M1128">
        <v>67</v>
      </c>
      <c r="N1128">
        <v>1.41</v>
      </c>
      <c r="O1128">
        <v>68</v>
      </c>
      <c r="P1128">
        <v>1.5</v>
      </c>
      <c r="Q1128">
        <v>74.935845200000003</v>
      </c>
      <c r="R1128">
        <v>114554</v>
      </c>
      <c r="S1128">
        <v>4</v>
      </c>
      <c r="T1128">
        <v>4</v>
      </c>
      <c r="U1128">
        <v>0.47</v>
      </c>
      <c r="V1128">
        <v>8.6999999999999993</v>
      </c>
      <c r="W1128" t="b">
        <f>COUNT(LifeExpectancyData[[#This Row],[Life expectancy]:[Schooling]])=19</f>
        <v>0</v>
      </c>
    </row>
    <row r="1129" spans="1:23" x14ac:dyDescent="0.25">
      <c r="A1129" t="s">
        <v>346</v>
      </c>
      <c r="B1129">
        <v>2010</v>
      </c>
      <c r="C1129" t="s">
        <v>273</v>
      </c>
      <c r="D1129">
        <v>36.299999999999997</v>
      </c>
      <c r="E1129">
        <v>682</v>
      </c>
      <c r="F1129">
        <v>23</v>
      </c>
      <c r="G1129">
        <v>5.76</v>
      </c>
      <c r="H1129">
        <v>36.292917600000003</v>
      </c>
      <c r="J1129">
        <v>0</v>
      </c>
      <c r="K1129">
        <v>44.2</v>
      </c>
      <c r="L1129">
        <v>58</v>
      </c>
      <c r="M1129">
        <v>66</v>
      </c>
      <c r="N1129">
        <v>8.9</v>
      </c>
      <c r="O1129">
        <v>66</v>
      </c>
      <c r="P1129">
        <v>1.9</v>
      </c>
      <c r="Q1129">
        <v>662.27951819999998</v>
      </c>
      <c r="R1129">
        <v>9999617</v>
      </c>
      <c r="S1129">
        <v>4</v>
      </c>
      <c r="T1129">
        <v>4</v>
      </c>
      <c r="U1129">
        <v>0.47</v>
      </c>
      <c r="V1129">
        <v>8.6</v>
      </c>
      <c r="W1129" t="b">
        <f>COUNT(LifeExpectancyData[[#This Row],[Life expectancy]:[Schooling]])=19</f>
        <v>0</v>
      </c>
    </row>
    <row r="1130" spans="1:23" x14ac:dyDescent="0.25">
      <c r="A1130" t="s">
        <v>346</v>
      </c>
      <c r="B1130">
        <v>2009</v>
      </c>
      <c r="C1130" t="s">
        <v>273</v>
      </c>
      <c r="D1130">
        <v>62.5</v>
      </c>
      <c r="E1130">
        <v>251</v>
      </c>
      <c r="F1130">
        <v>16</v>
      </c>
      <c r="G1130">
        <v>5.85</v>
      </c>
      <c r="H1130">
        <v>41.300794519999997</v>
      </c>
      <c r="J1130">
        <v>0</v>
      </c>
      <c r="K1130">
        <v>43</v>
      </c>
      <c r="L1130">
        <v>21</v>
      </c>
      <c r="M1130">
        <v>65</v>
      </c>
      <c r="N1130">
        <v>6.68</v>
      </c>
      <c r="O1130">
        <v>65</v>
      </c>
      <c r="P1130">
        <v>2</v>
      </c>
      <c r="Q1130">
        <v>668.29764599999999</v>
      </c>
      <c r="R1130">
        <v>985287</v>
      </c>
      <c r="S1130">
        <v>4.0999999999999996</v>
      </c>
      <c r="T1130">
        <v>4.0999999999999996</v>
      </c>
      <c r="U1130">
        <v>0.46600000000000003</v>
      </c>
      <c r="V1130">
        <v>8.5</v>
      </c>
      <c r="W1130" t="b">
        <f>COUNT(LifeExpectancyData[[#This Row],[Life expectancy]:[Schooling]])=19</f>
        <v>0</v>
      </c>
    </row>
    <row r="1131" spans="1:23" x14ac:dyDescent="0.25">
      <c r="A1131" t="s">
        <v>346</v>
      </c>
      <c r="B1131">
        <v>2008</v>
      </c>
      <c r="C1131" t="s">
        <v>273</v>
      </c>
      <c r="D1131">
        <v>62.1</v>
      </c>
      <c r="E1131">
        <v>259</v>
      </c>
      <c r="F1131">
        <v>16</v>
      </c>
      <c r="G1131">
        <v>5.95</v>
      </c>
      <c r="H1131">
        <v>63.831956830000003</v>
      </c>
      <c r="J1131">
        <v>0</v>
      </c>
      <c r="K1131">
        <v>41.8</v>
      </c>
      <c r="L1131">
        <v>22</v>
      </c>
      <c r="M1131">
        <v>64</v>
      </c>
      <c r="N1131">
        <v>5.92</v>
      </c>
      <c r="O1131">
        <v>63</v>
      </c>
      <c r="P1131">
        <v>2.4</v>
      </c>
      <c r="Q1131">
        <v>674.75641470000005</v>
      </c>
      <c r="R1131">
        <v>97529</v>
      </c>
      <c r="S1131">
        <v>4.2</v>
      </c>
      <c r="T1131">
        <v>4.2</v>
      </c>
      <c r="U1131">
        <v>0.46200000000000002</v>
      </c>
      <c r="V1131">
        <v>8.4</v>
      </c>
      <c r="W1131" t="b">
        <f>COUNT(LifeExpectancyData[[#This Row],[Life expectancy]:[Schooling]])=19</f>
        <v>0</v>
      </c>
    </row>
    <row r="1132" spans="1:23" x14ac:dyDescent="0.25">
      <c r="A1132" t="s">
        <v>346</v>
      </c>
      <c r="B1132">
        <v>2007</v>
      </c>
      <c r="C1132" t="s">
        <v>273</v>
      </c>
      <c r="D1132">
        <v>61.8</v>
      </c>
      <c r="E1132">
        <v>266</v>
      </c>
      <c r="F1132">
        <v>17</v>
      </c>
      <c r="G1132">
        <v>6.08</v>
      </c>
      <c r="H1132">
        <v>56.778587330000001</v>
      </c>
      <c r="J1132">
        <v>0</v>
      </c>
      <c r="K1132">
        <v>4.7</v>
      </c>
      <c r="L1132">
        <v>23</v>
      </c>
      <c r="M1132">
        <v>62</v>
      </c>
      <c r="N1132">
        <v>5.56</v>
      </c>
      <c r="O1132">
        <v>63</v>
      </c>
      <c r="P1132">
        <v>2.7</v>
      </c>
      <c r="Q1132">
        <v>615.81981919999998</v>
      </c>
      <c r="R1132">
        <v>9556889</v>
      </c>
      <c r="S1132">
        <v>4.2</v>
      </c>
      <c r="T1132">
        <v>4.2</v>
      </c>
      <c r="U1132">
        <v>0.45800000000000002</v>
      </c>
      <c r="V1132">
        <v>8.4</v>
      </c>
      <c r="W1132" t="b">
        <f>COUNT(LifeExpectancyData[[#This Row],[Life expectancy]:[Schooling]])=19</f>
        <v>0</v>
      </c>
    </row>
    <row r="1133" spans="1:23" x14ac:dyDescent="0.25">
      <c r="A1133" t="s">
        <v>346</v>
      </c>
      <c r="B1133">
        <v>2006</v>
      </c>
      <c r="C1133" t="s">
        <v>273</v>
      </c>
      <c r="D1133">
        <v>61.1</v>
      </c>
      <c r="E1133">
        <v>28</v>
      </c>
      <c r="F1133">
        <v>17</v>
      </c>
      <c r="G1133">
        <v>6.18</v>
      </c>
      <c r="H1133">
        <v>6.9955563859999996</v>
      </c>
      <c r="J1133">
        <v>0</v>
      </c>
      <c r="K1133">
        <v>39.6</v>
      </c>
      <c r="L1133">
        <v>23</v>
      </c>
      <c r="M1133">
        <v>61</v>
      </c>
      <c r="N1133">
        <v>5.7</v>
      </c>
      <c r="O1133">
        <v>6</v>
      </c>
      <c r="P1133">
        <v>3.3</v>
      </c>
      <c r="Q1133">
        <v>55.476260000000003</v>
      </c>
      <c r="R1133">
        <v>949457</v>
      </c>
      <c r="S1133">
        <v>4.3</v>
      </c>
      <c r="T1133">
        <v>4.3</v>
      </c>
      <c r="U1133">
        <v>0.45500000000000002</v>
      </c>
      <c r="V1133">
        <v>8.3000000000000007</v>
      </c>
      <c r="W1133" t="b">
        <f>COUNT(LifeExpectancyData[[#This Row],[Life expectancy]:[Schooling]])=19</f>
        <v>0</v>
      </c>
    </row>
    <row r="1134" spans="1:23" x14ac:dyDescent="0.25">
      <c r="A1134" t="s">
        <v>346</v>
      </c>
      <c r="B1134">
        <v>2005</v>
      </c>
      <c r="C1134" t="s">
        <v>273</v>
      </c>
      <c r="D1134">
        <v>65</v>
      </c>
      <c r="E1134">
        <v>29</v>
      </c>
      <c r="F1134">
        <v>17</v>
      </c>
      <c r="G1134">
        <v>5.57</v>
      </c>
      <c r="H1134">
        <v>38.109042639999998</v>
      </c>
      <c r="J1134">
        <v>0</v>
      </c>
      <c r="K1134">
        <v>38.5</v>
      </c>
      <c r="L1134">
        <v>24</v>
      </c>
      <c r="M1134">
        <v>6</v>
      </c>
      <c r="N1134">
        <v>4.41</v>
      </c>
      <c r="O1134">
        <v>6</v>
      </c>
      <c r="P1134">
        <v>3.9</v>
      </c>
      <c r="Q1134">
        <v>465.31187599999998</v>
      </c>
      <c r="R1134">
        <v>926344</v>
      </c>
      <c r="S1134">
        <v>4.4000000000000004</v>
      </c>
      <c r="T1134">
        <v>4.4000000000000004</v>
      </c>
      <c r="U1134">
        <v>0.45200000000000001</v>
      </c>
      <c r="V1134">
        <v>8.1999999999999993</v>
      </c>
      <c r="W1134" t="b">
        <f>COUNT(LifeExpectancyData[[#This Row],[Life expectancy]:[Schooling]])=19</f>
        <v>0</v>
      </c>
    </row>
    <row r="1135" spans="1:23" x14ac:dyDescent="0.25">
      <c r="A1135" t="s">
        <v>346</v>
      </c>
      <c r="B1135">
        <v>2004</v>
      </c>
      <c r="C1135" t="s">
        <v>273</v>
      </c>
      <c r="D1135">
        <v>58.7</v>
      </c>
      <c r="E1135">
        <v>32</v>
      </c>
      <c r="F1135">
        <v>18</v>
      </c>
      <c r="G1135">
        <v>6.1</v>
      </c>
      <c r="H1135">
        <v>64.398533439999994</v>
      </c>
      <c r="J1135">
        <v>0</v>
      </c>
      <c r="K1135">
        <v>37.5</v>
      </c>
      <c r="L1135">
        <v>24</v>
      </c>
      <c r="M1135">
        <v>58</v>
      </c>
      <c r="N1135">
        <v>5.61</v>
      </c>
      <c r="O1135">
        <v>55</v>
      </c>
      <c r="P1135">
        <v>4.3</v>
      </c>
      <c r="Q1135">
        <v>387.9429725</v>
      </c>
      <c r="R1135">
        <v>9119178</v>
      </c>
      <c r="S1135">
        <v>4.5</v>
      </c>
      <c r="T1135">
        <v>4.5</v>
      </c>
      <c r="U1135">
        <v>0.45</v>
      </c>
      <c r="V1135">
        <v>8.1</v>
      </c>
      <c r="W1135" t="b">
        <f>COUNT(LifeExpectancyData[[#This Row],[Life expectancy]:[Schooling]])=19</f>
        <v>0</v>
      </c>
    </row>
    <row r="1136" spans="1:23" x14ac:dyDescent="0.25">
      <c r="A1136" t="s">
        <v>346</v>
      </c>
      <c r="B1136">
        <v>2003</v>
      </c>
      <c r="C1136" t="s">
        <v>273</v>
      </c>
      <c r="D1136">
        <v>59.7</v>
      </c>
      <c r="E1136">
        <v>3</v>
      </c>
      <c r="F1136">
        <v>18</v>
      </c>
      <c r="G1136">
        <v>6.64</v>
      </c>
      <c r="H1136">
        <v>44.256871349999997</v>
      </c>
      <c r="J1136">
        <v>0</v>
      </c>
      <c r="K1136">
        <v>36.5</v>
      </c>
      <c r="L1136">
        <v>25</v>
      </c>
      <c r="M1136">
        <v>56</v>
      </c>
      <c r="N1136">
        <v>5.32</v>
      </c>
      <c r="O1136">
        <v>53</v>
      </c>
      <c r="P1136">
        <v>4.5999999999999996</v>
      </c>
      <c r="Q1136">
        <v>329.78294599999998</v>
      </c>
      <c r="R1136">
        <v>8976552</v>
      </c>
      <c r="S1136">
        <v>4.5</v>
      </c>
      <c r="T1136">
        <v>4.5999999999999996</v>
      </c>
      <c r="U1136">
        <v>0.44700000000000001</v>
      </c>
      <c r="V1136">
        <v>8.1</v>
      </c>
      <c r="W1136" t="b">
        <f>COUNT(LifeExpectancyData[[#This Row],[Life expectancy]:[Schooling]])=19</f>
        <v>0</v>
      </c>
    </row>
    <row r="1137" spans="1:23" x14ac:dyDescent="0.25">
      <c r="A1137" t="s">
        <v>346</v>
      </c>
      <c r="B1137">
        <v>2002</v>
      </c>
      <c r="C1137" t="s">
        <v>273</v>
      </c>
      <c r="D1137">
        <v>59.3</v>
      </c>
      <c r="E1137">
        <v>33</v>
      </c>
      <c r="F1137">
        <v>19</v>
      </c>
      <c r="G1137">
        <v>6.1</v>
      </c>
      <c r="H1137">
        <v>50.285582230000003</v>
      </c>
      <c r="J1137">
        <v>0</v>
      </c>
      <c r="K1137">
        <v>35.6</v>
      </c>
      <c r="L1137">
        <v>26</v>
      </c>
      <c r="M1137">
        <v>54</v>
      </c>
      <c r="N1137">
        <v>5.47</v>
      </c>
      <c r="O1137">
        <v>48</v>
      </c>
      <c r="P1137">
        <v>4.8</v>
      </c>
      <c r="Q1137">
        <v>393.16327000000001</v>
      </c>
      <c r="R1137">
        <v>8834733</v>
      </c>
      <c r="S1137">
        <v>4.5999999999999996</v>
      </c>
      <c r="T1137">
        <v>4.7</v>
      </c>
      <c r="U1137">
        <v>0.44400000000000001</v>
      </c>
      <c r="V1137">
        <v>8</v>
      </c>
      <c r="W1137" t="b">
        <f>COUNT(LifeExpectancyData[[#This Row],[Life expectancy]:[Schooling]])=19</f>
        <v>0</v>
      </c>
    </row>
    <row r="1138" spans="1:23" x14ac:dyDescent="0.25">
      <c r="A1138" t="s">
        <v>346</v>
      </c>
      <c r="B1138">
        <v>2001</v>
      </c>
      <c r="C1138" t="s">
        <v>273</v>
      </c>
      <c r="D1138">
        <v>58.9</v>
      </c>
      <c r="E1138">
        <v>35</v>
      </c>
      <c r="F1138">
        <v>19</v>
      </c>
      <c r="G1138">
        <v>6.22</v>
      </c>
      <c r="H1138">
        <v>60.778158679999997</v>
      </c>
      <c r="J1138">
        <v>159</v>
      </c>
      <c r="K1138">
        <v>34.799999999999997</v>
      </c>
      <c r="L1138">
        <v>27</v>
      </c>
      <c r="M1138">
        <v>52</v>
      </c>
      <c r="N1138">
        <v>5.63</v>
      </c>
      <c r="O1138">
        <v>45</v>
      </c>
      <c r="P1138">
        <v>5</v>
      </c>
      <c r="Q1138">
        <v>413.73831639999997</v>
      </c>
      <c r="R1138">
        <v>8692567</v>
      </c>
      <c r="S1138">
        <v>4.7</v>
      </c>
      <c r="T1138">
        <v>4.7</v>
      </c>
      <c r="U1138">
        <v>0.443</v>
      </c>
      <c r="V1138">
        <v>7.9</v>
      </c>
      <c r="W1138" t="b">
        <f>COUNT(LifeExpectancyData[[#This Row],[Life expectancy]:[Schooling]])=19</f>
        <v>0</v>
      </c>
    </row>
    <row r="1139" spans="1:23" x14ac:dyDescent="0.25">
      <c r="A1139" t="s">
        <v>346</v>
      </c>
      <c r="B1139">
        <v>2000</v>
      </c>
      <c r="C1139" t="s">
        <v>273</v>
      </c>
      <c r="D1139">
        <v>58.6</v>
      </c>
      <c r="E1139">
        <v>35</v>
      </c>
      <c r="F1139">
        <v>20</v>
      </c>
      <c r="G1139">
        <v>4.79</v>
      </c>
      <c r="H1139">
        <v>74.46033036</v>
      </c>
      <c r="J1139">
        <v>992</v>
      </c>
      <c r="K1139">
        <v>34</v>
      </c>
      <c r="L1139">
        <v>28</v>
      </c>
      <c r="M1139">
        <v>5</v>
      </c>
      <c r="N1139">
        <v>6.6</v>
      </c>
      <c r="O1139">
        <v>41</v>
      </c>
      <c r="P1139">
        <v>5.0999999999999996</v>
      </c>
      <c r="Q1139">
        <v>462.48652399999997</v>
      </c>
      <c r="R1139">
        <v>85492</v>
      </c>
      <c r="S1139">
        <v>4.8</v>
      </c>
      <c r="T1139">
        <v>4.8</v>
      </c>
      <c r="U1139">
        <v>0.439</v>
      </c>
      <c r="V1139">
        <v>7.8</v>
      </c>
      <c r="W1139" t="b">
        <f>COUNT(LifeExpectancyData[[#This Row],[Life expectancy]:[Schooling]])=19</f>
        <v>0</v>
      </c>
    </row>
    <row r="1140" spans="1:23" x14ac:dyDescent="0.25">
      <c r="A1140" t="s">
        <v>347</v>
      </c>
      <c r="B1140">
        <v>2015</v>
      </c>
      <c r="C1140" t="s">
        <v>273</v>
      </c>
      <c r="D1140">
        <v>74.599999999999994</v>
      </c>
      <c r="E1140">
        <v>147</v>
      </c>
      <c r="F1140">
        <v>3</v>
      </c>
      <c r="H1140">
        <v>0</v>
      </c>
      <c r="I1140">
        <v>97</v>
      </c>
      <c r="J1140">
        <v>0</v>
      </c>
      <c r="K1140">
        <v>51</v>
      </c>
      <c r="L1140">
        <v>4</v>
      </c>
      <c r="M1140">
        <v>97</v>
      </c>
      <c r="O1140">
        <v>97</v>
      </c>
      <c r="P1140">
        <v>0.3</v>
      </c>
      <c r="Q1140">
        <v>2326.1585599999999</v>
      </c>
      <c r="R1140">
        <v>896829</v>
      </c>
      <c r="S1140">
        <v>2.1</v>
      </c>
      <c r="T1140">
        <v>2.1</v>
      </c>
      <c r="U1140">
        <v>0.623</v>
      </c>
      <c r="V1140">
        <v>11.2</v>
      </c>
      <c r="W1140" t="b">
        <f>COUNT(LifeExpectancyData[[#This Row],[Life expectancy]:[Schooling]])=19</f>
        <v>0</v>
      </c>
    </row>
    <row r="1141" spans="1:23" x14ac:dyDescent="0.25">
      <c r="A1141" t="s">
        <v>347</v>
      </c>
      <c r="B1141">
        <v>2014</v>
      </c>
      <c r="C1141" t="s">
        <v>273</v>
      </c>
      <c r="D1141">
        <v>74.5</v>
      </c>
      <c r="E1141">
        <v>149</v>
      </c>
      <c r="F1141">
        <v>3</v>
      </c>
      <c r="G1141">
        <v>2.87</v>
      </c>
      <c r="H1141">
        <v>345.37763439999998</v>
      </c>
      <c r="I1141">
        <v>97</v>
      </c>
      <c r="J1141">
        <v>0</v>
      </c>
      <c r="K1141">
        <v>5.2</v>
      </c>
      <c r="L1141">
        <v>4</v>
      </c>
      <c r="M1141">
        <v>97</v>
      </c>
      <c r="N1141">
        <v>8.7200000000000006</v>
      </c>
      <c r="O1141">
        <v>97</v>
      </c>
      <c r="P1141">
        <v>0.3</v>
      </c>
      <c r="Q1141">
        <v>2242.7119120000002</v>
      </c>
      <c r="R1141">
        <v>889216</v>
      </c>
      <c r="S1141">
        <v>2.1</v>
      </c>
      <c r="T1141">
        <v>2.1</v>
      </c>
      <c r="U1141">
        <v>0.61799999999999999</v>
      </c>
      <c r="V1141">
        <v>11.4</v>
      </c>
      <c r="W1141" t="b">
        <f>COUNT(LifeExpectancyData[[#This Row],[Life expectancy]:[Schooling]])=19</f>
        <v>1</v>
      </c>
    </row>
    <row r="1142" spans="1:23" x14ac:dyDescent="0.25">
      <c r="A1142" t="s">
        <v>347</v>
      </c>
      <c r="B1142">
        <v>2013</v>
      </c>
      <c r="C1142" t="s">
        <v>273</v>
      </c>
      <c r="D1142">
        <v>74.3</v>
      </c>
      <c r="E1142">
        <v>15</v>
      </c>
      <c r="F1142">
        <v>4</v>
      </c>
      <c r="G1142">
        <v>3.11</v>
      </c>
      <c r="H1142">
        <v>311.7553193</v>
      </c>
      <c r="I1142">
        <v>97</v>
      </c>
      <c r="J1142">
        <v>0</v>
      </c>
      <c r="K1142">
        <v>49.3</v>
      </c>
      <c r="L1142">
        <v>4</v>
      </c>
      <c r="M1142">
        <v>97</v>
      </c>
      <c r="N1142">
        <v>9.15</v>
      </c>
      <c r="O1142">
        <v>97</v>
      </c>
      <c r="P1142">
        <v>0.4</v>
      </c>
      <c r="Q1142">
        <v>2136.7739499999998</v>
      </c>
      <c r="R1142">
        <v>8657785</v>
      </c>
      <c r="S1142">
        <v>2.2000000000000002</v>
      </c>
      <c r="T1142">
        <v>2.1</v>
      </c>
      <c r="U1142">
        <v>0.61399999999999999</v>
      </c>
      <c r="V1142">
        <v>11.6</v>
      </c>
      <c r="W1142" t="b">
        <f>COUNT(LifeExpectancyData[[#This Row],[Life expectancy]:[Schooling]])=19</f>
        <v>1</v>
      </c>
    </row>
    <row r="1143" spans="1:23" x14ac:dyDescent="0.25">
      <c r="A1143" t="s">
        <v>347</v>
      </c>
      <c r="B1143">
        <v>2012</v>
      </c>
      <c r="C1143" t="s">
        <v>273</v>
      </c>
      <c r="D1143">
        <v>74.099999999999994</v>
      </c>
      <c r="E1143">
        <v>151</v>
      </c>
      <c r="F1143">
        <v>4</v>
      </c>
      <c r="G1143">
        <v>3.11</v>
      </c>
      <c r="H1143">
        <v>363.57216440000002</v>
      </c>
      <c r="I1143">
        <v>97</v>
      </c>
      <c r="J1143">
        <v>0</v>
      </c>
      <c r="K1143">
        <v>48.4</v>
      </c>
      <c r="L1143">
        <v>4</v>
      </c>
      <c r="M1143">
        <v>97</v>
      </c>
      <c r="N1143">
        <v>9.7799999999999994</v>
      </c>
      <c r="O1143">
        <v>97</v>
      </c>
      <c r="P1143">
        <v>0.4</v>
      </c>
      <c r="Q1143">
        <v>2178.3832499999999</v>
      </c>
      <c r="R1143">
        <v>855646</v>
      </c>
      <c r="S1143">
        <v>2.2000000000000002</v>
      </c>
      <c r="T1143">
        <v>2.1</v>
      </c>
      <c r="U1143">
        <v>0.61399999999999999</v>
      </c>
      <c r="V1143">
        <v>11.6</v>
      </c>
      <c r="W1143" t="b">
        <f>COUNT(LifeExpectancyData[[#This Row],[Life expectancy]:[Schooling]])=19</f>
        <v>1</v>
      </c>
    </row>
    <row r="1144" spans="1:23" x14ac:dyDescent="0.25">
      <c r="A1144" t="s">
        <v>347</v>
      </c>
      <c r="B1144">
        <v>2011</v>
      </c>
      <c r="C1144" t="s">
        <v>273</v>
      </c>
      <c r="D1144">
        <v>73.900000000000006</v>
      </c>
      <c r="E1144">
        <v>153</v>
      </c>
      <c r="F1144">
        <v>4</v>
      </c>
      <c r="G1144">
        <v>3.1</v>
      </c>
      <c r="H1144">
        <v>32.164079940000001</v>
      </c>
      <c r="I1144">
        <v>97</v>
      </c>
      <c r="J1144">
        <v>0</v>
      </c>
      <c r="K1144">
        <v>47.6</v>
      </c>
      <c r="L1144">
        <v>5</v>
      </c>
      <c r="M1144">
        <v>97</v>
      </c>
      <c r="N1144">
        <v>8.57</v>
      </c>
      <c r="O1144">
        <v>97</v>
      </c>
      <c r="P1144">
        <v>0.4</v>
      </c>
      <c r="Q1144">
        <v>212.58479800000001</v>
      </c>
      <c r="R1144">
        <v>83516</v>
      </c>
      <c r="S1144">
        <v>2.2000000000000002</v>
      </c>
      <c r="T1144">
        <v>2.2000000000000002</v>
      </c>
      <c r="U1144">
        <v>0.61099999999999999</v>
      </c>
      <c r="V1144">
        <v>11.7</v>
      </c>
      <c r="W1144" t="b">
        <f>COUNT(LifeExpectancyData[[#This Row],[Life expectancy]:[Schooling]])=19</f>
        <v>1</v>
      </c>
    </row>
    <row r="1145" spans="1:23" x14ac:dyDescent="0.25">
      <c r="A1145" t="s">
        <v>347</v>
      </c>
      <c r="B1145">
        <v>2010</v>
      </c>
      <c r="C1145" t="s">
        <v>273</v>
      </c>
      <c r="D1145">
        <v>73.599999999999994</v>
      </c>
      <c r="E1145">
        <v>156</v>
      </c>
      <c r="F1145">
        <v>4</v>
      </c>
      <c r="G1145">
        <v>3.1</v>
      </c>
      <c r="H1145">
        <v>302.10575069999999</v>
      </c>
      <c r="I1145">
        <v>97</v>
      </c>
      <c r="J1145">
        <v>0</v>
      </c>
      <c r="K1145">
        <v>46.8</v>
      </c>
      <c r="L1145">
        <v>5</v>
      </c>
      <c r="M1145">
        <v>97</v>
      </c>
      <c r="N1145">
        <v>8.4499999999999993</v>
      </c>
      <c r="O1145">
        <v>97</v>
      </c>
      <c r="P1145">
        <v>0.4</v>
      </c>
      <c r="Q1145">
        <v>1932.8582899999999</v>
      </c>
      <c r="R1145">
        <v>8194778</v>
      </c>
      <c r="S1145">
        <v>2.2999999999999998</v>
      </c>
      <c r="T1145">
        <v>2.2000000000000002</v>
      </c>
      <c r="U1145">
        <v>0.60599999999999998</v>
      </c>
      <c r="V1145">
        <v>11.5</v>
      </c>
      <c r="W1145" t="b">
        <f>COUNT(LifeExpectancyData[[#This Row],[Life expectancy]:[Schooling]])=19</f>
        <v>1</v>
      </c>
    </row>
    <row r="1146" spans="1:23" x14ac:dyDescent="0.25">
      <c r="A1146" t="s">
        <v>347</v>
      </c>
      <c r="B1146">
        <v>2009</v>
      </c>
      <c r="C1146" t="s">
        <v>273</v>
      </c>
      <c r="D1146">
        <v>73.400000000000006</v>
      </c>
      <c r="E1146">
        <v>157</v>
      </c>
      <c r="F1146">
        <v>4</v>
      </c>
      <c r="G1146">
        <v>3.08</v>
      </c>
      <c r="H1146">
        <v>286.12114459999998</v>
      </c>
      <c r="I1146">
        <v>97</v>
      </c>
      <c r="J1146">
        <v>0</v>
      </c>
      <c r="K1146">
        <v>45.9</v>
      </c>
      <c r="L1146">
        <v>5</v>
      </c>
      <c r="M1146">
        <v>97</v>
      </c>
      <c r="N1146">
        <v>8.84</v>
      </c>
      <c r="O1146">
        <v>97</v>
      </c>
      <c r="P1146">
        <v>0.5</v>
      </c>
      <c r="Q1146">
        <v>1815.4894959999999</v>
      </c>
      <c r="R1146">
        <v>83521</v>
      </c>
      <c r="S1146">
        <v>2.2999999999999998</v>
      </c>
      <c r="T1146">
        <v>2.2000000000000002</v>
      </c>
      <c r="U1146">
        <v>0.60299999999999998</v>
      </c>
      <c r="V1146">
        <v>11.3</v>
      </c>
      <c r="W1146" t="b">
        <f>COUNT(LifeExpectancyData[[#This Row],[Life expectancy]:[Schooling]])=19</f>
        <v>1</v>
      </c>
    </row>
    <row r="1147" spans="1:23" x14ac:dyDescent="0.25">
      <c r="A1147" t="s">
        <v>347</v>
      </c>
      <c r="B1147">
        <v>2008</v>
      </c>
      <c r="C1147" t="s">
        <v>273</v>
      </c>
      <c r="D1147">
        <v>73.2</v>
      </c>
      <c r="E1147">
        <v>159</v>
      </c>
      <c r="F1147">
        <v>4</v>
      </c>
      <c r="G1147">
        <v>3.14</v>
      </c>
      <c r="H1147">
        <v>231.9112915</v>
      </c>
      <c r="I1147">
        <v>92</v>
      </c>
      <c r="J1147">
        <v>0</v>
      </c>
      <c r="K1147">
        <v>45.1</v>
      </c>
      <c r="L1147">
        <v>5</v>
      </c>
      <c r="M1147">
        <v>93</v>
      </c>
      <c r="N1147">
        <v>8.4</v>
      </c>
      <c r="O1147">
        <v>93</v>
      </c>
      <c r="P1147">
        <v>0.6</v>
      </c>
      <c r="Q1147">
        <v>1751.595857</v>
      </c>
      <c r="R1147">
        <v>7872658</v>
      </c>
      <c r="S1147">
        <v>2.2999999999999998</v>
      </c>
      <c r="T1147">
        <v>2.2999999999999998</v>
      </c>
      <c r="U1147">
        <v>0.59699999999999998</v>
      </c>
      <c r="V1147">
        <v>11.1</v>
      </c>
      <c r="W1147" t="b">
        <f>COUNT(LifeExpectancyData[[#This Row],[Life expectancy]:[Schooling]])=19</f>
        <v>1</v>
      </c>
    </row>
    <row r="1148" spans="1:23" x14ac:dyDescent="0.25">
      <c r="A1148" t="s">
        <v>347</v>
      </c>
      <c r="B1148">
        <v>2007</v>
      </c>
      <c r="C1148" t="s">
        <v>273</v>
      </c>
      <c r="D1148">
        <v>73</v>
      </c>
      <c r="E1148">
        <v>16</v>
      </c>
      <c r="F1148">
        <v>5</v>
      </c>
      <c r="G1148">
        <v>3.16</v>
      </c>
      <c r="H1148">
        <v>222.48233379999999</v>
      </c>
      <c r="I1148">
        <v>93</v>
      </c>
      <c r="J1148">
        <v>0</v>
      </c>
      <c r="K1148">
        <v>44.3</v>
      </c>
      <c r="L1148">
        <v>6</v>
      </c>
      <c r="M1148">
        <v>94</v>
      </c>
      <c r="N1148">
        <v>7.89</v>
      </c>
      <c r="O1148">
        <v>94</v>
      </c>
      <c r="P1148">
        <v>0.7</v>
      </c>
      <c r="Q1148">
        <v>1592.5721820000001</v>
      </c>
      <c r="R1148">
        <v>777972</v>
      </c>
      <c r="S1148">
        <v>2.4</v>
      </c>
      <c r="T1148">
        <v>2.2999999999999998</v>
      </c>
      <c r="U1148">
        <v>0.59</v>
      </c>
      <c r="V1148">
        <v>10.9</v>
      </c>
      <c r="W1148" t="b">
        <f>COUNT(LifeExpectancyData[[#This Row],[Life expectancy]:[Schooling]])=19</f>
        <v>1</v>
      </c>
    </row>
    <row r="1149" spans="1:23" x14ac:dyDescent="0.25">
      <c r="A1149" t="s">
        <v>347</v>
      </c>
      <c r="B1149">
        <v>2006</v>
      </c>
      <c r="C1149" t="s">
        <v>273</v>
      </c>
      <c r="D1149">
        <v>72.8</v>
      </c>
      <c r="E1149">
        <v>161</v>
      </c>
      <c r="F1149">
        <v>5</v>
      </c>
      <c r="G1149">
        <v>3.23</v>
      </c>
      <c r="H1149">
        <v>192.92978289999999</v>
      </c>
      <c r="I1149">
        <v>94</v>
      </c>
      <c r="J1149">
        <v>0</v>
      </c>
      <c r="K1149">
        <v>43.5</v>
      </c>
      <c r="L1149">
        <v>6</v>
      </c>
      <c r="M1149">
        <v>94</v>
      </c>
      <c r="N1149">
        <v>7.63</v>
      </c>
      <c r="O1149">
        <v>95</v>
      </c>
      <c r="P1149">
        <v>0.8</v>
      </c>
      <c r="Q1149">
        <v>1437.6287850000001</v>
      </c>
      <c r="R1149">
        <v>754146</v>
      </c>
      <c r="S1149">
        <v>2.4</v>
      </c>
      <c r="T1149">
        <v>2.4</v>
      </c>
      <c r="U1149">
        <v>0.58299999999999996</v>
      </c>
      <c r="V1149">
        <v>10.8</v>
      </c>
      <c r="W1149" t="b">
        <f>COUNT(LifeExpectancyData[[#This Row],[Life expectancy]:[Schooling]])=19</f>
        <v>1</v>
      </c>
    </row>
    <row r="1150" spans="1:23" x14ac:dyDescent="0.25">
      <c r="A1150" t="s">
        <v>347</v>
      </c>
      <c r="B1150">
        <v>2005</v>
      </c>
      <c r="C1150" t="s">
        <v>273</v>
      </c>
      <c r="D1150">
        <v>72.5</v>
      </c>
      <c r="E1150">
        <v>163</v>
      </c>
      <c r="F1150">
        <v>5</v>
      </c>
      <c r="G1150">
        <v>3.23</v>
      </c>
      <c r="H1150">
        <v>203.7134882</v>
      </c>
      <c r="I1150">
        <v>97</v>
      </c>
      <c r="J1150">
        <v>0</v>
      </c>
      <c r="K1150">
        <v>42.8</v>
      </c>
      <c r="L1150">
        <v>6</v>
      </c>
      <c r="M1150">
        <v>98</v>
      </c>
      <c r="N1150">
        <v>7.81</v>
      </c>
      <c r="O1150">
        <v>98</v>
      </c>
      <c r="P1150">
        <v>0.9</v>
      </c>
      <c r="Q1150">
        <v>1311.741714</v>
      </c>
      <c r="R1150">
        <v>737343</v>
      </c>
      <c r="S1150">
        <v>2.5</v>
      </c>
      <c r="T1150">
        <v>2.4</v>
      </c>
      <c r="U1150">
        <v>0.57699999999999996</v>
      </c>
      <c r="V1150">
        <v>10.6</v>
      </c>
      <c r="W1150" t="b">
        <f>COUNT(LifeExpectancyData[[#This Row],[Life expectancy]:[Schooling]])=19</f>
        <v>1</v>
      </c>
    </row>
    <row r="1151" spans="1:23" x14ac:dyDescent="0.25">
      <c r="A1151" t="s">
        <v>347</v>
      </c>
      <c r="B1151">
        <v>2004</v>
      </c>
      <c r="C1151" t="s">
        <v>273</v>
      </c>
      <c r="D1151">
        <v>72.2</v>
      </c>
      <c r="E1151">
        <v>165</v>
      </c>
      <c r="F1151">
        <v>5</v>
      </c>
      <c r="G1151">
        <v>3.02</v>
      </c>
      <c r="H1151">
        <v>188.24992080000001</v>
      </c>
      <c r="I1151">
        <v>93</v>
      </c>
      <c r="J1151">
        <v>0</v>
      </c>
      <c r="K1151">
        <v>42</v>
      </c>
      <c r="L1151">
        <v>7</v>
      </c>
      <c r="M1151">
        <v>94</v>
      </c>
      <c r="N1151">
        <v>7.89</v>
      </c>
      <c r="O1151">
        <v>94</v>
      </c>
      <c r="P1151">
        <v>1.2</v>
      </c>
      <c r="Q1151">
        <v>1217.6579609999999</v>
      </c>
      <c r="R1151">
        <v>724153</v>
      </c>
      <c r="S1151">
        <v>2.6</v>
      </c>
      <c r="T1151">
        <v>2.5</v>
      </c>
      <c r="U1151">
        <v>0.57099999999999995</v>
      </c>
      <c r="V1151">
        <v>10.4</v>
      </c>
      <c r="W1151" t="b">
        <f>COUNT(LifeExpectancyData[[#This Row],[Life expectancy]:[Schooling]])=19</f>
        <v>1</v>
      </c>
    </row>
    <row r="1152" spans="1:23" x14ac:dyDescent="0.25">
      <c r="A1152" t="s">
        <v>347</v>
      </c>
      <c r="B1152">
        <v>2003</v>
      </c>
      <c r="C1152" t="s">
        <v>273</v>
      </c>
      <c r="D1152">
        <v>71.900000000000006</v>
      </c>
      <c r="E1152">
        <v>166</v>
      </c>
      <c r="F1152">
        <v>6</v>
      </c>
      <c r="G1152">
        <v>3.04</v>
      </c>
      <c r="H1152">
        <v>194.43357359999999</v>
      </c>
      <c r="I1152">
        <v>91</v>
      </c>
      <c r="J1152">
        <v>0</v>
      </c>
      <c r="K1152">
        <v>41.2</v>
      </c>
      <c r="L1152">
        <v>7</v>
      </c>
      <c r="M1152">
        <v>92</v>
      </c>
      <c r="N1152">
        <v>8.2899999999999991</v>
      </c>
      <c r="O1152">
        <v>92</v>
      </c>
      <c r="P1152">
        <v>1.4</v>
      </c>
      <c r="Q1152">
        <v>1157.3426999999999</v>
      </c>
      <c r="R1152">
        <v>733821</v>
      </c>
      <c r="S1152">
        <v>2.6</v>
      </c>
      <c r="T1152">
        <v>2.5</v>
      </c>
      <c r="U1152">
        <v>0.56599999999999995</v>
      </c>
      <c r="V1152">
        <v>10.3</v>
      </c>
      <c r="W1152" t="b">
        <f>COUNT(LifeExpectancyData[[#This Row],[Life expectancy]:[Schooling]])=19</f>
        <v>1</v>
      </c>
    </row>
    <row r="1153" spans="1:23" x14ac:dyDescent="0.25">
      <c r="A1153" t="s">
        <v>347</v>
      </c>
      <c r="B1153">
        <v>2002</v>
      </c>
      <c r="C1153" t="s">
        <v>273</v>
      </c>
      <c r="D1153">
        <v>71.599999999999994</v>
      </c>
      <c r="E1153">
        <v>169</v>
      </c>
      <c r="F1153">
        <v>6</v>
      </c>
      <c r="G1153">
        <v>3.09</v>
      </c>
      <c r="H1153">
        <v>154.8636161</v>
      </c>
      <c r="I1153">
        <v>94</v>
      </c>
      <c r="J1153">
        <v>0</v>
      </c>
      <c r="K1153">
        <v>4.4000000000000004</v>
      </c>
      <c r="L1153">
        <v>7</v>
      </c>
      <c r="M1153">
        <v>95</v>
      </c>
      <c r="N1153">
        <v>7.28</v>
      </c>
      <c r="O1153">
        <v>95</v>
      </c>
      <c r="P1153">
        <v>1.5</v>
      </c>
      <c r="Q1153">
        <v>1132.8721</v>
      </c>
      <c r="R1153">
        <v>6863157</v>
      </c>
      <c r="S1153">
        <v>2.7</v>
      </c>
      <c r="T1153">
        <v>2.6</v>
      </c>
      <c r="U1153">
        <v>0.56100000000000005</v>
      </c>
      <c r="V1153">
        <v>10.1</v>
      </c>
      <c r="W1153" t="b">
        <f>COUNT(LifeExpectancyData[[#This Row],[Life expectancy]:[Schooling]])=19</f>
        <v>1</v>
      </c>
    </row>
    <row r="1154" spans="1:23" x14ac:dyDescent="0.25">
      <c r="A1154" t="s">
        <v>347</v>
      </c>
      <c r="B1154">
        <v>2001</v>
      </c>
      <c r="C1154" t="s">
        <v>273</v>
      </c>
      <c r="D1154">
        <v>71.3</v>
      </c>
      <c r="E1154">
        <v>171</v>
      </c>
      <c r="F1154">
        <v>6</v>
      </c>
      <c r="G1154">
        <v>2.74</v>
      </c>
      <c r="H1154">
        <v>15.361752839999999</v>
      </c>
      <c r="I1154">
        <v>95</v>
      </c>
      <c r="J1154">
        <v>0</v>
      </c>
      <c r="K1154">
        <v>39.6</v>
      </c>
      <c r="L1154">
        <v>8</v>
      </c>
      <c r="M1154">
        <v>99</v>
      </c>
      <c r="N1154">
        <v>6.88</v>
      </c>
      <c r="O1154">
        <v>96</v>
      </c>
      <c r="P1154">
        <v>1.6</v>
      </c>
      <c r="Q1154">
        <v>113.4546</v>
      </c>
      <c r="R1154">
        <v>669361</v>
      </c>
      <c r="S1154">
        <v>2.7</v>
      </c>
      <c r="T1154">
        <v>2.7</v>
      </c>
      <c r="U1154">
        <v>0.55700000000000005</v>
      </c>
      <c r="V1154">
        <v>9.9</v>
      </c>
      <c r="W1154" t="b">
        <f>COUNT(LifeExpectancyData[[#This Row],[Life expectancy]:[Schooling]])=19</f>
        <v>1</v>
      </c>
    </row>
    <row r="1155" spans="1:23" x14ac:dyDescent="0.25">
      <c r="A1155" t="s">
        <v>347</v>
      </c>
      <c r="B1155">
        <v>2000</v>
      </c>
      <c r="C1155" t="s">
        <v>273</v>
      </c>
      <c r="D1155">
        <v>71</v>
      </c>
      <c r="E1155">
        <v>174</v>
      </c>
      <c r="F1155">
        <v>6</v>
      </c>
      <c r="G1155">
        <v>2.61</v>
      </c>
      <c r="H1155">
        <v>28.808310980000002</v>
      </c>
      <c r="I1155">
        <v>93</v>
      </c>
      <c r="J1155">
        <v>0</v>
      </c>
      <c r="K1155">
        <v>38.799999999999997</v>
      </c>
      <c r="L1155">
        <v>8</v>
      </c>
      <c r="M1155">
        <v>88</v>
      </c>
      <c r="N1155">
        <v>6.63</v>
      </c>
      <c r="O1155">
        <v>94</v>
      </c>
      <c r="P1155">
        <v>1.7</v>
      </c>
      <c r="Q1155">
        <v>188.783165</v>
      </c>
      <c r="R1155">
        <v>6524283</v>
      </c>
      <c r="S1155">
        <v>2.8</v>
      </c>
      <c r="T1155">
        <v>2.7</v>
      </c>
      <c r="U1155">
        <v>0.55100000000000005</v>
      </c>
      <c r="V1155">
        <v>9.8000000000000007</v>
      </c>
      <c r="W1155" t="b">
        <f>COUNT(LifeExpectancyData[[#This Row],[Life expectancy]:[Schooling]])=19</f>
        <v>1</v>
      </c>
    </row>
    <row r="1156" spans="1:23" x14ac:dyDescent="0.25">
      <c r="A1156" t="s">
        <v>348</v>
      </c>
      <c r="B1156">
        <v>2015</v>
      </c>
      <c r="C1156" t="s">
        <v>281</v>
      </c>
      <c r="D1156">
        <v>75.8</v>
      </c>
      <c r="E1156">
        <v>134</v>
      </c>
      <c r="F1156">
        <v>0</v>
      </c>
      <c r="H1156">
        <v>0</v>
      </c>
      <c r="J1156">
        <v>0</v>
      </c>
      <c r="K1156">
        <v>64.8</v>
      </c>
      <c r="L1156">
        <v>0</v>
      </c>
      <c r="M1156">
        <v>99</v>
      </c>
      <c r="O1156">
        <v>99</v>
      </c>
      <c r="P1156">
        <v>0.1</v>
      </c>
      <c r="Q1156">
        <v>12365.6263</v>
      </c>
      <c r="R1156">
        <v>984328</v>
      </c>
      <c r="S1156">
        <v>1.6</v>
      </c>
      <c r="T1156">
        <v>1.6</v>
      </c>
      <c r="U1156">
        <v>0.83399999999999996</v>
      </c>
      <c r="V1156">
        <v>15.6</v>
      </c>
      <c r="W1156" t="b">
        <f>COUNT(LifeExpectancyData[[#This Row],[Life expectancy]:[Schooling]])=19</f>
        <v>0</v>
      </c>
    </row>
    <row r="1157" spans="1:23" x14ac:dyDescent="0.25">
      <c r="A1157" t="s">
        <v>348</v>
      </c>
      <c r="B1157">
        <v>2014</v>
      </c>
      <c r="C1157" t="s">
        <v>281</v>
      </c>
      <c r="D1157">
        <v>75.599999999999994</v>
      </c>
      <c r="E1157">
        <v>137</v>
      </c>
      <c r="F1157">
        <v>0</v>
      </c>
      <c r="G1157">
        <v>0.01</v>
      </c>
      <c r="H1157">
        <v>160.94493420000001</v>
      </c>
      <c r="J1157">
        <v>0</v>
      </c>
      <c r="K1157">
        <v>64.2</v>
      </c>
      <c r="L1157">
        <v>0</v>
      </c>
      <c r="M1157">
        <v>99</v>
      </c>
      <c r="N1157">
        <v>7.4</v>
      </c>
      <c r="O1157">
        <v>99</v>
      </c>
      <c r="P1157">
        <v>0.1</v>
      </c>
      <c r="Q1157">
        <v>14117.97668</v>
      </c>
      <c r="R1157">
        <v>9866468</v>
      </c>
      <c r="S1157">
        <v>1.7</v>
      </c>
      <c r="T1157">
        <v>1.6</v>
      </c>
      <c r="U1157">
        <v>0.83399999999999996</v>
      </c>
      <c r="V1157">
        <v>15.8</v>
      </c>
      <c r="W1157" t="b">
        <f>COUNT(LifeExpectancyData[[#This Row],[Life expectancy]:[Schooling]])=19</f>
        <v>0</v>
      </c>
    </row>
    <row r="1158" spans="1:23" x14ac:dyDescent="0.25">
      <c r="A1158" t="s">
        <v>348</v>
      </c>
      <c r="B1158">
        <v>2013</v>
      </c>
      <c r="C1158" t="s">
        <v>281</v>
      </c>
      <c r="D1158">
        <v>75.5</v>
      </c>
      <c r="E1158">
        <v>139</v>
      </c>
      <c r="F1158">
        <v>0</v>
      </c>
      <c r="G1158">
        <v>10.88</v>
      </c>
      <c r="H1158">
        <v>155.1952076</v>
      </c>
      <c r="J1158">
        <v>1</v>
      </c>
      <c r="K1158">
        <v>63.6</v>
      </c>
      <c r="L1158">
        <v>1</v>
      </c>
      <c r="M1158">
        <v>99</v>
      </c>
      <c r="N1158">
        <v>7.53</v>
      </c>
      <c r="O1158">
        <v>99</v>
      </c>
      <c r="P1158">
        <v>0.1</v>
      </c>
      <c r="Q1158">
        <v>13613.6147</v>
      </c>
      <c r="R1158">
        <v>989382</v>
      </c>
      <c r="S1158">
        <v>1.7</v>
      </c>
      <c r="T1158">
        <v>1.7</v>
      </c>
      <c r="U1158">
        <v>0.82399999999999995</v>
      </c>
      <c r="V1158">
        <v>15.4</v>
      </c>
      <c r="W1158" t="b">
        <f>COUNT(LifeExpectancyData[[#This Row],[Life expectancy]:[Schooling]])=19</f>
        <v>0</v>
      </c>
    </row>
    <row r="1159" spans="1:23" x14ac:dyDescent="0.25">
      <c r="A1159" t="s">
        <v>348</v>
      </c>
      <c r="B1159">
        <v>2012</v>
      </c>
      <c r="C1159" t="s">
        <v>281</v>
      </c>
      <c r="D1159">
        <v>75</v>
      </c>
      <c r="E1159">
        <v>146</v>
      </c>
      <c r="F1159">
        <v>0</v>
      </c>
      <c r="G1159">
        <v>11.27</v>
      </c>
      <c r="H1159">
        <v>164.27934070000001</v>
      </c>
      <c r="J1159">
        <v>2</v>
      </c>
      <c r="K1159">
        <v>63</v>
      </c>
      <c r="L1159">
        <v>1</v>
      </c>
      <c r="M1159">
        <v>99</v>
      </c>
      <c r="N1159">
        <v>7.74</v>
      </c>
      <c r="O1159">
        <v>99</v>
      </c>
      <c r="P1159">
        <v>0.1</v>
      </c>
      <c r="Q1159">
        <v>12834.323490000001</v>
      </c>
      <c r="R1159">
        <v>992362</v>
      </c>
      <c r="S1159">
        <v>1.7</v>
      </c>
      <c r="T1159">
        <v>1.7</v>
      </c>
      <c r="U1159">
        <v>0.82299999999999995</v>
      </c>
      <c r="V1159">
        <v>15.4</v>
      </c>
      <c r="W1159" t="b">
        <f>COUNT(LifeExpectancyData[[#This Row],[Life expectancy]:[Schooling]])=19</f>
        <v>0</v>
      </c>
    </row>
    <row r="1160" spans="1:23" x14ac:dyDescent="0.25">
      <c r="A1160" t="s">
        <v>348</v>
      </c>
      <c r="B1160">
        <v>2011</v>
      </c>
      <c r="C1160" t="s">
        <v>281</v>
      </c>
      <c r="D1160">
        <v>74.8</v>
      </c>
      <c r="E1160">
        <v>15</v>
      </c>
      <c r="F1160">
        <v>0</v>
      </c>
      <c r="G1160">
        <v>11.51</v>
      </c>
      <c r="H1160">
        <v>17.821218829999999</v>
      </c>
      <c r="J1160">
        <v>5</v>
      </c>
      <c r="K1160">
        <v>62.4</v>
      </c>
      <c r="L1160">
        <v>1</v>
      </c>
      <c r="M1160">
        <v>99</v>
      </c>
      <c r="N1160">
        <v>7.84</v>
      </c>
      <c r="O1160">
        <v>99</v>
      </c>
      <c r="P1160">
        <v>0.1</v>
      </c>
      <c r="Q1160">
        <v>1448.87958</v>
      </c>
      <c r="R1160">
        <v>9971727</v>
      </c>
      <c r="S1160">
        <v>1.7</v>
      </c>
      <c r="T1160">
        <v>1.7</v>
      </c>
      <c r="U1160">
        <v>0.82099999999999995</v>
      </c>
      <c r="V1160">
        <v>15.4</v>
      </c>
      <c r="W1160" t="b">
        <f>COUNT(LifeExpectancyData[[#This Row],[Life expectancy]:[Schooling]])=19</f>
        <v>0</v>
      </c>
    </row>
    <row r="1161" spans="1:23" x14ac:dyDescent="0.25">
      <c r="A1161" t="s">
        <v>348</v>
      </c>
      <c r="B1161">
        <v>2010</v>
      </c>
      <c r="C1161" t="s">
        <v>281</v>
      </c>
      <c r="D1161">
        <v>74.5</v>
      </c>
      <c r="E1161">
        <v>156</v>
      </c>
      <c r="F1161">
        <v>0</v>
      </c>
      <c r="G1161">
        <v>10.78</v>
      </c>
      <c r="H1161">
        <v>19.220239960000001</v>
      </c>
      <c r="J1161">
        <v>0</v>
      </c>
      <c r="K1161">
        <v>61.7</v>
      </c>
      <c r="L1161">
        <v>1</v>
      </c>
      <c r="M1161">
        <v>99</v>
      </c>
      <c r="N1161">
        <v>7.85</v>
      </c>
      <c r="O1161">
        <v>99</v>
      </c>
      <c r="P1161">
        <v>0.1</v>
      </c>
      <c r="Q1161">
        <v>1325.53379</v>
      </c>
      <c r="R1161">
        <v>123</v>
      </c>
      <c r="S1161">
        <v>1.8</v>
      </c>
      <c r="T1161">
        <v>1.8</v>
      </c>
      <c r="U1161">
        <v>0.81699999999999995</v>
      </c>
      <c r="V1161">
        <v>15.3</v>
      </c>
      <c r="W1161" t="b">
        <f>COUNT(LifeExpectancyData[[#This Row],[Life expectancy]:[Schooling]])=19</f>
        <v>0</v>
      </c>
    </row>
    <row r="1162" spans="1:23" x14ac:dyDescent="0.25">
      <c r="A1162" t="s">
        <v>348</v>
      </c>
      <c r="B1162">
        <v>2009</v>
      </c>
      <c r="C1162" t="s">
        <v>281</v>
      </c>
      <c r="D1162">
        <v>74.2</v>
      </c>
      <c r="E1162">
        <v>162</v>
      </c>
      <c r="F1162">
        <v>0</v>
      </c>
      <c r="G1162">
        <v>11.46</v>
      </c>
      <c r="H1162">
        <v>1281.1559440000001</v>
      </c>
      <c r="J1162">
        <v>1</v>
      </c>
      <c r="K1162">
        <v>61.1</v>
      </c>
      <c r="L1162">
        <v>1</v>
      </c>
      <c r="M1162">
        <v>99</v>
      </c>
      <c r="N1162">
        <v>7.55</v>
      </c>
      <c r="O1162">
        <v>99</v>
      </c>
      <c r="P1162">
        <v>0.1</v>
      </c>
      <c r="Q1162">
        <v>12967.165429999999</v>
      </c>
      <c r="R1162">
        <v>12265</v>
      </c>
      <c r="S1162">
        <v>1.8</v>
      </c>
      <c r="T1162">
        <v>1.8</v>
      </c>
      <c r="U1162">
        <v>0.81599999999999995</v>
      </c>
      <c r="V1162">
        <v>15.3</v>
      </c>
      <c r="W1162" t="b">
        <f>COUNT(LifeExpectancyData[[#This Row],[Life expectancy]:[Schooling]])=19</f>
        <v>0</v>
      </c>
    </row>
    <row r="1163" spans="1:23" x14ac:dyDescent="0.25">
      <c r="A1163" t="s">
        <v>348</v>
      </c>
      <c r="B1163">
        <v>2008</v>
      </c>
      <c r="C1163" t="s">
        <v>281</v>
      </c>
      <c r="D1163">
        <v>74.099999999999994</v>
      </c>
      <c r="E1163">
        <v>165</v>
      </c>
      <c r="F1163">
        <v>1</v>
      </c>
      <c r="G1163">
        <v>11.64</v>
      </c>
      <c r="H1163">
        <v>181.76340780000001</v>
      </c>
      <c r="J1163">
        <v>0</v>
      </c>
      <c r="K1163">
        <v>6.5</v>
      </c>
      <c r="L1163">
        <v>1</v>
      </c>
      <c r="M1163">
        <v>99</v>
      </c>
      <c r="N1163">
        <v>7.33</v>
      </c>
      <c r="O1163">
        <v>99</v>
      </c>
      <c r="P1163">
        <v>0.1</v>
      </c>
      <c r="Q1163">
        <v>15669.25929</v>
      </c>
      <c r="R1163">
        <v>138188</v>
      </c>
      <c r="S1163">
        <v>1.9</v>
      </c>
      <c r="T1163">
        <v>1.9</v>
      </c>
      <c r="U1163">
        <v>0.81200000000000006</v>
      </c>
      <c r="V1163">
        <v>15.3</v>
      </c>
      <c r="W1163" t="b">
        <f>COUNT(LifeExpectancyData[[#This Row],[Life expectancy]:[Schooling]])=19</f>
        <v>0</v>
      </c>
    </row>
    <row r="1164" spans="1:23" x14ac:dyDescent="0.25">
      <c r="A1164" t="s">
        <v>348</v>
      </c>
      <c r="B1164">
        <v>2007</v>
      </c>
      <c r="C1164" t="s">
        <v>281</v>
      </c>
      <c r="D1164">
        <v>73.5</v>
      </c>
      <c r="E1164">
        <v>176</v>
      </c>
      <c r="F1164">
        <v>1</v>
      </c>
      <c r="G1164">
        <v>12.55</v>
      </c>
      <c r="H1164">
        <v>163.3433278</v>
      </c>
      <c r="J1164">
        <v>0</v>
      </c>
      <c r="K1164">
        <v>59.9</v>
      </c>
      <c r="L1164">
        <v>1</v>
      </c>
      <c r="M1164">
        <v>99</v>
      </c>
      <c r="N1164">
        <v>7.51</v>
      </c>
      <c r="O1164">
        <v>99</v>
      </c>
      <c r="P1164">
        <v>0.1</v>
      </c>
      <c r="Q1164">
        <v>13842.6549</v>
      </c>
      <c r="R1164">
        <v>15578</v>
      </c>
      <c r="S1164">
        <v>1.9</v>
      </c>
      <c r="T1164">
        <v>1.9</v>
      </c>
      <c r="U1164">
        <v>0.80900000000000005</v>
      </c>
      <c r="V1164">
        <v>15.3</v>
      </c>
      <c r="W1164" t="b">
        <f>COUNT(LifeExpectancyData[[#This Row],[Life expectancy]:[Schooling]])=19</f>
        <v>0</v>
      </c>
    </row>
    <row r="1165" spans="1:23" x14ac:dyDescent="0.25">
      <c r="A1165" t="s">
        <v>348</v>
      </c>
      <c r="B1165">
        <v>2006</v>
      </c>
      <c r="C1165" t="s">
        <v>281</v>
      </c>
      <c r="D1165">
        <v>73.400000000000006</v>
      </c>
      <c r="E1165">
        <v>177</v>
      </c>
      <c r="F1165">
        <v>1</v>
      </c>
      <c r="G1165">
        <v>13.16</v>
      </c>
      <c r="H1165">
        <v>1299.459306</v>
      </c>
      <c r="J1165">
        <v>1</v>
      </c>
      <c r="K1165">
        <v>59.3</v>
      </c>
      <c r="L1165">
        <v>1</v>
      </c>
      <c r="M1165">
        <v>99</v>
      </c>
      <c r="N1165">
        <v>8.1</v>
      </c>
      <c r="O1165">
        <v>99</v>
      </c>
      <c r="P1165">
        <v>0.1</v>
      </c>
      <c r="Q1165">
        <v>11398.76584</v>
      </c>
      <c r="R1165">
        <v>17137</v>
      </c>
      <c r="S1165">
        <v>2</v>
      </c>
      <c r="T1165">
        <v>2</v>
      </c>
      <c r="U1165">
        <v>0.80200000000000005</v>
      </c>
      <c r="V1165">
        <v>15.2</v>
      </c>
      <c r="W1165" t="b">
        <f>COUNT(LifeExpectancyData[[#This Row],[Life expectancy]:[Schooling]])=19</f>
        <v>0</v>
      </c>
    </row>
    <row r="1166" spans="1:23" x14ac:dyDescent="0.25">
      <c r="A1166" t="s">
        <v>348</v>
      </c>
      <c r="B1166">
        <v>2005</v>
      </c>
      <c r="C1166" t="s">
        <v>281</v>
      </c>
      <c r="D1166">
        <v>72.900000000000006</v>
      </c>
      <c r="E1166">
        <v>182</v>
      </c>
      <c r="F1166">
        <v>1</v>
      </c>
      <c r="G1166">
        <v>12.94</v>
      </c>
      <c r="H1166">
        <v>1317.08348</v>
      </c>
      <c r="J1166">
        <v>2</v>
      </c>
      <c r="K1166">
        <v>58.8</v>
      </c>
      <c r="L1166">
        <v>1</v>
      </c>
      <c r="M1166">
        <v>99</v>
      </c>
      <c r="N1166">
        <v>8.2799999999999994</v>
      </c>
      <c r="O1166">
        <v>99</v>
      </c>
      <c r="P1166">
        <v>0.1</v>
      </c>
      <c r="Q1166">
        <v>11161.724410000001</v>
      </c>
      <c r="R1166">
        <v>18765</v>
      </c>
      <c r="S1166">
        <v>2</v>
      </c>
      <c r="T1166">
        <v>2</v>
      </c>
      <c r="U1166">
        <v>0.79500000000000004</v>
      </c>
      <c r="V1166">
        <v>15</v>
      </c>
      <c r="W1166" t="b">
        <f>COUNT(LifeExpectancyData[[#This Row],[Life expectancy]:[Schooling]])=19</f>
        <v>0</v>
      </c>
    </row>
    <row r="1167" spans="1:23" x14ac:dyDescent="0.25">
      <c r="A1167" t="s">
        <v>348</v>
      </c>
      <c r="B1167">
        <v>2004</v>
      </c>
      <c r="C1167" t="s">
        <v>281</v>
      </c>
      <c r="D1167">
        <v>72.900000000000006</v>
      </c>
      <c r="E1167">
        <v>18</v>
      </c>
      <c r="F1167">
        <v>1</v>
      </c>
      <c r="G1167">
        <v>13.28</v>
      </c>
      <c r="H1167">
        <v>146.8608016</v>
      </c>
      <c r="J1167">
        <v>0</v>
      </c>
      <c r="K1167">
        <v>58.2</v>
      </c>
      <c r="L1167">
        <v>1</v>
      </c>
      <c r="M1167">
        <v>99</v>
      </c>
      <c r="N1167">
        <v>8.8000000000000007</v>
      </c>
      <c r="O1167">
        <v>99</v>
      </c>
      <c r="P1167">
        <v>0.1</v>
      </c>
      <c r="Q1167">
        <v>1259.5265999999999</v>
      </c>
      <c r="R1167">
        <v>117146</v>
      </c>
      <c r="S1167">
        <v>2.1</v>
      </c>
      <c r="T1167">
        <v>2.1</v>
      </c>
      <c r="U1167">
        <v>0.79300000000000004</v>
      </c>
      <c r="V1167">
        <v>15.3</v>
      </c>
      <c r="W1167" t="b">
        <f>COUNT(LifeExpectancyData[[#This Row],[Life expectancy]:[Schooling]])=19</f>
        <v>0</v>
      </c>
    </row>
    <row r="1168" spans="1:23" x14ac:dyDescent="0.25">
      <c r="A1168" t="s">
        <v>348</v>
      </c>
      <c r="B1168">
        <v>2003</v>
      </c>
      <c r="C1168" t="s">
        <v>281</v>
      </c>
      <c r="D1168">
        <v>72.5</v>
      </c>
      <c r="E1168">
        <v>184</v>
      </c>
      <c r="F1168">
        <v>1</v>
      </c>
      <c r="G1168">
        <v>13.24</v>
      </c>
      <c r="H1168">
        <v>1030.2202709999999</v>
      </c>
      <c r="J1168">
        <v>0</v>
      </c>
      <c r="K1168">
        <v>57.6</v>
      </c>
      <c r="L1168">
        <v>1</v>
      </c>
      <c r="M1168">
        <v>99</v>
      </c>
      <c r="N1168">
        <v>8.42</v>
      </c>
      <c r="O1168">
        <v>99</v>
      </c>
      <c r="P1168">
        <v>0.1</v>
      </c>
      <c r="Q1168">
        <v>8396.2532300000003</v>
      </c>
      <c r="R1168">
        <v>1129552</v>
      </c>
      <c r="S1168">
        <v>2.1</v>
      </c>
      <c r="T1168">
        <v>2.1</v>
      </c>
      <c r="U1168">
        <v>0.78400000000000003</v>
      </c>
      <c r="V1168">
        <v>14.9</v>
      </c>
      <c r="W1168" t="b">
        <f>COUNT(LifeExpectancyData[[#This Row],[Life expectancy]:[Schooling]])=19</f>
        <v>0</v>
      </c>
    </row>
    <row r="1169" spans="1:23" x14ac:dyDescent="0.25">
      <c r="A1169" t="s">
        <v>348</v>
      </c>
      <c r="B1169">
        <v>2002</v>
      </c>
      <c r="C1169" t="s">
        <v>281</v>
      </c>
      <c r="D1169">
        <v>72.5</v>
      </c>
      <c r="E1169">
        <v>184</v>
      </c>
      <c r="F1169">
        <v>1</v>
      </c>
      <c r="G1169">
        <v>13.29</v>
      </c>
      <c r="H1169">
        <v>8.9861980500000005</v>
      </c>
      <c r="J1169">
        <v>0</v>
      </c>
      <c r="K1169">
        <v>57.1</v>
      </c>
      <c r="L1169">
        <v>1</v>
      </c>
      <c r="M1169">
        <v>98</v>
      </c>
      <c r="N1169">
        <v>7.47</v>
      </c>
      <c r="O1169">
        <v>99</v>
      </c>
      <c r="P1169">
        <v>0.1</v>
      </c>
      <c r="Q1169">
        <v>665.64430000000004</v>
      </c>
      <c r="R1169">
        <v>115868</v>
      </c>
      <c r="S1169">
        <v>2.2000000000000002</v>
      </c>
      <c r="T1169">
        <v>2.2000000000000002</v>
      </c>
      <c r="U1169">
        <v>0.77500000000000002</v>
      </c>
      <c r="V1169">
        <v>14.6</v>
      </c>
      <c r="W1169" t="b">
        <f>COUNT(LifeExpectancyData[[#This Row],[Life expectancy]:[Schooling]])=19</f>
        <v>0</v>
      </c>
    </row>
    <row r="1170" spans="1:23" x14ac:dyDescent="0.25">
      <c r="A1170" t="s">
        <v>348</v>
      </c>
      <c r="B1170">
        <v>2001</v>
      </c>
      <c r="C1170" t="s">
        <v>281</v>
      </c>
      <c r="D1170">
        <v>72.3</v>
      </c>
      <c r="E1170">
        <v>185</v>
      </c>
      <c r="F1170">
        <v>1</v>
      </c>
      <c r="G1170">
        <v>13.18</v>
      </c>
      <c r="H1170">
        <v>7.6010924160000002</v>
      </c>
      <c r="J1170">
        <v>20</v>
      </c>
      <c r="K1170">
        <v>56.6</v>
      </c>
      <c r="L1170">
        <v>1</v>
      </c>
      <c r="M1170">
        <v>99</v>
      </c>
      <c r="N1170">
        <v>7.11</v>
      </c>
      <c r="O1170">
        <v>99</v>
      </c>
      <c r="P1170">
        <v>0.1</v>
      </c>
      <c r="Q1170">
        <v>527.85364000000004</v>
      </c>
      <c r="R1170">
        <v>1187576</v>
      </c>
      <c r="S1170">
        <v>2.2000000000000002</v>
      </c>
      <c r="T1170">
        <v>2.2000000000000002</v>
      </c>
      <c r="U1170">
        <v>0.76900000000000002</v>
      </c>
      <c r="V1170">
        <v>14.2</v>
      </c>
      <c r="W1170" t="b">
        <f>COUNT(LifeExpectancyData[[#This Row],[Life expectancy]:[Schooling]])=19</f>
        <v>0</v>
      </c>
    </row>
    <row r="1171" spans="1:23" x14ac:dyDescent="0.25">
      <c r="A1171" t="s">
        <v>348</v>
      </c>
      <c r="B1171">
        <v>2000</v>
      </c>
      <c r="C1171" t="s">
        <v>281</v>
      </c>
      <c r="D1171">
        <v>71.7</v>
      </c>
      <c r="E1171">
        <v>193</v>
      </c>
      <c r="F1171">
        <v>1</v>
      </c>
      <c r="G1171">
        <v>12.22</v>
      </c>
      <c r="H1171">
        <v>75.362514059999995</v>
      </c>
      <c r="J1171">
        <v>1</v>
      </c>
      <c r="K1171">
        <v>56.1</v>
      </c>
      <c r="L1171">
        <v>1</v>
      </c>
      <c r="M1171">
        <v>99</v>
      </c>
      <c r="N1171">
        <v>7.6</v>
      </c>
      <c r="O1171">
        <v>99</v>
      </c>
      <c r="P1171">
        <v>0.1</v>
      </c>
      <c r="Q1171">
        <v>4623.4671200000003</v>
      </c>
      <c r="R1171">
        <v>121971</v>
      </c>
      <c r="S1171">
        <v>2.2999999999999998</v>
      </c>
      <c r="T1171">
        <v>2.2999999999999998</v>
      </c>
      <c r="U1171">
        <v>0.76100000000000001</v>
      </c>
      <c r="V1171">
        <v>13.9</v>
      </c>
      <c r="W1171" t="b">
        <f>COUNT(LifeExpectancyData[[#This Row],[Life expectancy]:[Schooling]])=19</f>
        <v>0</v>
      </c>
    </row>
    <row r="1172" spans="1:23" x14ac:dyDescent="0.25">
      <c r="A1172" t="s">
        <v>349</v>
      </c>
      <c r="B1172">
        <v>2015</v>
      </c>
      <c r="C1172" t="s">
        <v>281</v>
      </c>
      <c r="D1172">
        <v>82.7</v>
      </c>
      <c r="E1172">
        <v>49</v>
      </c>
      <c r="F1172">
        <v>0</v>
      </c>
      <c r="H1172">
        <v>0</v>
      </c>
      <c r="J1172">
        <v>0</v>
      </c>
      <c r="K1172">
        <v>61</v>
      </c>
      <c r="L1172">
        <v>0</v>
      </c>
      <c r="M1172">
        <v>92</v>
      </c>
      <c r="O1172">
        <v>92</v>
      </c>
      <c r="P1172">
        <v>0.1</v>
      </c>
      <c r="Q1172">
        <v>5734.4435999999996</v>
      </c>
      <c r="R1172">
        <v>33815</v>
      </c>
      <c r="S1172">
        <v>1</v>
      </c>
      <c r="T1172">
        <v>0.9</v>
      </c>
      <c r="U1172">
        <v>0.91900000000000004</v>
      </c>
      <c r="V1172">
        <v>19</v>
      </c>
      <c r="W1172" t="b">
        <f>COUNT(LifeExpectancyData[[#This Row],[Life expectancy]:[Schooling]])=19</f>
        <v>0</v>
      </c>
    </row>
    <row r="1173" spans="1:23" x14ac:dyDescent="0.25">
      <c r="A1173" t="s">
        <v>349</v>
      </c>
      <c r="B1173">
        <v>2014</v>
      </c>
      <c r="C1173" t="s">
        <v>281</v>
      </c>
      <c r="D1173">
        <v>82.5</v>
      </c>
      <c r="E1173">
        <v>49</v>
      </c>
      <c r="F1173">
        <v>0</v>
      </c>
      <c r="G1173">
        <v>7.45</v>
      </c>
      <c r="H1173">
        <v>8254.0207630000004</v>
      </c>
      <c r="J1173">
        <v>0</v>
      </c>
      <c r="K1173">
        <v>6.6</v>
      </c>
      <c r="L1173">
        <v>0</v>
      </c>
      <c r="M1173">
        <v>9</v>
      </c>
      <c r="N1173">
        <v>8.86</v>
      </c>
      <c r="O1173">
        <v>9</v>
      </c>
      <c r="P1173">
        <v>0.1</v>
      </c>
      <c r="Q1173">
        <v>52473.113559999998</v>
      </c>
      <c r="R1173">
        <v>327386</v>
      </c>
      <c r="S1173">
        <v>1</v>
      </c>
      <c r="T1173">
        <v>0.9</v>
      </c>
      <c r="U1173">
        <v>0.91500000000000004</v>
      </c>
      <c r="V1173">
        <v>19</v>
      </c>
      <c r="W1173" t="b">
        <f>COUNT(LifeExpectancyData[[#This Row],[Life expectancy]:[Schooling]])=19</f>
        <v>0</v>
      </c>
    </row>
    <row r="1174" spans="1:23" x14ac:dyDescent="0.25">
      <c r="A1174" t="s">
        <v>349</v>
      </c>
      <c r="B1174">
        <v>2013</v>
      </c>
      <c r="C1174" t="s">
        <v>281</v>
      </c>
      <c r="D1174">
        <v>82.4</v>
      </c>
      <c r="E1174">
        <v>5</v>
      </c>
      <c r="F1174">
        <v>0</v>
      </c>
      <c r="G1174">
        <v>7.31</v>
      </c>
      <c r="H1174">
        <v>764.5440691</v>
      </c>
      <c r="J1174">
        <v>0</v>
      </c>
      <c r="K1174">
        <v>6.2</v>
      </c>
      <c r="L1174">
        <v>0</v>
      </c>
      <c r="M1174">
        <v>91</v>
      </c>
      <c r="N1174">
        <v>8.75</v>
      </c>
      <c r="O1174">
        <v>91</v>
      </c>
      <c r="P1174">
        <v>0.1</v>
      </c>
      <c r="Q1174">
        <v>4781.3887999999997</v>
      </c>
      <c r="R1174">
        <v>323764</v>
      </c>
      <c r="S1174">
        <v>1</v>
      </c>
      <c r="T1174">
        <v>0.9</v>
      </c>
      <c r="U1174">
        <v>0.90700000000000003</v>
      </c>
      <c r="V1174">
        <v>19</v>
      </c>
      <c r="W1174" t="b">
        <f>COUNT(LifeExpectancyData[[#This Row],[Life expectancy]:[Schooling]])=19</f>
        <v>0</v>
      </c>
    </row>
    <row r="1175" spans="1:23" x14ac:dyDescent="0.25">
      <c r="A1175" t="s">
        <v>349</v>
      </c>
      <c r="B1175">
        <v>2012</v>
      </c>
      <c r="C1175" t="s">
        <v>281</v>
      </c>
      <c r="D1175">
        <v>82.5</v>
      </c>
      <c r="E1175">
        <v>5</v>
      </c>
      <c r="F1175">
        <v>0</v>
      </c>
      <c r="G1175">
        <v>7.81</v>
      </c>
      <c r="H1175">
        <v>6818.5464069999998</v>
      </c>
      <c r="J1175">
        <v>0</v>
      </c>
      <c r="K1175">
        <v>59.7</v>
      </c>
      <c r="L1175">
        <v>0</v>
      </c>
      <c r="M1175">
        <v>89</v>
      </c>
      <c r="N1175">
        <v>8.68</v>
      </c>
      <c r="O1175">
        <v>89</v>
      </c>
      <c r="P1175">
        <v>0.1</v>
      </c>
      <c r="Q1175">
        <v>44333.851799999997</v>
      </c>
      <c r="R1175">
        <v>32716</v>
      </c>
      <c r="S1175">
        <v>1</v>
      </c>
      <c r="T1175">
        <v>0.9</v>
      </c>
      <c r="U1175">
        <v>0.90100000000000002</v>
      </c>
      <c r="V1175">
        <v>18.7</v>
      </c>
      <c r="W1175" t="b">
        <f>COUNT(LifeExpectancyData[[#This Row],[Life expectancy]:[Schooling]])=19</f>
        <v>0</v>
      </c>
    </row>
    <row r="1176" spans="1:23" x14ac:dyDescent="0.25">
      <c r="A1176" t="s">
        <v>349</v>
      </c>
      <c r="B1176">
        <v>2011</v>
      </c>
      <c r="C1176" t="s">
        <v>281</v>
      </c>
      <c r="D1176">
        <v>82.1</v>
      </c>
      <c r="E1176">
        <v>51</v>
      </c>
      <c r="F1176">
        <v>0</v>
      </c>
      <c r="G1176">
        <v>8.1300000000000008</v>
      </c>
      <c r="H1176">
        <v>7.0480925000000001</v>
      </c>
      <c r="J1176">
        <v>0</v>
      </c>
      <c r="K1176">
        <v>59.3</v>
      </c>
      <c r="L1176">
        <v>0</v>
      </c>
      <c r="M1176">
        <v>95</v>
      </c>
      <c r="N1176">
        <v>8.65</v>
      </c>
      <c r="O1176">
        <v>95</v>
      </c>
      <c r="P1176">
        <v>0.1</v>
      </c>
      <c r="Q1176">
        <v>46.216999999999999</v>
      </c>
      <c r="R1176">
        <v>31914</v>
      </c>
      <c r="S1176">
        <v>0.9</v>
      </c>
      <c r="T1176">
        <v>0.9</v>
      </c>
      <c r="U1176">
        <v>0.89400000000000002</v>
      </c>
      <c r="V1176">
        <v>18.600000000000001</v>
      </c>
      <c r="W1176" t="b">
        <f>COUNT(LifeExpectancyData[[#This Row],[Life expectancy]:[Schooling]])=19</f>
        <v>0</v>
      </c>
    </row>
    <row r="1177" spans="1:23" x14ac:dyDescent="0.25">
      <c r="A1177" t="s">
        <v>349</v>
      </c>
      <c r="B1177">
        <v>2010</v>
      </c>
      <c r="C1177" t="s">
        <v>281</v>
      </c>
      <c r="D1177">
        <v>81.8</v>
      </c>
      <c r="E1177">
        <v>53</v>
      </c>
      <c r="F1177">
        <v>0</v>
      </c>
      <c r="G1177">
        <v>8.25</v>
      </c>
      <c r="H1177">
        <v>6005.5757629999998</v>
      </c>
      <c r="J1177">
        <v>0</v>
      </c>
      <c r="K1177">
        <v>58.9</v>
      </c>
      <c r="L1177">
        <v>0</v>
      </c>
      <c r="M1177">
        <v>96</v>
      </c>
      <c r="N1177">
        <v>8.86</v>
      </c>
      <c r="O1177">
        <v>96</v>
      </c>
      <c r="P1177">
        <v>0.1</v>
      </c>
      <c r="Q1177">
        <v>41676.445269999997</v>
      </c>
      <c r="R1177">
        <v>31841</v>
      </c>
      <c r="S1177">
        <v>0.9</v>
      </c>
      <c r="T1177">
        <v>0.9</v>
      </c>
      <c r="U1177">
        <v>0.89400000000000002</v>
      </c>
      <c r="V1177">
        <v>18.399999999999999</v>
      </c>
      <c r="W1177" t="b">
        <f>COUNT(LifeExpectancyData[[#This Row],[Life expectancy]:[Schooling]])=19</f>
        <v>0</v>
      </c>
    </row>
    <row r="1178" spans="1:23" x14ac:dyDescent="0.25">
      <c r="A1178" t="s">
        <v>349</v>
      </c>
      <c r="B1178">
        <v>2009</v>
      </c>
      <c r="C1178" t="s">
        <v>281</v>
      </c>
      <c r="D1178">
        <v>81.599999999999994</v>
      </c>
      <c r="E1178">
        <v>55</v>
      </c>
      <c r="F1178">
        <v>0</v>
      </c>
      <c r="G1178">
        <v>10.220000000000001</v>
      </c>
      <c r="H1178">
        <v>687.57763580000005</v>
      </c>
      <c r="J1178">
        <v>0</v>
      </c>
      <c r="K1178">
        <v>58.5</v>
      </c>
      <c r="L1178">
        <v>0</v>
      </c>
      <c r="M1178">
        <v>96</v>
      </c>
      <c r="N1178">
        <v>9.1199999999999992</v>
      </c>
      <c r="O1178">
        <v>96</v>
      </c>
      <c r="P1178">
        <v>0.1</v>
      </c>
      <c r="Q1178">
        <v>4461.8925099999997</v>
      </c>
      <c r="R1178">
        <v>318499</v>
      </c>
      <c r="S1178">
        <v>0.9</v>
      </c>
      <c r="T1178">
        <v>0.9</v>
      </c>
      <c r="U1178">
        <v>0.89400000000000002</v>
      </c>
      <c r="V1178">
        <v>18.399999999999999</v>
      </c>
      <c r="W1178" t="b">
        <f>COUNT(LifeExpectancyData[[#This Row],[Life expectancy]:[Schooling]])=19</f>
        <v>0</v>
      </c>
    </row>
    <row r="1179" spans="1:23" x14ac:dyDescent="0.25">
      <c r="A1179" t="s">
        <v>349</v>
      </c>
      <c r="B1179">
        <v>2008</v>
      </c>
      <c r="C1179" t="s">
        <v>281</v>
      </c>
      <c r="D1179">
        <v>81.400000000000006</v>
      </c>
      <c r="E1179">
        <v>58</v>
      </c>
      <c r="F1179">
        <v>0</v>
      </c>
      <c r="G1179">
        <v>8.49</v>
      </c>
      <c r="H1179">
        <v>7613.8149990000002</v>
      </c>
      <c r="J1179">
        <v>0</v>
      </c>
      <c r="K1179">
        <v>58.1</v>
      </c>
      <c r="L1179">
        <v>0</v>
      </c>
      <c r="M1179">
        <v>98</v>
      </c>
      <c r="N1179">
        <v>8.8000000000000007</v>
      </c>
      <c r="O1179">
        <v>98</v>
      </c>
      <c r="P1179">
        <v>0.1</v>
      </c>
      <c r="Q1179">
        <v>55575.291960000002</v>
      </c>
      <c r="R1179">
        <v>317414</v>
      </c>
      <c r="S1179">
        <v>0.9</v>
      </c>
      <c r="T1179">
        <v>0.9</v>
      </c>
      <c r="U1179">
        <v>0.89200000000000002</v>
      </c>
      <c r="V1179">
        <v>18.2</v>
      </c>
      <c r="W1179" t="b">
        <f>COUNT(LifeExpectancyData[[#This Row],[Life expectancy]:[Schooling]])=19</f>
        <v>0</v>
      </c>
    </row>
    <row r="1180" spans="1:23" x14ac:dyDescent="0.25">
      <c r="A1180" t="s">
        <v>349</v>
      </c>
      <c r="B1180">
        <v>2007</v>
      </c>
      <c r="C1180" t="s">
        <v>281</v>
      </c>
      <c r="D1180">
        <v>81.3</v>
      </c>
      <c r="E1180">
        <v>59</v>
      </c>
      <c r="F1180">
        <v>0</v>
      </c>
      <c r="G1180">
        <v>7.53</v>
      </c>
      <c r="H1180">
        <v>12042.97366</v>
      </c>
      <c r="J1180">
        <v>0</v>
      </c>
      <c r="K1180">
        <v>57.8</v>
      </c>
      <c r="L1180">
        <v>0</v>
      </c>
      <c r="M1180">
        <v>97</v>
      </c>
      <c r="N1180">
        <v>8.75</v>
      </c>
      <c r="O1180">
        <v>97</v>
      </c>
      <c r="P1180">
        <v>0.1</v>
      </c>
      <c r="Q1180">
        <v>68348.318169999999</v>
      </c>
      <c r="R1180">
        <v>311566</v>
      </c>
      <c r="S1180">
        <v>0.9</v>
      </c>
      <c r="T1180">
        <v>0.9</v>
      </c>
      <c r="U1180">
        <v>0.88700000000000001</v>
      </c>
      <c r="V1180">
        <v>18.2</v>
      </c>
      <c r="W1180" t="b">
        <f>COUNT(LifeExpectancyData[[#This Row],[Life expectancy]:[Schooling]])=19</f>
        <v>0</v>
      </c>
    </row>
    <row r="1181" spans="1:23" x14ac:dyDescent="0.25">
      <c r="A1181" t="s">
        <v>349</v>
      </c>
      <c r="B1181">
        <v>2006</v>
      </c>
      <c r="C1181" t="s">
        <v>281</v>
      </c>
      <c r="D1181">
        <v>81.099999999999994</v>
      </c>
      <c r="E1181">
        <v>61</v>
      </c>
      <c r="F1181">
        <v>0</v>
      </c>
      <c r="G1181">
        <v>7.2</v>
      </c>
      <c r="H1181">
        <v>1003.139804</v>
      </c>
      <c r="J1181">
        <v>0</v>
      </c>
      <c r="K1181">
        <v>57.4</v>
      </c>
      <c r="L1181">
        <v>0</v>
      </c>
      <c r="M1181">
        <v>97</v>
      </c>
      <c r="N1181">
        <v>8.9600000000000009</v>
      </c>
      <c r="O1181">
        <v>97</v>
      </c>
      <c r="P1181">
        <v>0.1</v>
      </c>
      <c r="Q1181">
        <v>5613.54115</v>
      </c>
      <c r="R1181">
        <v>33782</v>
      </c>
      <c r="S1181">
        <v>0.9</v>
      </c>
      <c r="T1181">
        <v>0.9</v>
      </c>
      <c r="U1181">
        <v>0.88400000000000001</v>
      </c>
      <c r="V1181">
        <v>18.100000000000001</v>
      </c>
      <c r="W1181" t="b">
        <f>COUNT(LifeExpectancyData[[#This Row],[Life expectancy]:[Schooling]])=19</f>
        <v>0</v>
      </c>
    </row>
    <row r="1182" spans="1:23" x14ac:dyDescent="0.25">
      <c r="A1182" t="s">
        <v>349</v>
      </c>
      <c r="B1182">
        <v>2005</v>
      </c>
      <c r="C1182" t="s">
        <v>281</v>
      </c>
      <c r="D1182">
        <v>81</v>
      </c>
      <c r="E1182">
        <v>62</v>
      </c>
      <c r="F1182">
        <v>0</v>
      </c>
      <c r="G1182">
        <v>7.05</v>
      </c>
      <c r="H1182">
        <v>10631.20379</v>
      </c>
      <c r="J1182">
        <v>0</v>
      </c>
      <c r="K1182">
        <v>56.9</v>
      </c>
      <c r="L1182">
        <v>0</v>
      </c>
      <c r="M1182">
        <v>95</v>
      </c>
      <c r="N1182">
        <v>9.2100000000000009</v>
      </c>
      <c r="O1182">
        <v>95</v>
      </c>
      <c r="P1182">
        <v>0.1</v>
      </c>
      <c r="Q1182">
        <v>56249.755499999999</v>
      </c>
      <c r="R1182">
        <v>296734</v>
      </c>
      <c r="S1182">
        <v>0.9</v>
      </c>
      <c r="T1182">
        <v>0.9</v>
      </c>
      <c r="U1182">
        <v>0.879</v>
      </c>
      <c r="V1182">
        <v>17.899999999999999</v>
      </c>
      <c r="W1182" t="b">
        <f>COUNT(LifeExpectancyData[[#This Row],[Life expectancy]:[Schooling]])=19</f>
        <v>0</v>
      </c>
    </row>
    <row r="1183" spans="1:23" x14ac:dyDescent="0.25">
      <c r="A1183" t="s">
        <v>349</v>
      </c>
      <c r="B1183">
        <v>2004</v>
      </c>
      <c r="C1183" t="s">
        <v>281</v>
      </c>
      <c r="D1183">
        <v>88</v>
      </c>
      <c r="E1183">
        <v>65</v>
      </c>
      <c r="F1183">
        <v>0</v>
      </c>
      <c r="G1183">
        <v>6.79</v>
      </c>
      <c r="H1183">
        <v>8506.1014429999996</v>
      </c>
      <c r="J1183">
        <v>0</v>
      </c>
      <c r="K1183">
        <v>56.5</v>
      </c>
      <c r="L1183">
        <v>0</v>
      </c>
      <c r="M1183">
        <v>99</v>
      </c>
      <c r="N1183">
        <v>9.59</v>
      </c>
      <c r="O1183">
        <v>99</v>
      </c>
      <c r="P1183">
        <v>0.1</v>
      </c>
      <c r="Q1183">
        <v>46917.27216</v>
      </c>
      <c r="R1183">
        <v>29274</v>
      </c>
      <c r="S1183">
        <v>1</v>
      </c>
      <c r="T1183">
        <v>0.9</v>
      </c>
      <c r="U1183">
        <v>0.873</v>
      </c>
      <c r="V1183">
        <v>18.3</v>
      </c>
      <c r="W1183" t="b">
        <f>COUNT(LifeExpectancyData[[#This Row],[Life expectancy]:[Schooling]])=19</f>
        <v>0</v>
      </c>
    </row>
    <row r="1184" spans="1:23" x14ac:dyDescent="0.25">
      <c r="A1184" t="s">
        <v>349</v>
      </c>
      <c r="B1184">
        <v>2003</v>
      </c>
      <c r="C1184" t="s">
        <v>281</v>
      </c>
      <c r="D1184">
        <v>87</v>
      </c>
      <c r="E1184">
        <v>65</v>
      </c>
      <c r="F1184">
        <v>0</v>
      </c>
      <c r="G1184">
        <v>6.61</v>
      </c>
      <c r="H1184">
        <v>725.48531609999998</v>
      </c>
      <c r="J1184">
        <v>0</v>
      </c>
      <c r="K1184">
        <v>55.9</v>
      </c>
      <c r="L1184">
        <v>0</v>
      </c>
      <c r="M1184">
        <v>97</v>
      </c>
      <c r="N1184">
        <v>1.7</v>
      </c>
      <c r="O1184">
        <v>97</v>
      </c>
      <c r="P1184">
        <v>0.1</v>
      </c>
      <c r="Q1184">
        <v>3944.9989999999998</v>
      </c>
      <c r="R1184">
        <v>289521</v>
      </c>
      <c r="S1184">
        <v>1</v>
      </c>
      <c r="T1184">
        <v>0.9</v>
      </c>
      <c r="U1184">
        <v>0.86599999999999999</v>
      </c>
      <c r="V1184">
        <v>17.600000000000001</v>
      </c>
      <c r="W1184" t="b">
        <f>COUNT(LifeExpectancyData[[#This Row],[Life expectancy]:[Schooling]])=19</f>
        <v>0</v>
      </c>
    </row>
    <row r="1185" spans="1:23" x14ac:dyDescent="0.25">
      <c r="A1185" t="s">
        <v>349</v>
      </c>
      <c r="B1185">
        <v>2002</v>
      </c>
      <c r="C1185" t="s">
        <v>281</v>
      </c>
      <c r="D1185">
        <v>84</v>
      </c>
      <c r="E1185">
        <v>7</v>
      </c>
      <c r="F1185">
        <v>0</v>
      </c>
      <c r="G1185">
        <v>6.61</v>
      </c>
      <c r="H1185">
        <v>5948.0967769999997</v>
      </c>
      <c r="J1185">
        <v>0</v>
      </c>
      <c r="K1185">
        <v>55.4</v>
      </c>
      <c r="L1185">
        <v>0</v>
      </c>
      <c r="M1185">
        <v>95</v>
      </c>
      <c r="N1185">
        <v>9.86</v>
      </c>
      <c r="O1185">
        <v>95</v>
      </c>
      <c r="P1185">
        <v>0.1</v>
      </c>
      <c r="Q1185">
        <v>31996.217199999999</v>
      </c>
      <c r="R1185">
        <v>287523</v>
      </c>
      <c r="S1185">
        <v>1</v>
      </c>
      <c r="T1185">
        <v>0.9</v>
      </c>
      <c r="U1185">
        <v>0.85899999999999999</v>
      </c>
      <c r="V1185">
        <v>17.2</v>
      </c>
      <c r="W1185" t="b">
        <f>COUNT(LifeExpectancyData[[#This Row],[Life expectancy]:[Schooling]])=19</f>
        <v>0</v>
      </c>
    </row>
    <row r="1186" spans="1:23" x14ac:dyDescent="0.25">
      <c r="A1186" t="s">
        <v>349</v>
      </c>
      <c r="B1186">
        <v>2001</v>
      </c>
      <c r="C1186" t="s">
        <v>281</v>
      </c>
      <c r="D1186">
        <v>80</v>
      </c>
      <c r="E1186">
        <v>72</v>
      </c>
      <c r="F1186">
        <v>0</v>
      </c>
      <c r="G1186">
        <v>6.37</v>
      </c>
      <c r="H1186">
        <v>5048.2744259999999</v>
      </c>
      <c r="J1186">
        <v>0</v>
      </c>
      <c r="K1186">
        <v>54.8</v>
      </c>
      <c r="L1186">
        <v>0</v>
      </c>
      <c r="M1186">
        <v>92</v>
      </c>
      <c r="N1186">
        <v>9.1199999999999992</v>
      </c>
      <c r="O1186">
        <v>92</v>
      </c>
      <c r="P1186">
        <v>0.1</v>
      </c>
      <c r="Q1186">
        <v>28585.9254</v>
      </c>
      <c r="R1186">
        <v>284968</v>
      </c>
      <c r="S1186">
        <v>1</v>
      </c>
      <c r="T1186">
        <v>0.9</v>
      </c>
      <c r="U1186">
        <v>0.85399999999999998</v>
      </c>
      <c r="V1186">
        <v>17.100000000000001</v>
      </c>
      <c r="W1186" t="b">
        <f>COUNT(LifeExpectancyData[[#This Row],[Life expectancy]:[Schooling]])=19</f>
        <v>0</v>
      </c>
    </row>
    <row r="1187" spans="1:23" x14ac:dyDescent="0.25">
      <c r="A1187" t="s">
        <v>349</v>
      </c>
      <c r="B1187">
        <v>2000</v>
      </c>
      <c r="C1187" t="s">
        <v>281</v>
      </c>
      <c r="D1187">
        <v>79.7</v>
      </c>
      <c r="E1187">
        <v>74</v>
      </c>
      <c r="F1187">
        <v>0</v>
      </c>
      <c r="G1187">
        <v>6.17</v>
      </c>
      <c r="H1187">
        <v>5809.1219899999996</v>
      </c>
      <c r="J1187">
        <v>0</v>
      </c>
      <c r="K1187">
        <v>54.2</v>
      </c>
      <c r="L1187">
        <v>0</v>
      </c>
      <c r="M1187">
        <v>98</v>
      </c>
      <c r="N1187">
        <v>9.2799999999999994</v>
      </c>
      <c r="O1187">
        <v>98</v>
      </c>
      <c r="P1187">
        <v>0.1</v>
      </c>
      <c r="Q1187">
        <v>31813.373439999999</v>
      </c>
      <c r="R1187">
        <v>28125</v>
      </c>
      <c r="S1187">
        <v>1</v>
      </c>
      <c r="T1187">
        <v>0.9</v>
      </c>
      <c r="U1187">
        <v>0.84699999999999998</v>
      </c>
      <c r="V1187">
        <v>16.8</v>
      </c>
      <c r="W1187" t="b">
        <f>COUNT(LifeExpectancyData[[#This Row],[Life expectancy]:[Schooling]])=19</f>
        <v>0</v>
      </c>
    </row>
    <row r="1188" spans="1:23" x14ac:dyDescent="0.25">
      <c r="A1188" t="s">
        <v>350</v>
      </c>
      <c r="B1188">
        <v>2015</v>
      </c>
      <c r="C1188" t="s">
        <v>273</v>
      </c>
      <c r="D1188">
        <v>68.3</v>
      </c>
      <c r="E1188">
        <v>181</v>
      </c>
      <c r="F1188">
        <v>910</v>
      </c>
      <c r="H1188">
        <v>0</v>
      </c>
      <c r="I1188">
        <v>87</v>
      </c>
      <c r="J1188">
        <v>90387</v>
      </c>
      <c r="K1188">
        <v>18.7</v>
      </c>
      <c r="L1188">
        <v>1100</v>
      </c>
      <c r="M1188">
        <v>86</v>
      </c>
      <c r="O1188">
        <v>87</v>
      </c>
      <c r="P1188">
        <v>0.2</v>
      </c>
      <c r="Q1188">
        <v>1613.18878</v>
      </c>
      <c r="R1188">
        <v>1395398</v>
      </c>
      <c r="S1188">
        <v>26.7</v>
      </c>
      <c r="T1188">
        <v>27.3</v>
      </c>
      <c r="U1188">
        <v>0.61499999999999999</v>
      </c>
      <c r="V1188">
        <v>11.6</v>
      </c>
      <c r="W1188" t="b">
        <f>COUNT(LifeExpectancyData[[#This Row],[Life expectancy]:[Schooling]])=19</f>
        <v>0</v>
      </c>
    </row>
    <row r="1189" spans="1:23" x14ac:dyDescent="0.25">
      <c r="A1189" t="s">
        <v>350</v>
      </c>
      <c r="B1189">
        <v>2014</v>
      </c>
      <c r="C1189" t="s">
        <v>273</v>
      </c>
      <c r="D1189">
        <v>68</v>
      </c>
      <c r="E1189">
        <v>184</v>
      </c>
      <c r="F1189">
        <v>957</v>
      </c>
      <c r="G1189">
        <v>3.07</v>
      </c>
      <c r="H1189">
        <v>86.521538949999993</v>
      </c>
      <c r="I1189">
        <v>79</v>
      </c>
      <c r="J1189">
        <v>79563</v>
      </c>
      <c r="K1189">
        <v>18.100000000000001</v>
      </c>
      <c r="L1189">
        <v>1200</v>
      </c>
      <c r="M1189">
        <v>84</v>
      </c>
      <c r="N1189">
        <v>4.6900000000000004</v>
      </c>
      <c r="O1189">
        <v>85</v>
      </c>
      <c r="P1189">
        <v>0.2</v>
      </c>
      <c r="Q1189">
        <v>1573.11889</v>
      </c>
      <c r="R1189">
        <v>1293859294</v>
      </c>
      <c r="S1189">
        <v>26.8</v>
      </c>
      <c r="T1189">
        <v>27.4</v>
      </c>
      <c r="U1189">
        <v>0.60699999999999998</v>
      </c>
      <c r="V1189">
        <v>11.6</v>
      </c>
      <c r="W1189" t="b">
        <f>COUNT(LifeExpectancyData[[#This Row],[Life expectancy]:[Schooling]])=19</f>
        <v>1</v>
      </c>
    </row>
    <row r="1190" spans="1:23" x14ac:dyDescent="0.25">
      <c r="A1190" t="s">
        <v>350</v>
      </c>
      <c r="B1190">
        <v>2013</v>
      </c>
      <c r="C1190" t="s">
        <v>273</v>
      </c>
      <c r="D1190">
        <v>67.599999999999994</v>
      </c>
      <c r="E1190">
        <v>187</v>
      </c>
      <c r="F1190">
        <v>1000</v>
      </c>
      <c r="G1190">
        <v>3.11</v>
      </c>
      <c r="H1190">
        <v>67.67230438</v>
      </c>
      <c r="I1190">
        <v>7</v>
      </c>
      <c r="J1190">
        <v>13822</v>
      </c>
      <c r="K1190">
        <v>17.5</v>
      </c>
      <c r="L1190">
        <v>1300</v>
      </c>
      <c r="M1190">
        <v>82</v>
      </c>
      <c r="N1190">
        <v>4.53</v>
      </c>
      <c r="O1190">
        <v>83</v>
      </c>
      <c r="P1190">
        <v>0.2</v>
      </c>
      <c r="Q1190">
        <v>1452.195373</v>
      </c>
      <c r="R1190">
        <v>127856227</v>
      </c>
      <c r="S1190">
        <v>26.8</v>
      </c>
      <c r="T1190">
        <v>27.5</v>
      </c>
      <c r="U1190">
        <v>0.59899999999999998</v>
      </c>
      <c r="V1190">
        <v>11.5</v>
      </c>
      <c r="W1190" t="b">
        <f>COUNT(LifeExpectancyData[[#This Row],[Life expectancy]:[Schooling]])=19</f>
        <v>1</v>
      </c>
    </row>
    <row r="1191" spans="1:23" x14ac:dyDescent="0.25">
      <c r="A1191" t="s">
        <v>350</v>
      </c>
      <c r="B1191">
        <v>2012</v>
      </c>
      <c r="C1191" t="s">
        <v>273</v>
      </c>
      <c r="D1191">
        <v>67.3</v>
      </c>
      <c r="E1191">
        <v>19</v>
      </c>
      <c r="F1191">
        <v>1100</v>
      </c>
      <c r="G1191">
        <v>3.1</v>
      </c>
      <c r="H1191">
        <v>64.96964491</v>
      </c>
      <c r="I1191">
        <v>73</v>
      </c>
      <c r="J1191">
        <v>18668</v>
      </c>
      <c r="K1191">
        <v>17</v>
      </c>
      <c r="L1191">
        <v>1400</v>
      </c>
      <c r="M1191">
        <v>79</v>
      </c>
      <c r="N1191">
        <v>4.3899999999999997</v>
      </c>
      <c r="O1191">
        <v>82</v>
      </c>
      <c r="P1191">
        <v>0.2</v>
      </c>
      <c r="Q1191">
        <v>1446.98541</v>
      </c>
      <c r="R1191">
        <v>126365852</v>
      </c>
      <c r="S1191">
        <v>26.9</v>
      </c>
      <c r="T1191">
        <v>27.6</v>
      </c>
      <c r="U1191">
        <v>0.59</v>
      </c>
      <c r="V1191">
        <v>11.3</v>
      </c>
      <c r="W1191" t="b">
        <f>COUNT(LifeExpectancyData[[#This Row],[Life expectancy]:[Schooling]])=19</f>
        <v>1</v>
      </c>
    </row>
    <row r="1192" spans="1:23" x14ac:dyDescent="0.25">
      <c r="A1192" t="s">
        <v>350</v>
      </c>
      <c r="B1192">
        <v>2011</v>
      </c>
      <c r="C1192" t="s">
        <v>273</v>
      </c>
      <c r="D1192">
        <v>66.8</v>
      </c>
      <c r="E1192">
        <v>193</v>
      </c>
      <c r="F1192">
        <v>1100</v>
      </c>
      <c r="G1192">
        <v>3</v>
      </c>
      <c r="H1192">
        <v>64.605900500000004</v>
      </c>
      <c r="I1192">
        <v>44</v>
      </c>
      <c r="J1192">
        <v>33634</v>
      </c>
      <c r="K1192">
        <v>16.399999999999999</v>
      </c>
      <c r="L1192">
        <v>1500</v>
      </c>
      <c r="M1192">
        <v>79</v>
      </c>
      <c r="N1192">
        <v>4.33</v>
      </c>
      <c r="O1192">
        <v>82</v>
      </c>
      <c r="P1192">
        <v>0.2</v>
      </c>
      <c r="Q1192">
        <v>1461.671957</v>
      </c>
      <c r="R1192">
        <v>124723629</v>
      </c>
      <c r="S1192">
        <v>26.9</v>
      </c>
      <c r="T1192">
        <v>27.7</v>
      </c>
      <c r="U1192">
        <v>0.57999999999999996</v>
      </c>
      <c r="V1192">
        <v>10.8</v>
      </c>
      <c r="W1192" t="b">
        <f>COUNT(LifeExpectancyData[[#This Row],[Life expectancy]:[Schooling]])=19</f>
        <v>1</v>
      </c>
    </row>
    <row r="1193" spans="1:23" x14ac:dyDescent="0.25">
      <c r="A1193" t="s">
        <v>350</v>
      </c>
      <c r="B1193">
        <v>2010</v>
      </c>
      <c r="C1193" t="s">
        <v>273</v>
      </c>
      <c r="D1193">
        <v>66.400000000000006</v>
      </c>
      <c r="E1193">
        <v>196</v>
      </c>
      <c r="F1193">
        <v>1200</v>
      </c>
      <c r="G1193">
        <v>2.77</v>
      </c>
      <c r="H1193">
        <v>57.733598639999997</v>
      </c>
      <c r="I1193">
        <v>38</v>
      </c>
      <c r="J1193">
        <v>31458</v>
      </c>
      <c r="K1193">
        <v>15.9</v>
      </c>
      <c r="L1193">
        <v>1600</v>
      </c>
      <c r="M1193">
        <v>76</v>
      </c>
      <c r="N1193">
        <v>4.28</v>
      </c>
      <c r="O1193">
        <v>79</v>
      </c>
      <c r="P1193">
        <v>0.2</v>
      </c>
      <c r="Q1193">
        <v>1345.77153</v>
      </c>
      <c r="R1193">
        <v>12398691</v>
      </c>
      <c r="S1193">
        <v>27</v>
      </c>
      <c r="T1193">
        <v>27.8</v>
      </c>
      <c r="U1193">
        <v>0.56899999999999995</v>
      </c>
      <c r="V1193">
        <v>10.4</v>
      </c>
      <c r="W1193" t="b">
        <f>COUNT(LifeExpectancyData[[#This Row],[Life expectancy]:[Schooling]])=19</f>
        <v>1</v>
      </c>
    </row>
    <row r="1194" spans="1:23" x14ac:dyDescent="0.25">
      <c r="A1194" t="s">
        <v>350</v>
      </c>
      <c r="B1194">
        <v>2009</v>
      </c>
      <c r="C1194" t="s">
        <v>273</v>
      </c>
      <c r="D1194">
        <v>66</v>
      </c>
      <c r="E1194">
        <v>2</v>
      </c>
      <c r="F1194">
        <v>1300</v>
      </c>
      <c r="G1194">
        <v>2.5</v>
      </c>
      <c r="H1194">
        <v>0.84418633099999996</v>
      </c>
      <c r="I1194">
        <v>37</v>
      </c>
      <c r="J1194">
        <v>56188</v>
      </c>
      <c r="K1194">
        <v>15.4</v>
      </c>
      <c r="L1194">
        <v>1700</v>
      </c>
      <c r="M1194">
        <v>73</v>
      </c>
      <c r="N1194">
        <v>4.38</v>
      </c>
      <c r="O1194">
        <v>74</v>
      </c>
      <c r="P1194">
        <v>0.2</v>
      </c>
      <c r="Q1194">
        <v>19.317765000000001</v>
      </c>
      <c r="R1194">
        <v>121427132</v>
      </c>
      <c r="S1194">
        <v>27</v>
      </c>
      <c r="T1194">
        <v>27.8</v>
      </c>
      <c r="U1194">
        <v>0.56299999999999994</v>
      </c>
      <c r="V1194">
        <v>10.5</v>
      </c>
      <c r="W1194" t="b">
        <f>COUNT(LifeExpectancyData[[#This Row],[Life expectancy]:[Schooling]])=19</f>
        <v>1</v>
      </c>
    </row>
    <row r="1195" spans="1:23" x14ac:dyDescent="0.25">
      <c r="A1195" t="s">
        <v>350</v>
      </c>
      <c r="B1195">
        <v>2008</v>
      </c>
      <c r="C1195" t="s">
        <v>273</v>
      </c>
      <c r="D1195">
        <v>65.5</v>
      </c>
      <c r="E1195">
        <v>23</v>
      </c>
      <c r="F1195">
        <v>1300</v>
      </c>
      <c r="G1195">
        <v>1.93</v>
      </c>
      <c r="H1195">
        <v>43.030433119999998</v>
      </c>
      <c r="I1195">
        <v>29</v>
      </c>
      <c r="J1195">
        <v>44258</v>
      </c>
      <c r="K1195">
        <v>14.9</v>
      </c>
      <c r="L1195">
        <v>1800</v>
      </c>
      <c r="M1195">
        <v>69</v>
      </c>
      <c r="N1195">
        <v>4.34</v>
      </c>
      <c r="O1195">
        <v>7</v>
      </c>
      <c r="P1195">
        <v>0.3</v>
      </c>
      <c r="Q1195">
        <v>991.48463400000003</v>
      </c>
      <c r="R1195">
        <v>119714696</v>
      </c>
      <c r="S1195">
        <v>27</v>
      </c>
      <c r="T1195">
        <v>27.9</v>
      </c>
      <c r="U1195">
        <v>0.55600000000000005</v>
      </c>
      <c r="V1195">
        <v>10.199999999999999</v>
      </c>
      <c r="W1195" t="b">
        <f>COUNT(LifeExpectancyData[[#This Row],[Life expectancy]:[Schooling]])=19</f>
        <v>1</v>
      </c>
    </row>
    <row r="1196" spans="1:23" x14ac:dyDescent="0.25">
      <c r="A1196" t="s">
        <v>350</v>
      </c>
      <c r="B1196">
        <v>2007</v>
      </c>
      <c r="C1196" t="s">
        <v>273</v>
      </c>
      <c r="D1196">
        <v>65.2</v>
      </c>
      <c r="E1196">
        <v>26</v>
      </c>
      <c r="F1196">
        <v>1400</v>
      </c>
      <c r="G1196">
        <v>1.59</v>
      </c>
      <c r="H1196">
        <v>5.2347703240000003</v>
      </c>
      <c r="I1196">
        <v>6</v>
      </c>
      <c r="J1196">
        <v>41144</v>
      </c>
      <c r="K1196">
        <v>14.4</v>
      </c>
      <c r="L1196">
        <v>1900</v>
      </c>
      <c r="M1196">
        <v>67</v>
      </c>
      <c r="N1196">
        <v>4.2300000000000004</v>
      </c>
      <c r="O1196">
        <v>64</v>
      </c>
      <c r="P1196">
        <v>0.3</v>
      </c>
      <c r="Q1196">
        <v>118.16637299999999</v>
      </c>
      <c r="R1196">
        <v>1179681239</v>
      </c>
      <c r="S1196">
        <v>27.1</v>
      </c>
      <c r="T1196">
        <v>28</v>
      </c>
      <c r="U1196">
        <v>0.54600000000000004</v>
      </c>
      <c r="V1196">
        <v>9.9</v>
      </c>
      <c r="W1196" t="b">
        <f>COUNT(LifeExpectancyData[[#This Row],[Life expectancy]:[Schooling]])=19</f>
        <v>1</v>
      </c>
    </row>
    <row r="1197" spans="1:23" x14ac:dyDescent="0.25">
      <c r="A1197" t="s">
        <v>350</v>
      </c>
      <c r="B1197">
        <v>2006</v>
      </c>
      <c r="C1197" t="s">
        <v>273</v>
      </c>
      <c r="D1197">
        <v>64.8</v>
      </c>
      <c r="E1197">
        <v>28</v>
      </c>
      <c r="F1197">
        <v>1500</v>
      </c>
      <c r="G1197">
        <v>1.37</v>
      </c>
      <c r="H1197">
        <v>34.859426710000001</v>
      </c>
      <c r="I1197">
        <v>6</v>
      </c>
      <c r="J1197">
        <v>64185</v>
      </c>
      <c r="K1197">
        <v>13.9</v>
      </c>
      <c r="L1197">
        <v>2000</v>
      </c>
      <c r="M1197">
        <v>66</v>
      </c>
      <c r="N1197">
        <v>4.25</v>
      </c>
      <c r="O1197">
        <v>65</v>
      </c>
      <c r="P1197">
        <v>0.3</v>
      </c>
      <c r="Q1197">
        <v>792.25969799999996</v>
      </c>
      <c r="R1197">
        <v>1161977719</v>
      </c>
      <c r="S1197">
        <v>27.1</v>
      </c>
      <c r="T1197">
        <v>28</v>
      </c>
      <c r="U1197">
        <v>0.53600000000000003</v>
      </c>
      <c r="V1197">
        <v>9.6999999999999993</v>
      </c>
      <c r="W1197" t="b">
        <f>COUNT(LifeExpectancyData[[#This Row],[Life expectancy]:[Schooling]])=19</f>
        <v>1</v>
      </c>
    </row>
    <row r="1198" spans="1:23" x14ac:dyDescent="0.25">
      <c r="A1198" t="s">
        <v>350</v>
      </c>
      <c r="B1198">
        <v>2005</v>
      </c>
      <c r="C1198" t="s">
        <v>273</v>
      </c>
      <c r="D1198">
        <v>64.400000000000006</v>
      </c>
      <c r="E1198">
        <v>211</v>
      </c>
      <c r="F1198">
        <v>1500</v>
      </c>
      <c r="G1198">
        <v>1.27</v>
      </c>
      <c r="H1198">
        <v>3.5096368999999998</v>
      </c>
      <c r="I1198">
        <v>8</v>
      </c>
      <c r="J1198">
        <v>36711</v>
      </c>
      <c r="K1198">
        <v>13.5</v>
      </c>
      <c r="L1198">
        <v>2000</v>
      </c>
      <c r="M1198">
        <v>65</v>
      </c>
      <c r="N1198">
        <v>4.28</v>
      </c>
      <c r="O1198">
        <v>65</v>
      </c>
      <c r="P1198">
        <v>0.3</v>
      </c>
      <c r="Q1198">
        <v>77.819000000000003</v>
      </c>
      <c r="R1198">
        <v>1144118674</v>
      </c>
      <c r="S1198">
        <v>27.2</v>
      </c>
      <c r="T1198">
        <v>28.1</v>
      </c>
      <c r="U1198">
        <v>0.52600000000000002</v>
      </c>
      <c r="V1198">
        <v>9.4</v>
      </c>
      <c r="W1198" t="b">
        <f>COUNT(LifeExpectancyData[[#This Row],[Life expectancy]:[Schooling]])=19</f>
        <v>1</v>
      </c>
    </row>
    <row r="1199" spans="1:23" x14ac:dyDescent="0.25">
      <c r="A1199" t="s">
        <v>350</v>
      </c>
      <c r="B1199">
        <v>2004</v>
      </c>
      <c r="C1199" t="s">
        <v>273</v>
      </c>
      <c r="D1199">
        <v>64</v>
      </c>
      <c r="E1199">
        <v>214</v>
      </c>
      <c r="F1199">
        <v>1600</v>
      </c>
      <c r="G1199">
        <v>1.2</v>
      </c>
      <c r="H1199">
        <v>27.33800857</v>
      </c>
      <c r="I1199">
        <v>6</v>
      </c>
      <c r="J1199">
        <v>55443</v>
      </c>
      <c r="K1199">
        <v>13</v>
      </c>
      <c r="L1199">
        <v>2100</v>
      </c>
      <c r="M1199">
        <v>58</v>
      </c>
      <c r="N1199">
        <v>4.22</v>
      </c>
      <c r="O1199">
        <v>63</v>
      </c>
      <c r="P1199">
        <v>0.3</v>
      </c>
      <c r="Q1199">
        <v>621.31837670000004</v>
      </c>
      <c r="R1199">
        <v>1126135777</v>
      </c>
      <c r="S1199">
        <v>27.2</v>
      </c>
      <c r="T1199">
        <v>28.2</v>
      </c>
      <c r="U1199">
        <v>0.51800000000000002</v>
      </c>
      <c r="V1199">
        <v>9.1999999999999993</v>
      </c>
      <c r="W1199" t="b">
        <f>COUNT(LifeExpectancyData[[#This Row],[Life expectancy]:[Schooling]])=19</f>
        <v>1</v>
      </c>
    </row>
    <row r="1200" spans="1:23" x14ac:dyDescent="0.25">
      <c r="A1200" t="s">
        <v>350</v>
      </c>
      <c r="B1200">
        <v>2003</v>
      </c>
      <c r="C1200" t="s">
        <v>273</v>
      </c>
      <c r="D1200">
        <v>63.7</v>
      </c>
      <c r="E1200">
        <v>216</v>
      </c>
      <c r="F1200">
        <v>1700</v>
      </c>
      <c r="G1200">
        <v>1.19</v>
      </c>
      <c r="H1200">
        <v>19.4808682</v>
      </c>
      <c r="J1200">
        <v>47147</v>
      </c>
      <c r="K1200">
        <v>12.6</v>
      </c>
      <c r="L1200">
        <v>2200</v>
      </c>
      <c r="M1200">
        <v>57</v>
      </c>
      <c r="N1200">
        <v>4.3</v>
      </c>
      <c r="O1200">
        <v>61</v>
      </c>
      <c r="P1200">
        <v>0.3</v>
      </c>
      <c r="Q1200">
        <v>541.13522790000002</v>
      </c>
      <c r="R1200">
        <v>11827848</v>
      </c>
      <c r="S1200">
        <v>27.3</v>
      </c>
      <c r="T1200">
        <v>28.3</v>
      </c>
      <c r="U1200">
        <v>0.505</v>
      </c>
      <c r="V1200">
        <v>8.6</v>
      </c>
      <c r="W1200" t="b">
        <f>COUNT(LifeExpectancyData[[#This Row],[Life expectancy]:[Schooling]])=19</f>
        <v>0</v>
      </c>
    </row>
    <row r="1201" spans="1:23" x14ac:dyDescent="0.25">
      <c r="A1201" t="s">
        <v>350</v>
      </c>
      <c r="B1201">
        <v>2002</v>
      </c>
      <c r="C1201" t="s">
        <v>273</v>
      </c>
      <c r="D1201">
        <v>63.3</v>
      </c>
      <c r="E1201">
        <v>219</v>
      </c>
      <c r="F1201">
        <v>1700</v>
      </c>
      <c r="G1201">
        <v>1.1000000000000001</v>
      </c>
      <c r="H1201">
        <v>17.812056439999999</v>
      </c>
      <c r="J1201">
        <v>40044</v>
      </c>
      <c r="K1201">
        <v>12.2</v>
      </c>
      <c r="L1201">
        <v>2300</v>
      </c>
      <c r="M1201">
        <v>58</v>
      </c>
      <c r="N1201">
        <v>4.4000000000000004</v>
      </c>
      <c r="O1201">
        <v>59</v>
      </c>
      <c r="P1201">
        <v>0.3</v>
      </c>
      <c r="Q1201">
        <v>466.2842</v>
      </c>
      <c r="R1201">
        <v>18987112</v>
      </c>
      <c r="S1201">
        <v>27.4</v>
      </c>
      <c r="T1201">
        <v>28.4</v>
      </c>
      <c r="U1201">
        <v>0.499</v>
      </c>
      <c r="V1201">
        <v>8.4</v>
      </c>
      <c r="W1201" t="b">
        <f>COUNT(LifeExpectancyData[[#This Row],[Life expectancy]:[Schooling]])=19</f>
        <v>0</v>
      </c>
    </row>
    <row r="1202" spans="1:23" x14ac:dyDescent="0.25">
      <c r="A1202" t="s">
        <v>350</v>
      </c>
      <c r="B1202">
        <v>2001</v>
      </c>
      <c r="C1202" t="s">
        <v>273</v>
      </c>
      <c r="D1202">
        <v>62.9</v>
      </c>
      <c r="E1202">
        <v>222</v>
      </c>
      <c r="F1202">
        <v>1800</v>
      </c>
      <c r="G1202">
        <v>1</v>
      </c>
      <c r="H1202">
        <v>19.00340606</v>
      </c>
      <c r="J1202">
        <v>51780</v>
      </c>
      <c r="K1202">
        <v>11.8</v>
      </c>
      <c r="L1202">
        <v>2400</v>
      </c>
      <c r="M1202">
        <v>58</v>
      </c>
      <c r="N1202">
        <v>4.5</v>
      </c>
      <c r="O1202">
        <v>59</v>
      </c>
      <c r="P1202">
        <v>0.3</v>
      </c>
      <c r="Q1202">
        <v>447.13896599999998</v>
      </c>
      <c r="R1202">
        <v>171477855</v>
      </c>
      <c r="S1202">
        <v>27.5</v>
      </c>
      <c r="T1202">
        <v>28.5</v>
      </c>
      <c r="U1202">
        <v>0.49399999999999999</v>
      </c>
      <c r="V1202">
        <v>8.3000000000000007</v>
      </c>
      <c r="W1202" t="b">
        <f>COUNT(LifeExpectancyData[[#This Row],[Life expectancy]:[Schooling]])=19</f>
        <v>0</v>
      </c>
    </row>
    <row r="1203" spans="1:23" x14ac:dyDescent="0.25">
      <c r="A1203" t="s">
        <v>350</v>
      </c>
      <c r="B1203">
        <v>2000</v>
      </c>
      <c r="C1203" t="s">
        <v>273</v>
      </c>
      <c r="D1203">
        <v>62.5</v>
      </c>
      <c r="E1203">
        <v>224</v>
      </c>
      <c r="F1203">
        <v>1800</v>
      </c>
      <c r="G1203">
        <v>0.93</v>
      </c>
      <c r="H1203">
        <v>19.26615743</v>
      </c>
      <c r="J1203">
        <v>38835</v>
      </c>
      <c r="K1203">
        <v>11.4</v>
      </c>
      <c r="L1203">
        <v>2500</v>
      </c>
      <c r="M1203">
        <v>57</v>
      </c>
      <c r="N1203">
        <v>4.26</v>
      </c>
      <c r="O1203">
        <v>58</v>
      </c>
      <c r="P1203">
        <v>0.3</v>
      </c>
      <c r="Q1203">
        <v>438.86463400000002</v>
      </c>
      <c r="R1203">
        <v>1535912</v>
      </c>
      <c r="S1203">
        <v>27.7</v>
      </c>
      <c r="T1203">
        <v>28.6</v>
      </c>
      <c r="U1203">
        <v>0.48899999999999999</v>
      </c>
      <c r="V1203">
        <v>8.3000000000000007</v>
      </c>
      <c r="W1203" t="b">
        <f>COUNT(LifeExpectancyData[[#This Row],[Life expectancy]:[Schooling]])=19</f>
        <v>0</v>
      </c>
    </row>
    <row r="1204" spans="1:23" x14ac:dyDescent="0.25">
      <c r="A1204" t="s">
        <v>351</v>
      </c>
      <c r="B1204">
        <v>2015</v>
      </c>
      <c r="C1204" t="s">
        <v>273</v>
      </c>
      <c r="D1204">
        <v>69.099999999999994</v>
      </c>
      <c r="E1204">
        <v>176</v>
      </c>
      <c r="F1204">
        <v>114</v>
      </c>
      <c r="H1204">
        <v>0</v>
      </c>
      <c r="I1204">
        <v>78</v>
      </c>
      <c r="J1204">
        <v>15099</v>
      </c>
      <c r="K1204">
        <v>27.4</v>
      </c>
      <c r="L1204">
        <v>136</v>
      </c>
      <c r="M1204">
        <v>8</v>
      </c>
      <c r="O1204">
        <v>78</v>
      </c>
      <c r="P1204">
        <v>0.3</v>
      </c>
      <c r="Q1204">
        <v>3336.1668599999998</v>
      </c>
      <c r="R1204">
        <v>258162113</v>
      </c>
      <c r="S1204">
        <v>1.4</v>
      </c>
      <c r="T1204">
        <v>1.2</v>
      </c>
      <c r="U1204">
        <v>0.68600000000000005</v>
      </c>
      <c r="V1204">
        <v>12.9</v>
      </c>
      <c r="W1204" t="b">
        <f>COUNT(LifeExpectancyData[[#This Row],[Life expectancy]:[Schooling]])=19</f>
        <v>0</v>
      </c>
    </row>
    <row r="1205" spans="1:23" x14ac:dyDescent="0.25">
      <c r="A1205" t="s">
        <v>351</v>
      </c>
      <c r="B1205">
        <v>2014</v>
      </c>
      <c r="C1205" t="s">
        <v>273</v>
      </c>
      <c r="D1205">
        <v>68.900000000000006</v>
      </c>
      <c r="E1205">
        <v>179</v>
      </c>
      <c r="F1205">
        <v>119</v>
      </c>
      <c r="G1205">
        <v>0.09</v>
      </c>
      <c r="H1205">
        <v>200.06844430000001</v>
      </c>
      <c r="I1205">
        <v>78</v>
      </c>
      <c r="J1205">
        <v>12943</v>
      </c>
      <c r="K1205">
        <v>26.5</v>
      </c>
      <c r="L1205">
        <v>142</v>
      </c>
      <c r="M1205">
        <v>8</v>
      </c>
      <c r="N1205">
        <v>2.85</v>
      </c>
      <c r="O1205">
        <v>78</v>
      </c>
      <c r="P1205">
        <v>0.3</v>
      </c>
      <c r="Q1205">
        <v>3491.5958869999999</v>
      </c>
      <c r="R1205">
        <v>255131116</v>
      </c>
      <c r="S1205">
        <v>1.4</v>
      </c>
      <c r="T1205">
        <v>1.2</v>
      </c>
      <c r="U1205">
        <v>0.68200000000000005</v>
      </c>
      <c r="V1205">
        <v>12.9</v>
      </c>
      <c r="W1205" t="b">
        <f>COUNT(LifeExpectancyData[[#This Row],[Life expectancy]:[Schooling]])=19</f>
        <v>1</v>
      </c>
    </row>
    <row r="1206" spans="1:23" x14ac:dyDescent="0.25">
      <c r="A1206" t="s">
        <v>351</v>
      </c>
      <c r="B1206">
        <v>2013</v>
      </c>
      <c r="C1206" t="s">
        <v>273</v>
      </c>
      <c r="D1206">
        <v>68.7</v>
      </c>
      <c r="E1206">
        <v>181</v>
      </c>
      <c r="F1206">
        <v>124</v>
      </c>
      <c r="G1206">
        <v>0.09</v>
      </c>
      <c r="H1206">
        <v>22.847830800000001</v>
      </c>
      <c r="I1206">
        <v>85</v>
      </c>
      <c r="J1206">
        <v>8419</v>
      </c>
      <c r="K1206">
        <v>25.6</v>
      </c>
      <c r="L1206">
        <v>148</v>
      </c>
      <c r="M1206">
        <v>86</v>
      </c>
      <c r="N1206">
        <v>2.93</v>
      </c>
      <c r="O1206">
        <v>85</v>
      </c>
      <c r="P1206">
        <v>0.3</v>
      </c>
      <c r="Q1206">
        <v>362.66398099999998</v>
      </c>
      <c r="R1206">
        <v>25232263</v>
      </c>
      <c r="S1206">
        <v>1.5</v>
      </c>
      <c r="T1206">
        <v>1.3</v>
      </c>
      <c r="U1206">
        <v>0.67700000000000005</v>
      </c>
      <c r="V1206">
        <v>12.9</v>
      </c>
      <c r="W1206" t="b">
        <f>COUNT(LifeExpectancyData[[#This Row],[Life expectancy]:[Schooling]])=19</f>
        <v>1</v>
      </c>
    </row>
    <row r="1207" spans="1:23" x14ac:dyDescent="0.25">
      <c r="A1207" t="s">
        <v>351</v>
      </c>
      <c r="B1207">
        <v>2012</v>
      </c>
      <c r="C1207" t="s">
        <v>273</v>
      </c>
      <c r="D1207">
        <v>68.5</v>
      </c>
      <c r="E1207">
        <v>183</v>
      </c>
      <c r="F1207">
        <v>129</v>
      </c>
      <c r="G1207">
        <v>0.08</v>
      </c>
      <c r="H1207">
        <v>254.4688257</v>
      </c>
      <c r="I1207">
        <v>83</v>
      </c>
      <c r="J1207">
        <v>15489</v>
      </c>
      <c r="K1207">
        <v>24.7</v>
      </c>
      <c r="L1207">
        <v>154</v>
      </c>
      <c r="M1207">
        <v>84</v>
      </c>
      <c r="N1207">
        <v>2.9</v>
      </c>
      <c r="O1207">
        <v>83</v>
      </c>
      <c r="P1207">
        <v>0.3</v>
      </c>
      <c r="Q1207">
        <v>3687.9539960000002</v>
      </c>
      <c r="R1207">
        <v>248883232</v>
      </c>
      <c r="S1207">
        <v>1.5</v>
      </c>
      <c r="T1207">
        <v>1.4</v>
      </c>
      <c r="U1207">
        <v>0.66900000000000004</v>
      </c>
      <c r="V1207">
        <v>12.6</v>
      </c>
      <c r="W1207" t="b">
        <f>COUNT(LifeExpectancyData[[#This Row],[Life expectancy]:[Schooling]])=19</f>
        <v>1</v>
      </c>
    </row>
    <row r="1208" spans="1:23" x14ac:dyDescent="0.25">
      <c r="A1208" t="s">
        <v>351</v>
      </c>
      <c r="B1208">
        <v>2011</v>
      </c>
      <c r="C1208" t="s">
        <v>273</v>
      </c>
      <c r="D1208">
        <v>68.3</v>
      </c>
      <c r="E1208">
        <v>185</v>
      </c>
      <c r="F1208">
        <v>134</v>
      </c>
      <c r="G1208">
        <v>0.08</v>
      </c>
      <c r="H1208">
        <v>211.87834040000001</v>
      </c>
      <c r="I1208">
        <v>81</v>
      </c>
      <c r="J1208">
        <v>21893</v>
      </c>
      <c r="K1208">
        <v>23.8</v>
      </c>
      <c r="L1208">
        <v>161</v>
      </c>
      <c r="M1208">
        <v>81</v>
      </c>
      <c r="N1208">
        <v>2.71</v>
      </c>
      <c r="O1208">
        <v>81</v>
      </c>
      <c r="P1208">
        <v>0.3</v>
      </c>
      <c r="Q1208">
        <v>3634.2768500000002</v>
      </c>
      <c r="R1208">
        <v>24577511</v>
      </c>
      <c r="S1208">
        <v>1.6</v>
      </c>
      <c r="T1208">
        <v>1.5</v>
      </c>
      <c r="U1208">
        <v>0.66200000000000003</v>
      </c>
      <c r="V1208">
        <v>12.3</v>
      </c>
      <c r="W1208" t="b">
        <f>COUNT(LifeExpectancyData[[#This Row],[Life expectancy]:[Schooling]])=19</f>
        <v>1</v>
      </c>
    </row>
    <row r="1209" spans="1:23" x14ac:dyDescent="0.25">
      <c r="A1209" t="s">
        <v>351</v>
      </c>
      <c r="B1209">
        <v>2010</v>
      </c>
      <c r="C1209" t="s">
        <v>273</v>
      </c>
      <c r="D1209">
        <v>68.099999999999994</v>
      </c>
      <c r="E1209">
        <v>187</v>
      </c>
      <c r="F1209">
        <v>138</v>
      </c>
      <c r="G1209">
        <v>0.08</v>
      </c>
      <c r="H1209">
        <v>190.5453646</v>
      </c>
      <c r="I1209">
        <v>83</v>
      </c>
      <c r="J1209">
        <v>18869</v>
      </c>
      <c r="K1209">
        <v>22.9</v>
      </c>
      <c r="L1209">
        <v>167</v>
      </c>
      <c r="M1209">
        <v>82</v>
      </c>
      <c r="N1209">
        <v>2.74</v>
      </c>
      <c r="O1209">
        <v>81</v>
      </c>
      <c r="P1209">
        <v>0.3</v>
      </c>
      <c r="Q1209">
        <v>3113.4863500000001</v>
      </c>
      <c r="R1209">
        <v>242524123</v>
      </c>
      <c r="S1209">
        <v>1.6</v>
      </c>
      <c r="T1209">
        <v>1.5</v>
      </c>
      <c r="U1209">
        <v>0.65600000000000003</v>
      </c>
      <c r="V1209">
        <v>12.1</v>
      </c>
      <c r="W1209" t="b">
        <f>COUNT(LifeExpectancyData[[#This Row],[Life expectancy]:[Schooling]])=19</f>
        <v>1</v>
      </c>
    </row>
    <row r="1210" spans="1:23" x14ac:dyDescent="0.25">
      <c r="A1210" t="s">
        <v>351</v>
      </c>
      <c r="B1210">
        <v>2009</v>
      </c>
      <c r="C1210" t="s">
        <v>273</v>
      </c>
      <c r="D1210">
        <v>67.900000000000006</v>
      </c>
      <c r="E1210">
        <v>189</v>
      </c>
      <c r="F1210">
        <v>143</v>
      </c>
      <c r="G1210">
        <v>0.08</v>
      </c>
      <c r="H1210">
        <v>125.7980678</v>
      </c>
      <c r="I1210">
        <v>82</v>
      </c>
      <c r="J1210">
        <v>20818</v>
      </c>
      <c r="K1210">
        <v>22.1</v>
      </c>
      <c r="L1210">
        <v>174</v>
      </c>
      <c r="M1210">
        <v>85</v>
      </c>
      <c r="N1210">
        <v>2.83</v>
      </c>
      <c r="O1210">
        <v>78</v>
      </c>
      <c r="P1210">
        <v>0.3</v>
      </c>
      <c r="Q1210">
        <v>2254.4456599999999</v>
      </c>
      <c r="R1210">
        <v>23934478</v>
      </c>
      <c r="S1210">
        <v>1.7</v>
      </c>
      <c r="T1210">
        <v>1.6</v>
      </c>
      <c r="U1210">
        <v>0.64500000000000002</v>
      </c>
      <c r="V1210">
        <v>11.7</v>
      </c>
      <c r="W1210" t="b">
        <f>COUNT(LifeExpectancyData[[#This Row],[Life expectancy]:[Schooling]])=19</f>
        <v>1</v>
      </c>
    </row>
    <row r="1211" spans="1:23" x14ac:dyDescent="0.25">
      <c r="A1211" t="s">
        <v>351</v>
      </c>
      <c r="B1211">
        <v>2008</v>
      </c>
      <c r="C1211" t="s">
        <v>273</v>
      </c>
      <c r="D1211">
        <v>67.7</v>
      </c>
      <c r="E1211">
        <v>189</v>
      </c>
      <c r="F1211">
        <v>149</v>
      </c>
      <c r="G1211">
        <v>7.0000000000000007E-2</v>
      </c>
      <c r="H1211">
        <v>10.263411079999999</v>
      </c>
      <c r="I1211">
        <v>82</v>
      </c>
      <c r="J1211">
        <v>15369</v>
      </c>
      <c r="K1211">
        <v>21.3</v>
      </c>
      <c r="L1211">
        <v>181</v>
      </c>
      <c r="M1211">
        <v>83</v>
      </c>
      <c r="N1211">
        <v>2.81</v>
      </c>
      <c r="O1211">
        <v>77</v>
      </c>
      <c r="P1211">
        <v>0.2</v>
      </c>
      <c r="Q1211">
        <v>216.52766</v>
      </c>
      <c r="R1211">
        <v>236159276</v>
      </c>
      <c r="S1211">
        <v>1.7</v>
      </c>
      <c r="T1211">
        <v>1.7</v>
      </c>
      <c r="U1211">
        <v>0.64100000000000001</v>
      </c>
      <c r="V1211">
        <v>11.7</v>
      </c>
      <c r="W1211" t="b">
        <f>COUNT(LifeExpectancyData[[#This Row],[Life expectancy]:[Schooling]])=19</f>
        <v>1</v>
      </c>
    </row>
    <row r="1212" spans="1:23" x14ac:dyDescent="0.25">
      <c r="A1212" t="s">
        <v>351</v>
      </c>
      <c r="B1212">
        <v>2007</v>
      </c>
      <c r="C1212" t="s">
        <v>273</v>
      </c>
      <c r="D1212">
        <v>67.5</v>
      </c>
      <c r="E1212">
        <v>19</v>
      </c>
      <c r="F1212">
        <v>154</v>
      </c>
      <c r="G1212">
        <v>0.06</v>
      </c>
      <c r="H1212">
        <v>102.63343500000001</v>
      </c>
      <c r="I1212">
        <v>76</v>
      </c>
      <c r="J1212">
        <v>19456</v>
      </c>
      <c r="K1212">
        <v>2.5</v>
      </c>
      <c r="L1212">
        <v>188</v>
      </c>
      <c r="M1212">
        <v>77</v>
      </c>
      <c r="N1212">
        <v>3.1</v>
      </c>
      <c r="O1212">
        <v>73</v>
      </c>
      <c r="P1212">
        <v>0.2</v>
      </c>
      <c r="Q1212">
        <v>1855.9391499999999</v>
      </c>
      <c r="R1212">
        <v>232989141</v>
      </c>
      <c r="S1212">
        <v>1.8</v>
      </c>
      <c r="T1212">
        <v>1.7</v>
      </c>
      <c r="U1212">
        <v>0.63800000000000001</v>
      </c>
      <c r="V1212">
        <v>11</v>
      </c>
      <c r="W1212" t="b">
        <f>COUNT(LifeExpectancyData[[#This Row],[Life expectancy]:[Schooling]])=19</f>
        <v>1</v>
      </c>
    </row>
    <row r="1213" spans="1:23" x14ac:dyDescent="0.25">
      <c r="A1213" t="s">
        <v>351</v>
      </c>
      <c r="B1213">
        <v>2006</v>
      </c>
      <c r="C1213" t="s">
        <v>273</v>
      </c>
      <c r="D1213">
        <v>67.3</v>
      </c>
      <c r="E1213">
        <v>191</v>
      </c>
      <c r="F1213">
        <v>159</v>
      </c>
      <c r="G1213">
        <v>0.06</v>
      </c>
      <c r="H1213">
        <v>72.015931600000002</v>
      </c>
      <c r="I1213">
        <v>66</v>
      </c>
      <c r="J1213">
        <v>20422</v>
      </c>
      <c r="K1213">
        <v>19.7</v>
      </c>
      <c r="L1213">
        <v>194</v>
      </c>
      <c r="M1213">
        <v>78</v>
      </c>
      <c r="N1213">
        <v>2.91</v>
      </c>
      <c r="O1213">
        <v>72</v>
      </c>
      <c r="P1213">
        <v>0.1</v>
      </c>
      <c r="Q1213">
        <v>1586.2539999999999</v>
      </c>
      <c r="R1213">
        <v>22983822</v>
      </c>
      <c r="S1213">
        <v>1.8</v>
      </c>
      <c r="T1213">
        <v>1.8</v>
      </c>
      <c r="U1213">
        <v>0.63200000000000001</v>
      </c>
      <c r="V1213">
        <v>10.9</v>
      </c>
      <c r="W1213" t="b">
        <f>COUNT(LifeExpectancyData[[#This Row],[Life expectancy]:[Schooling]])=19</f>
        <v>1</v>
      </c>
    </row>
    <row r="1214" spans="1:23" x14ac:dyDescent="0.25">
      <c r="A1214" t="s">
        <v>351</v>
      </c>
      <c r="B1214">
        <v>2005</v>
      </c>
      <c r="C1214" t="s">
        <v>273</v>
      </c>
      <c r="D1214">
        <v>67.2</v>
      </c>
      <c r="E1214">
        <v>19</v>
      </c>
      <c r="F1214">
        <v>163</v>
      </c>
      <c r="G1214">
        <v>0.06</v>
      </c>
      <c r="H1214">
        <v>5.3817825619999997</v>
      </c>
      <c r="I1214">
        <v>65</v>
      </c>
      <c r="J1214">
        <v>15853</v>
      </c>
      <c r="K1214">
        <v>19</v>
      </c>
      <c r="L1214">
        <v>201</v>
      </c>
      <c r="M1214">
        <v>79</v>
      </c>
      <c r="N1214">
        <v>2.79</v>
      </c>
      <c r="O1214">
        <v>72</v>
      </c>
      <c r="P1214">
        <v>0.1</v>
      </c>
      <c r="Q1214">
        <v>126.92883399999999</v>
      </c>
      <c r="R1214">
        <v>22671273</v>
      </c>
      <c r="S1214">
        <v>1.9</v>
      </c>
      <c r="T1214">
        <v>1.9</v>
      </c>
      <c r="U1214">
        <v>0.629</v>
      </c>
      <c r="V1214">
        <v>11.1</v>
      </c>
      <c r="W1214" t="b">
        <f>COUNT(LifeExpectancyData[[#This Row],[Life expectancy]:[Schooling]])=19</f>
        <v>1</v>
      </c>
    </row>
    <row r="1215" spans="1:23" x14ac:dyDescent="0.25">
      <c r="A1215" t="s">
        <v>351</v>
      </c>
      <c r="B1215">
        <v>2004</v>
      </c>
      <c r="C1215" t="s">
        <v>273</v>
      </c>
      <c r="D1215">
        <v>65.3</v>
      </c>
      <c r="E1215">
        <v>213</v>
      </c>
      <c r="F1215">
        <v>174</v>
      </c>
      <c r="G1215">
        <v>0.06</v>
      </c>
      <c r="H1215">
        <v>55.361072069999999</v>
      </c>
      <c r="I1215">
        <v>64</v>
      </c>
      <c r="J1215">
        <v>29171</v>
      </c>
      <c r="K1215">
        <v>18.2</v>
      </c>
      <c r="L1215">
        <v>237</v>
      </c>
      <c r="M1215">
        <v>79</v>
      </c>
      <c r="N1215">
        <v>2.37</v>
      </c>
      <c r="O1215">
        <v>71</v>
      </c>
      <c r="P1215">
        <v>0.1</v>
      </c>
      <c r="Q1215">
        <v>1148.56996</v>
      </c>
      <c r="R1215">
        <v>223614649</v>
      </c>
      <c r="S1215">
        <v>1.9</v>
      </c>
      <c r="T1215">
        <v>1.9</v>
      </c>
      <c r="U1215">
        <v>0.624</v>
      </c>
      <c r="V1215">
        <v>11</v>
      </c>
      <c r="W1215" t="b">
        <f>COUNT(LifeExpectancyData[[#This Row],[Life expectancy]:[Schooling]])=19</f>
        <v>1</v>
      </c>
    </row>
    <row r="1216" spans="1:23" x14ac:dyDescent="0.25">
      <c r="A1216" t="s">
        <v>351</v>
      </c>
      <c r="B1216">
        <v>2003</v>
      </c>
      <c r="C1216" t="s">
        <v>273</v>
      </c>
      <c r="D1216">
        <v>66.900000000000006</v>
      </c>
      <c r="E1216">
        <v>189</v>
      </c>
      <c r="F1216">
        <v>173</v>
      </c>
      <c r="G1216">
        <v>0.05</v>
      </c>
      <c r="H1216">
        <v>8.4601557580000009</v>
      </c>
      <c r="I1216">
        <v>64</v>
      </c>
      <c r="J1216">
        <v>24457</v>
      </c>
      <c r="K1216">
        <v>17.5</v>
      </c>
      <c r="L1216">
        <v>215</v>
      </c>
      <c r="M1216">
        <v>8</v>
      </c>
      <c r="N1216">
        <v>2.5299999999999998</v>
      </c>
      <c r="O1216">
        <v>71</v>
      </c>
      <c r="P1216">
        <v>0.1</v>
      </c>
      <c r="Q1216">
        <v>164.59447</v>
      </c>
      <c r="R1216">
        <v>22545214</v>
      </c>
      <c r="S1216">
        <v>1.9</v>
      </c>
      <c r="T1216">
        <v>11</v>
      </c>
      <c r="U1216">
        <v>0.61299999999999999</v>
      </c>
      <c r="V1216">
        <v>10.8</v>
      </c>
      <c r="W1216" t="b">
        <f>COUNT(LifeExpectancyData[[#This Row],[Life expectancy]:[Schooling]])=19</f>
        <v>1</v>
      </c>
    </row>
    <row r="1217" spans="1:23" x14ac:dyDescent="0.25">
      <c r="A1217" t="s">
        <v>351</v>
      </c>
      <c r="B1217">
        <v>2002</v>
      </c>
      <c r="C1217" t="s">
        <v>273</v>
      </c>
      <c r="D1217">
        <v>66.7</v>
      </c>
      <c r="E1217">
        <v>189</v>
      </c>
      <c r="F1217">
        <v>177</v>
      </c>
      <c r="G1217">
        <v>0.05</v>
      </c>
      <c r="H1217">
        <v>43.178672910000003</v>
      </c>
      <c r="I1217">
        <v>63</v>
      </c>
      <c r="J1217">
        <v>14492</v>
      </c>
      <c r="K1217">
        <v>16.7</v>
      </c>
      <c r="L1217">
        <v>222</v>
      </c>
      <c r="M1217">
        <v>8</v>
      </c>
      <c r="N1217">
        <v>2.27</v>
      </c>
      <c r="O1217">
        <v>7</v>
      </c>
      <c r="P1217">
        <v>0.1</v>
      </c>
      <c r="Q1217">
        <v>899.55568570000003</v>
      </c>
      <c r="R1217">
        <v>2175859</v>
      </c>
      <c r="S1217">
        <v>11</v>
      </c>
      <c r="T1217">
        <v>11.1</v>
      </c>
      <c r="U1217">
        <v>0.60799999999999998</v>
      </c>
      <c r="V1217">
        <v>10.6</v>
      </c>
      <c r="W1217" t="b">
        <f>COUNT(LifeExpectancyData[[#This Row],[Life expectancy]:[Schooling]])=19</f>
        <v>1</v>
      </c>
    </row>
    <row r="1218" spans="1:23" x14ac:dyDescent="0.25">
      <c r="A1218" t="s">
        <v>351</v>
      </c>
      <c r="B1218">
        <v>2001</v>
      </c>
      <c r="C1218" t="s">
        <v>273</v>
      </c>
      <c r="D1218">
        <v>66.5</v>
      </c>
      <c r="E1218">
        <v>188</v>
      </c>
      <c r="F1218">
        <v>182</v>
      </c>
      <c r="G1218">
        <v>0.06</v>
      </c>
      <c r="H1218">
        <v>33.958371249999999</v>
      </c>
      <c r="I1218">
        <v>62</v>
      </c>
      <c r="J1218">
        <v>3825</v>
      </c>
      <c r="K1218">
        <v>16</v>
      </c>
      <c r="L1218">
        <v>229</v>
      </c>
      <c r="M1218">
        <v>77</v>
      </c>
      <c r="N1218">
        <v>2.23</v>
      </c>
      <c r="O1218">
        <v>76</v>
      </c>
      <c r="P1218">
        <v>0.1</v>
      </c>
      <c r="Q1218">
        <v>747.98174549999999</v>
      </c>
      <c r="R1218">
        <v>2145652</v>
      </c>
      <c r="S1218">
        <v>11</v>
      </c>
      <c r="T1218">
        <v>11.1</v>
      </c>
      <c r="U1218">
        <v>0.60399999999999998</v>
      </c>
      <c r="V1218">
        <v>10.6</v>
      </c>
      <c r="W1218" t="b">
        <f>COUNT(LifeExpectancyData[[#This Row],[Life expectancy]:[Schooling]])=19</f>
        <v>1</v>
      </c>
    </row>
    <row r="1219" spans="1:23" x14ac:dyDescent="0.25">
      <c r="A1219" t="s">
        <v>351</v>
      </c>
      <c r="B1219">
        <v>2000</v>
      </c>
      <c r="C1219" t="s">
        <v>273</v>
      </c>
      <c r="D1219">
        <v>66.3</v>
      </c>
      <c r="E1219">
        <v>188</v>
      </c>
      <c r="F1219">
        <v>187</v>
      </c>
      <c r="G1219">
        <v>0.06</v>
      </c>
      <c r="H1219">
        <v>3.4333436399999999</v>
      </c>
      <c r="I1219">
        <v>65</v>
      </c>
      <c r="J1219">
        <v>3344</v>
      </c>
      <c r="K1219">
        <v>15.4</v>
      </c>
      <c r="L1219">
        <v>237</v>
      </c>
      <c r="M1219">
        <v>72</v>
      </c>
      <c r="N1219">
        <v>1.98</v>
      </c>
      <c r="O1219">
        <v>75</v>
      </c>
      <c r="P1219">
        <v>0.1</v>
      </c>
      <c r="Q1219">
        <v>78.927440000000004</v>
      </c>
      <c r="R1219">
        <v>21154429</v>
      </c>
      <c r="S1219">
        <v>11</v>
      </c>
      <c r="T1219">
        <v>11.2</v>
      </c>
      <c r="U1219">
        <v>0.59699999999999998</v>
      </c>
      <c r="V1219">
        <v>10.7</v>
      </c>
      <c r="W1219" t="b">
        <f>COUNT(LifeExpectancyData[[#This Row],[Life expectancy]:[Schooling]])=19</f>
        <v>1</v>
      </c>
    </row>
    <row r="1220" spans="1:23" x14ac:dyDescent="0.25">
      <c r="A1220" t="s">
        <v>352</v>
      </c>
      <c r="B1220">
        <v>2015</v>
      </c>
      <c r="C1220" t="s">
        <v>273</v>
      </c>
      <c r="D1220">
        <v>75.5</v>
      </c>
      <c r="E1220">
        <v>83</v>
      </c>
      <c r="F1220">
        <v>18</v>
      </c>
      <c r="H1220">
        <v>0</v>
      </c>
      <c r="I1220">
        <v>98</v>
      </c>
      <c r="J1220">
        <v>615</v>
      </c>
      <c r="K1220">
        <v>59.7</v>
      </c>
      <c r="L1220">
        <v>21</v>
      </c>
      <c r="M1220">
        <v>98</v>
      </c>
      <c r="O1220">
        <v>98</v>
      </c>
      <c r="P1220">
        <v>0.1</v>
      </c>
      <c r="S1220">
        <v>8.5</v>
      </c>
      <c r="T1220">
        <v>8.6</v>
      </c>
      <c r="U1220">
        <v>0.77400000000000002</v>
      </c>
      <c r="V1220">
        <v>14.8</v>
      </c>
      <c r="W1220" t="b">
        <f>COUNT(LifeExpectancyData[[#This Row],[Life expectancy]:[Schooling]])=19</f>
        <v>0</v>
      </c>
    </row>
    <row r="1221" spans="1:23" x14ac:dyDescent="0.25">
      <c r="A1221" t="s">
        <v>352</v>
      </c>
      <c r="B1221">
        <v>2014</v>
      </c>
      <c r="C1221" t="s">
        <v>273</v>
      </c>
      <c r="D1221">
        <v>75.400000000000006</v>
      </c>
      <c r="E1221">
        <v>83</v>
      </c>
      <c r="F1221">
        <v>19</v>
      </c>
      <c r="G1221">
        <v>0.01</v>
      </c>
      <c r="H1221">
        <v>0</v>
      </c>
      <c r="I1221">
        <v>99</v>
      </c>
      <c r="J1221">
        <v>99</v>
      </c>
      <c r="K1221">
        <v>58.5</v>
      </c>
      <c r="L1221">
        <v>22</v>
      </c>
      <c r="M1221">
        <v>99</v>
      </c>
      <c r="N1221">
        <v>6.89</v>
      </c>
      <c r="O1221">
        <v>99</v>
      </c>
      <c r="P1221">
        <v>0.1</v>
      </c>
      <c r="S1221">
        <v>8.3000000000000007</v>
      </c>
      <c r="T1221">
        <v>8.4</v>
      </c>
      <c r="U1221">
        <v>0.77</v>
      </c>
      <c r="V1221">
        <v>14.9</v>
      </c>
      <c r="W1221" t="b">
        <f>COUNT(LifeExpectancyData[[#This Row],[Life expectancy]:[Schooling]])=19</f>
        <v>0</v>
      </c>
    </row>
    <row r="1222" spans="1:23" x14ac:dyDescent="0.25">
      <c r="A1222" t="s">
        <v>352</v>
      </c>
      <c r="B1222">
        <v>2013</v>
      </c>
      <c r="C1222" t="s">
        <v>273</v>
      </c>
      <c r="D1222">
        <v>75.3</v>
      </c>
      <c r="E1222">
        <v>83</v>
      </c>
      <c r="F1222">
        <v>20</v>
      </c>
      <c r="G1222">
        <v>0.01</v>
      </c>
      <c r="H1222">
        <v>0</v>
      </c>
      <c r="I1222">
        <v>99</v>
      </c>
      <c r="J1222">
        <v>189</v>
      </c>
      <c r="K1222">
        <v>57.2</v>
      </c>
      <c r="L1222">
        <v>23</v>
      </c>
      <c r="M1222">
        <v>98</v>
      </c>
      <c r="N1222">
        <v>6.49</v>
      </c>
      <c r="O1222">
        <v>98</v>
      </c>
      <c r="P1222">
        <v>0.1</v>
      </c>
      <c r="S1222">
        <v>8.1999999999999993</v>
      </c>
      <c r="T1222">
        <v>8.3000000000000007</v>
      </c>
      <c r="U1222">
        <v>0.76900000000000002</v>
      </c>
      <c r="V1222">
        <v>15</v>
      </c>
      <c r="W1222" t="b">
        <f>COUNT(LifeExpectancyData[[#This Row],[Life expectancy]:[Schooling]])=19</f>
        <v>0</v>
      </c>
    </row>
    <row r="1223" spans="1:23" x14ac:dyDescent="0.25">
      <c r="A1223" t="s">
        <v>352</v>
      </c>
      <c r="B1223">
        <v>2012</v>
      </c>
      <c r="C1223" t="s">
        <v>273</v>
      </c>
      <c r="D1223">
        <v>75.099999999999994</v>
      </c>
      <c r="E1223">
        <v>85</v>
      </c>
      <c r="F1223">
        <v>21</v>
      </c>
      <c r="G1223">
        <v>0.01</v>
      </c>
      <c r="H1223">
        <v>0</v>
      </c>
      <c r="I1223">
        <v>98</v>
      </c>
      <c r="J1223">
        <v>332</v>
      </c>
      <c r="K1223">
        <v>56</v>
      </c>
      <c r="L1223">
        <v>24</v>
      </c>
      <c r="M1223">
        <v>99</v>
      </c>
      <c r="N1223">
        <v>6.98</v>
      </c>
      <c r="O1223">
        <v>99</v>
      </c>
      <c r="P1223">
        <v>0.1</v>
      </c>
      <c r="S1223">
        <v>8</v>
      </c>
      <c r="T1223">
        <v>8.1999999999999993</v>
      </c>
      <c r="U1223">
        <v>0.755</v>
      </c>
      <c r="V1223">
        <v>13.6</v>
      </c>
      <c r="W1223" t="b">
        <f>COUNT(LifeExpectancyData[[#This Row],[Life expectancy]:[Schooling]])=19</f>
        <v>0</v>
      </c>
    </row>
    <row r="1224" spans="1:23" x14ac:dyDescent="0.25">
      <c r="A1224" t="s">
        <v>352</v>
      </c>
      <c r="B1224">
        <v>2011</v>
      </c>
      <c r="C1224" t="s">
        <v>273</v>
      </c>
      <c r="D1224">
        <v>74.7</v>
      </c>
      <c r="E1224">
        <v>93</v>
      </c>
      <c r="F1224">
        <v>22</v>
      </c>
      <c r="G1224">
        <v>0.03</v>
      </c>
      <c r="H1224">
        <v>0</v>
      </c>
      <c r="I1224">
        <v>99</v>
      </c>
      <c r="J1224">
        <v>73</v>
      </c>
      <c r="K1224">
        <v>54.8</v>
      </c>
      <c r="L1224">
        <v>25</v>
      </c>
      <c r="M1224">
        <v>99</v>
      </c>
      <c r="N1224">
        <v>7.12</v>
      </c>
      <c r="O1224">
        <v>99</v>
      </c>
      <c r="P1224">
        <v>0.1</v>
      </c>
      <c r="S1224">
        <v>7.9</v>
      </c>
      <c r="T1224">
        <v>8.1</v>
      </c>
      <c r="U1224">
        <v>0.745</v>
      </c>
      <c r="V1224">
        <v>13.1</v>
      </c>
      <c r="W1224" t="b">
        <f>COUNT(LifeExpectancyData[[#This Row],[Life expectancy]:[Schooling]])=19</f>
        <v>0</v>
      </c>
    </row>
    <row r="1225" spans="1:23" x14ac:dyDescent="0.25">
      <c r="A1225" t="s">
        <v>352</v>
      </c>
      <c r="B1225">
        <v>2010</v>
      </c>
      <c r="C1225" t="s">
        <v>273</v>
      </c>
      <c r="D1225">
        <v>74.099999999999994</v>
      </c>
      <c r="E1225">
        <v>16</v>
      </c>
      <c r="F1225">
        <v>22</v>
      </c>
      <c r="G1225">
        <v>0.03</v>
      </c>
      <c r="H1225">
        <v>0</v>
      </c>
      <c r="I1225">
        <v>99</v>
      </c>
      <c r="J1225">
        <v>538</v>
      </c>
      <c r="K1225">
        <v>53.6</v>
      </c>
      <c r="L1225">
        <v>26</v>
      </c>
      <c r="M1225">
        <v>99</v>
      </c>
      <c r="N1225">
        <v>8.1999999999999993</v>
      </c>
      <c r="O1225">
        <v>99</v>
      </c>
      <c r="P1225">
        <v>0.1</v>
      </c>
      <c r="S1225">
        <v>7.8</v>
      </c>
      <c r="T1225">
        <v>8</v>
      </c>
      <c r="U1225">
        <v>0.73499999999999999</v>
      </c>
      <c r="V1225">
        <v>12.9</v>
      </c>
      <c r="W1225" t="b">
        <f>COUNT(LifeExpectancyData[[#This Row],[Life expectancy]:[Schooling]])=19</f>
        <v>0</v>
      </c>
    </row>
    <row r="1226" spans="1:23" x14ac:dyDescent="0.25">
      <c r="A1226" t="s">
        <v>352</v>
      </c>
      <c r="B1226">
        <v>2009</v>
      </c>
      <c r="C1226" t="s">
        <v>273</v>
      </c>
      <c r="D1226">
        <v>73.3</v>
      </c>
      <c r="E1226">
        <v>122</v>
      </c>
      <c r="F1226">
        <v>23</v>
      </c>
      <c r="G1226">
        <v>0.03</v>
      </c>
      <c r="H1226">
        <v>0</v>
      </c>
      <c r="I1226">
        <v>99</v>
      </c>
      <c r="J1226">
        <v>262</v>
      </c>
      <c r="K1226">
        <v>52.5</v>
      </c>
      <c r="L1226">
        <v>27</v>
      </c>
      <c r="M1226">
        <v>99</v>
      </c>
      <c r="N1226">
        <v>7.63</v>
      </c>
      <c r="O1226">
        <v>99</v>
      </c>
      <c r="P1226">
        <v>0.1</v>
      </c>
      <c r="S1226">
        <v>7.7</v>
      </c>
      <c r="T1226">
        <v>7.9</v>
      </c>
      <c r="U1226">
        <v>0.72799999999999998</v>
      </c>
      <c r="V1226">
        <v>12.8</v>
      </c>
      <c r="W1226" t="b">
        <f>COUNT(LifeExpectancyData[[#This Row],[Life expectancy]:[Schooling]])=19</f>
        <v>0</v>
      </c>
    </row>
    <row r="1227" spans="1:23" x14ac:dyDescent="0.25">
      <c r="A1227" t="s">
        <v>352</v>
      </c>
      <c r="B1227">
        <v>2008</v>
      </c>
      <c r="C1227" t="s">
        <v>273</v>
      </c>
      <c r="D1227">
        <v>72.7</v>
      </c>
      <c r="E1227">
        <v>135</v>
      </c>
      <c r="F1227">
        <v>24</v>
      </c>
      <c r="G1227">
        <v>0.02</v>
      </c>
      <c r="H1227">
        <v>0</v>
      </c>
      <c r="I1227">
        <v>99</v>
      </c>
      <c r="J1227">
        <v>127</v>
      </c>
      <c r="K1227">
        <v>51.4</v>
      </c>
      <c r="L1227">
        <v>28</v>
      </c>
      <c r="M1227">
        <v>99</v>
      </c>
      <c r="N1227">
        <v>6.28</v>
      </c>
      <c r="O1227">
        <v>99</v>
      </c>
      <c r="P1227">
        <v>0.1</v>
      </c>
      <c r="S1227">
        <v>7.6</v>
      </c>
      <c r="T1227">
        <v>7.8</v>
      </c>
      <c r="U1227">
        <v>0.71599999999999997</v>
      </c>
      <c r="V1227">
        <v>12.1</v>
      </c>
      <c r="W1227" t="b">
        <f>COUNT(LifeExpectancyData[[#This Row],[Life expectancy]:[Schooling]])=19</f>
        <v>0</v>
      </c>
    </row>
    <row r="1228" spans="1:23" x14ac:dyDescent="0.25">
      <c r="A1228" t="s">
        <v>352</v>
      </c>
      <c r="B1228">
        <v>2007</v>
      </c>
      <c r="C1228" t="s">
        <v>273</v>
      </c>
      <c r="D1228">
        <v>72.400000000000006</v>
      </c>
      <c r="E1228">
        <v>138</v>
      </c>
      <c r="F1228">
        <v>25</v>
      </c>
      <c r="G1228">
        <v>0.02</v>
      </c>
      <c r="H1228">
        <v>0</v>
      </c>
      <c r="I1228">
        <v>97</v>
      </c>
      <c r="J1228">
        <v>133</v>
      </c>
      <c r="K1228">
        <v>5.4</v>
      </c>
      <c r="L1228">
        <v>29</v>
      </c>
      <c r="M1228">
        <v>98</v>
      </c>
      <c r="N1228">
        <v>5.84</v>
      </c>
      <c r="O1228">
        <v>99</v>
      </c>
      <c r="P1228">
        <v>0.1</v>
      </c>
      <c r="S1228">
        <v>7.5</v>
      </c>
      <c r="T1228">
        <v>7.8</v>
      </c>
      <c r="U1228">
        <v>0.70399999999999996</v>
      </c>
      <c r="V1228">
        <v>11.8</v>
      </c>
      <c r="W1228" t="b">
        <f>COUNT(LifeExpectancyData[[#This Row],[Life expectancy]:[Schooling]])=19</f>
        <v>0</v>
      </c>
    </row>
    <row r="1229" spans="1:23" x14ac:dyDescent="0.25">
      <c r="A1229" t="s">
        <v>352</v>
      </c>
      <c r="B1229">
        <v>2006</v>
      </c>
      <c r="C1229" t="s">
        <v>273</v>
      </c>
      <c r="D1229">
        <v>72.2</v>
      </c>
      <c r="E1229">
        <v>139</v>
      </c>
      <c r="F1229">
        <v>26</v>
      </c>
      <c r="G1229">
        <v>0.02</v>
      </c>
      <c r="H1229">
        <v>0</v>
      </c>
      <c r="I1229">
        <v>98</v>
      </c>
      <c r="J1229">
        <v>220</v>
      </c>
      <c r="K1229">
        <v>49.4</v>
      </c>
      <c r="L1229">
        <v>30</v>
      </c>
      <c r="M1229">
        <v>99</v>
      </c>
      <c r="N1229">
        <v>5.95</v>
      </c>
      <c r="O1229">
        <v>98</v>
      </c>
      <c r="P1229">
        <v>0.1</v>
      </c>
      <c r="S1229">
        <v>7.4</v>
      </c>
      <c r="T1229">
        <v>7.7</v>
      </c>
      <c r="U1229">
        <v>0.69199999999999995</v>
      </c>
      <c r="V1229">
        <v>11.4</v>
      </c>
      <c r="W1229" t="b">
        <f>COUNT(LifeExpectancyData[[#This Row],[Life expectancy]:[Schooling]])=19</f>
        <v>0</v>
      </c>
    </row>
    <row r="1230" spans="1:23" x14ac:dyDescent="0.25">
      <c r="A1230" t="s">
        <v>352</v>
      </c>
      <c r="B1230">
        <v>2005</v>
      </c>
      <c r="C1230" t="s">
        <v>273</v>
      </c>
      <c r="D1230">
        <v>72</v>
      </c>
      <c r="E1230">
        <v>139</v>
      </c>
      <c r="F1230">
        <v>27</v>
      </c>
      <c r="G1230">
        <v>0.01</v>
      </c>
      <c r="H1230">
        <v>0</v>
      </c>
      <c r="I1230">
        <v>94</v>
      </c>
      <c r="J1230">
        <v>7</v>
      </c>
      <c r="K1230">
        <v>48.5</v>
      </c>
      <c r="L1230">
        <v>32</v>
      </c>
      <c r="M1230">
        <v>95</v>
      </c>
      <c r="N1230">
        <v>6.6</v>
      </c>
      <c r="O1230">
        <v>95</v>
      </c>
      <c r="P1230">
        <v>0.1</v>
      </c>
      <c r="S1230">
        <v>7.4</v>
      </c>
      <c r="T1230">
        <v>7.7</v>
      </c>
      <c r="U1230">
        <v>0.68700000000000006</v>
      </c>
      <c r="V1230">
        <v>11.4</v>
      </c>
      <c r="W1230" t="b">
        <f>COUNT(LifeExpectancyData[[#This Row],[Life expectancy]:[Schooling]])=19</f>
        <v>0</v>
      </c>
    </row>
    <row r="1231" spans="1:23" x14ac:dyDescent="0.25">
      <c r="A1231" t="s">
        <v>352</v>
      </c>
      <c r="B1231">
        <v>2004</v>
      </c>
      <c r="C1231" t="s">
        <v>273</v>
      </c>
      <c r="D1231">
        <v>71.8</v>
      </c>
      <c r="E1231">
        <v>139</v>
      </c>
      <c r="F1231">
        <v>28</v>
      </c>
      <c r="G1231">
        <v>0.01</v>
      </c>
      <c r="H1231">
        <v>0</v>
      </c>
      <c r="I1231">
        <v>95</v>
      </c>
      <c r="J1231">
        <v>3</v>
      </c>
      <c r="K1231">
        <v>47.6</v>
      </c>
      <c r="L1231">
        <v>33</v>
      </c>
      <c r="M1231">
        <v>98</v>
      </c>
      <c r="N1231">
        <v>5.89</v>
      </c>
      <c r="O1231">
        <v>99</v>
      </c>
      <c r="P1231">
        <v>0.1</v>
      </c>
      <c r="S1231">
        <v>7.4</v>
      </c>
      <c r="T1231">
        <v>7.7</v>
      </c>
      <c r="U1231">
        <v>0.68600000000000005</v>
      </c>
      <c r="V1231">
        <v>11.8</v>
      </c>
      <c r="W1231" t="b">
        <f>COUNT(LifeExpectancyData[[#This Row],[Life expectancy]:[Schooling]])=19</f>
        <v>0</v>
      </c>
    </row>
    <row r="1232" spans="1:23" x14ac:dyDescent="0.25">
      <c r="A1232" t="s">
        <v>352</v>
      </c>
      <c r="B1232">
        <v>2003</v>
      </c>
      <c r="C1232" t="s">
        <v>273</v>
      </c>
      <c r="D1232">
        <v>75</v>
      </c>
      <c r="E1232">
        <v>154</v>
      </c>
      <c r="F1232">
        <v>29</v>
      </c>
      <c r="G1232">
        <v>0.01</v>
      </c>
      <c r="H1232">
        <v>0</v>
      </c>
      <c r="I1232">
        <v>98</v>
      </c>
      <c r="J1232">
        <v>11644</v>
      </c>
      <c r="K1232">
        <v>46.9</v>
      </c>
      <c r="L1232">
        <v>35</v>
      </c>
      <c r="M1232">
        <v>99</v>
      </c>
      <c r="N1232">
        <v>5.42</v>
      </c>
      <c r="O1232">
        <v>99</v>
      </c>
      <c r="P1232">
        <v>0.1</v>
      </c>
      <c r="S1232">
        <v>7.5</v>
      </c>
      <c r="T1232">
        <v>7.7</v>
      </c>
      <c r="U1232">
        <v>0.67900000000000005</v>
      </c>
      <c r="V1232">
        <v>11.8</v>
      </c>
      <c r="W1232" t="b">
        <f>COUNT(LifeExpectancyData[[#This Row],[Life expectancy]:[Schooling]])=19</f>
        <v>0</v>
      </c>
    </row>
    <row r="1233" spans="1:23" x14ac:dyDescent="0.25">
      <c r="A1233" t="s">
        <v>352</v>
      </c>
      <c r="B1233">
        <v>2002</v>
      </c>
      <c r="C1233" t="s">
        <v>273</v>
      </c>
      <c r="D1233">
        <v>71.2</v>
      </c>
      <c r="E1233">
        <v>142</v>
      </c>
      <c r="F1233">
        <v>31</v>
      </c>
      <c r="G1233">
        <v>0.01</v>
      </c>
      <c r="H1233">
        <v>0</v>
      </c>
      <c r="I1233">
        <v>99</v>
      </c>
      <c r="J1233">
        <v>9554</v>
      </c>
      <c r="K1233">
        <v>46.2</v>
      </c>
      <c r="L1233">
        <v>37</v>
      </c>
      <c r="M1233">
        <v>99</v>
      </c>
      <c r="N1233">
        <v>5.39</v>
      </c>
      <c r="O1233">
        <v>99</v>
      </c>
      <c r="P1233">
        <v>0.1</v>
      </c>
      <c r="S1233">
        <v>7.6</v>
      </c>
      <c r="T1233">
        <v>7.7</v>
      </c>
      <c r="U1233">
        <v>0.67400000000000004</v>
      </c>
      <c r="V1233">
        <v>11.9</v>
      </c>
      <c r="W1233" t="b">
        <f>COUNT(LifeExpectancyData[[#This Row],[Life expectancy]:[Schooling]])=19</f>
        <v>0</v>
      </c>
    </row>
    <row r="1234" spans="1:23" x14ac:dyDescent="0.25">
      <c r="A1234" t="s">
        <v>352</v>
      </c>
      <c r="B1234">
        <v>2001</v>
      </c>
      <c r="C1234" t="s">
        <v>273</v>
      </c>
      <c r="D1234">
        <v>78</v>
      </c>
      <c r="E1234">
        <v>146</v>
      </c>
      <c r="F1234">
        <v>33</v>
      </c>
      <c r="G1234">
        <v>0.01</v>
      </c>
      <c r="H1234">
        <v>0</v>
      </c>
      <c r="I1234">
        <v>94</v>
      </c>
      <c r="J1234">
        <v>9582</v>
      </c>
      <c r="K1234">
        <v>45.5</v>
      </c>
      <c r="L1234">
        <v>40</v>
      </c>
      <c r="M1234">
        <v>95</v>
      </c>
      <c r="N1234">
        <v>5.2</v>
      </c>
      <c r="O1234">
        <v>96</v>
      </c>
      <c r="P1234">
        <v>0.1</v>
      </c>
      <c r="S1234">
        <v>7.7</v>
      </c>
      <c r="T1234">
        <v>7.8</v>
      </c>
      <c r="U1234">
        <v>0.66600000000000004</v>
      </c>
      <c r="V1234">
        <v>11.6</v>
      </c>
      <c r="W1234" t="b">
        <f>COUNT(LifeExpectancyData[[#This Row],[Life expectancy]:[Schooling]])=19</f>
        <v>0</v>
      </c>
    </row>
    <row r="1235" spans="1:23" x14ac:dyDescent="0.25">
      <c r="A1235" t="s">
        <v>352</v>
      </c>
      <c r="B1235">
        <v>2000</v>
      </c>
      <c r="C1235" t="s">
        <v>273</v>
      </c>
      <c r="D1235">
        <v>73</v>
      </c>
      <c r="E1235">
        <v>15</v>
      </c>
      <c r="F1235">
        <v>35</v>
      </c>
      <c r="G1235">
        <v>0.01</v>
      </c>
      <c r="H1235">
        <v>0</v>
      </c>
      <c r="I1235">
        <v>99</v>
      </c>
      <c r="J1235">
        <v>11874</v>
      </c>
      <c r="K1235">
        <v>44.9</v>
      </c>
      <c r="L1235">
        <v>43</v>
      </c>
      <c r="M1235">
        <v>99</v>
      </c>
      <c r="N1235">
        <v>4.47</v>
      </c>
      <c r="O1235">
        <v>99</v>
      </c>
      <c r="P1235">
        <v>0.1</v>
      </c>
      <c r="S1235">
        <v>7.8</v>
      </c>
      <c r="T1235">
        <v>7.9</v>
      </c>
      <c r="U1235">
        <v>0.66</v>
      </c>
      <c r="V1235">
        <v>11.6</v>
      </c>
      <c r="W1235" t="b">
        <f>COUNT(LifeExpectancyData[[#This Row],[Life expectancy]:[Schooling]])=19</f>
        <v>0</v>
      </c>
    </row>
    <row r="1236" spans="1:23" x14ac:dyDescent="0.25">
      <c r="A1236" t="s">
        <v>353</v>
      </c>
      <c r="B1236">
        <v>2015</v>
      </c>
      <c r="C1236" t="s">
        <v>273</v>
      </c>
      <c r="D1236">
        <v>68.900000000000006</v>
      </c>
      <c r="E1236">
        <v>182</v>
      </c>
      <c r="F1236">
        <v>32</v>
      </c>
      <c r="H1236">
        <v>0</v>
      </c>
      <c r="I1236">
        <v>56</v>
      </c>
      <c r="J1236">
        <v>1433</v>
      </c>
      <c r="K1236">
        <v>59.1</v>
      </c>
      <c r="L1236">
        <v>38</v>
      </c>
      <c r="M1236">
        <v>63</v>
      </c>
      <c r="O1236">
        <v>58</v>
      </c>
      <c r="P1236">
        <v>0.1</v>
      </c>
      <c r="Q1236">
        <v>4974.2692999999999</v>
      </c>
      <c r="R1236">
        <v>36115649</v>
      </c>
      <c r="S1236">
        <v>5.3</v>
      </c>
      <c r="T1236">
        <v>5.0999999999999996</v>
      </c>
      <c r="U1236">
        <v>0.64900000000000002</v>
      </c>
      <c r="V1236">
        <v>10.1</v>
      </c>
      <c r="W1236" t="b">
        <f>COUNT(LifeExpectancyData[[#This Row],[Life expectancy]:[Schooling]])=19</f>
        <v>0</v>
      </c>
    </row>
    <row r="1237" spans="1:23" x14ac:dyDescent="0.25">
      <c r="A1237" t="s">
        <v>353</v>
      </c>
      <c r="B1237">
        <v>2014</v>
      </c>
      <c r="C1237" t="s">
        <v>273</v>
      </c>
      <c r="D1237">
        <v>67.900000000000006</v>
      </c>
      <c r="E1237">
        <v>199</v>
      </c>
      <c r="F1237">
        <v>32</v>
      </c>
      <c r="G1237">
        <v>0.01</v>
      </c>
      <c r="H1237">
        <v>43.524080099999999</v>
      </c>
      <c r="I1237">
        <v>62</v>
      </c>
      <c r="J1237">
        <v>1317</v>
      </c>
      <c r="K1237">
        <v>58.5</v>
      </c>
      <c r="L1237">
        <v>39</v>
      </c>
      <c r="M1237">
        <v>67</v>
      </c>
      <c r="N1237">
        <v>5.54</v>
      </c>
      <c r="O1237">
        <v>64</v>
      </c>
      <c r="P1237">
        <v>0.1</v>
      </c>
      <c r="Q1237">
        <v>673.74737000000005</v>
      </c>
      <c r="R1237">
        <v>3568</v>
      </c>
      <c r="S1237">
        <v>5.3</v>
      </c>
      <c r="T1237">
        <v>5.0999999999999996</v>
      </c>
      <c r="U1237">
        <v>0.65800000000000003</v>
      </c>
      <c r="V1237">
        <v>10.1</v>
      </c>
      <c r="W1237" t="b">
        <f>COUNT(LifeExpectancyData[[#This Row],[Life expectancy]:[Schooling]])=19</f>
        <v>1</v>
      </c>
    </row>
    <row r="1238" spans="1:23" x14ac:dyDescent="0.25">
      <c r="A1238" t="s">
        <v>353</v>
      </c>
      <c r="B1238">
        <v>2013</v>
      </c>
      <c r="C1238" t="s">
        <v>273</v>
      </c>
      <c r="D1238">
        <v>69.5</v>
      </c>
      <c r="E1238">
        <v>17</v>
      </c>
      <c r="F1238">
        <v>32</v>
      </c>
      <c r="G1238">
        <v>0.01</v>
      </c>
      <c r="H1238">
        <v>447.36950009999998</v>
      </c>
      <c r="I1238">
        <v>66</v>
      </c>
      <c r="J1238">
        <v>669</v>
      </c>
      <c r="K1238">
        <v>57.8</v>
      </c>
      <c r="L1238">
        <v>39</v>
      </c>
      <c r="M1238">
        <v>7</v>
      </c>
      <c r="N1238">
        <v>5.92</v>
      </c>
      <c r="O1238">
        <v>68</v>
      </c>
      <c r="P1238">
        <v>0.1</v>
      </c>
      <c r="Q1238">
        <v>6925.2244600000004</v>
      </c>
      <c r="R1238">
        <v>33883145</v>
      </c>
      <c r="S1238">
        <v>5.3</v>
      </c>
      <c r="T1238">
        <v>5.0999999999999996</v>
      </c>
      <c r="U1238">
        <v>0.65900000000000003</v>
      </c>
      <c r="V1238">
        <v>10.3</v>
      </c>
      <c r="W1238" t="b">
        <f>COUNT(LifeExpectancyData[[#This Row],[Life expectancy]:[Schooling]])=19</f>
        <v>1</v>
      </c>
    </row>
    <row r="1239" spans="1:23" x14ac:dyDescent="0.25">
      <c r="A1239" t="s">
        <v>353</v>
      </c>
      <c r="B1239">
        <v>2012</v>
      </c>
      <c r="C1239" t="s">
        <v>273</v>
      </c>
      <c r="D1239">
        <v>76</v>
      </c>
      <c r="E1239">
        <v>147</v>
      </c>
      <c r="F1239">
        <v>32</v>
      </c>
      <c r="G1239">
        <v>0.01</v>
      </c>
      <c r="H1239">
        <v>429.66250830000001</v>
      </c>
      <c r="I1239">
        <v>61</v>
      </c>
      <c r="J1239">
        <v>15</v>
      </c>
      <c r="K1239">
        <v>57.2</v>
      </c>
      <c r="L1239">
        <v>39</v>
      </c>
      <c r="M1239">
        <v>7</v>
      </c>
      <c r="N1239">
        <v>5.26</v>
      </c>
      <c r="O1239">
        <v>69</v>
      </c>
      <c r="P1239">
        <v>0.1</v>
      </c>
      <c r="Q1239">
        <v>6651.1224199999997</v>
      </c>
      <c r="R1239">
        <v>32776571</v>
      </c>
      <c r="S1239">
        <v>5.3</v>
      </c>
      <c r="T1239">
        <v>5.0999999999999996</v>
      </c>
      <c r="U1239">
        <v>0.65600000000000003</v>
      </c>
      <c r="V1239">
        <v>10.5</v>
      </c>
      <c r="W1239" t="b">
        <f>COUNT(LifeExpectancyData[[#This Row],[Life expectancy]:[Schooling]])=19</f>
        <v>1</v>
      </c>
    </row>
    <row r="1240" spans="1:23" x14ac:dyDescent="0.25">
      <c r="A1240" t="s">
        <v>353</v>
      </c>
      <c r="B1240">
        <v>2011</v>
      </c>
      <c r="C1240" t="s">
        <v>273</v>
      </c>
      <c r="D1240">
        <v>77</v>
      </c>
      <c r="E1240">
        <v>144</v>
      </c>
      <c r="F1240">
        <v>32</v>
      </c>
      <c r="G1240">
        <v>0.17</v>
      </c>
      <c r="H1240">
        <v>285.11972600000001</v>
      </c>
      <c r="I1240">
        <v>77</v>
      </c>
      <c r="J1240">
        <v>15</v>
      </c>
      <c r="K1240">
        <v>56.5</v>
      </c>
      <c r="L1240">
        <v>39</v>
      </c>
      <c r="M1240">
        <v>8</v>
      </c>
      <c r="N1240">
        <v>3.32</v>
      </c>
      <c r="O1240">
        <v>79</v>
      </c>
      <c r="P1240">
        <v>0.1</v>
      </c>
      <c r="Q1240">
        <v>5854.6144969999996</v>
      </c>
      <c r="R1240">
        <v>3172753</v>
      </c>
      <c r="S1240">
        <v>5.3</v>
      </c>
      <c r="T1240">
        <v>5.0999999999999996</v>
      </c>
      <c r="U1240">
        <v>0.64900000000000002</v>
      </c>
      <c r="V1240">
        <v>10.4</v>
      </c>
      <c r="W1240" t="b">
        <f>COUNT(LifeExpectancyData[[#This Row],[Life expectancy]:[Schooling]])=19</f>
        <v>1</v>
      </c>
    </row>
    <row r="1241" spans="1:23" x14ac:dyDescent="0.25">
      <c r="A1241" t="s">
        <v>353</v>
      </c>
      <c r="B1241">
        <v>2010</v>
      </c>
      <c r="C1241" t="s">
        <v>273</v>
      </c>
      <c r="D1241">
        <v>76</v>
      </c>
      <c r="E1241">
        <v>145</v>
      </c>
      <c r="F1241">
        <v>32</v>
      </c>
      <c r="G1241">
        <v>0.19</v>
      </c>
      <c r="H1241">
        <v>21.822524940000001</v>
      </c>
      <c r="I1241">
        <v>72</v>
      </c>
      <c r="J1241">
        <v>492</v>
      </c>
      <c r="K1241">
        <v>55.8</v>
      </c>
      <c r="L1241">
        <v>39</v>
      </c>
      <c r="M1241">
        <v>74</v>
      </c>
      <c r="N1241">
        <v>3.82</v>
      </c>
      <c r="O1241">
        <v>74</v>
      </c>
      <c r="P1241">
        <v>0.1</v>
      </c>
      <c r="Q1241">
        <v>452.74948000000001</v>
      </c>
      <c r="R1241">
        <v>376271</v>
      </c>
      <c r="S1241">
        <v>5.3</v>
      </c>
      <c r="T1241">
        <v>5.0999999999999996</v>
      </c>
      <c r="U1241">
        <v>0.64600000000000002</v>
      </c>
      <c r="V1241">
        <v>10.4</v>
      </c>
      <c r="W1241" t="b">
        <f>COUNT(LifeExpectancyData[[#This Row],[Life expectancy]:[Schooling]])=19</f>
        <v>1</v>
      </c>
    </row>
    <row r="1242" spans="1:23" x14ac:dyDescent="0.25">
      <c r="A1242" t="s">
        <v>353</v>
      </c>
      <c r="B1242">
        <v>2009</v>
      </c>
      <c r="C1242" t="s">
        <v>273</v>
      </c>
      <c r="D1242">
        <v>74</v>
      </c>
      <c r="E1242">
        <v>148</v>
      </c>
      <c r="F1242">
        <v>32</v>
      </c>
      <c r="G1242">
        <v>0.2</v>
      </c>
      <c r="H1242">
        <v>185.63669830000001</v>
      </c>
      <c r="I1242">
        <v>75</v>
      </c>
      <c r="J1242">
        <v>30328</v>
      </c>
      <c r="K1242">
        <v>55.2</v>
      </c>
      <c r="L1242">
        <v>39</v>
      </c>
      <c r="M1242">
        <v>78</v>
      </c>
      <c r="N1242">
        <v>4.6500000000000004</v>
      </c>
      <c r="O1242">
        <v>78</v>
      </c>
      <c r="P1242">
        <v>0.1</v>
      </c>
      <c r="Q1242">
        <v>3735.1448359999999</v>
      </c>
      <c r="R1242">
        <v>29894652</v>
      </c>
      <c r="S1242">
        <v>5.4</v>
      </c>
      <c r="T1242">
        <v>5.0999999999999996</v>
      </c>
      <c r="U1242">
        <v>0.64300000000000002</v>
      </c>
      <c r="V1242">
        <v>10.3</v>
      </c>
      <c r="W1242" t="b">
        <f>COUNT(LifeExpectancyData[[#This Row],[Life expectancy]:[Schooling]])=19</f>
        <v>1</v>
      </c>
    </row>
    <row r="1243" spans="1:23" x14ac:dyDescent="0.25">
      <c r="A1243" t="s">
        <v>353</v>
      </c>
      <c r="B1243">
        <v>2008</v>
      </c>
      <c r="C1243" t="s">
        <v>273</v>
      </c>
      <c r="D1243">
        <v>69.3</v>
      </c>
      <c r="E1243">
        <v>167</v>
      </c>
      <c r="F1243">
        <v>32</v>
      </c>
      <c r="G1243">
        <v>0.17</v>
      </c>
      <c r="H1243">
        <v>192.1562998</v>
      </c>
      <c r="I1243">
        <v>66</v>
      </c>
      <c r="J1243">
        <v>5494</v>
      </c>
      <c r="K1243">
        <v>54.5</v>
      </c>
      <c r="L1243">
        <v>38</v>
      </c>
      <c r="M1243">
        <v>71</v>
      </c>
      <c r="N1243">
        <v>3.93</v>
      </c>
      <c r="O1243">
        <v>69</v>
      </c>
      <c r="P1243">
        <v>0.1</v>
      </c>
      <c r="Q1243">
        <v>4521.3247000000001</v>
      </c>
      <c r="R1243">
        <v>29111417</v>
      </c>
      <c r="S1243">
        <v>5.4</v>
      </c>
      <c r="T1243">
        <v>5.0999999999999996</v>
      </c>
      <c r="U1243">
        <v>0.63800000000000001</v>
      </c>
      <c r="V1243">
        <v>10.3</v>
      </c>
      <c r="W1243" t="b">
        <f>COUNT(LifeExpectancyData[[#This Row],[Life expectancy]:[Schooling]])=19</f>
        <v>1</v>
      </c>
    </row>
    <row r="1244" spans="1:23" x14ac:dyDescent="0.25">
      <c r="A1244" t="s">
        <v>353</v>
      </c>
      <c r="B1244">
        <v>2007</v>
      </c>
      <c r="C1244" t="s">
        <v>273</v>
      </c>
      <c r="D1244">
        <v>65.900000000000006</v>
      </c>
      <c r="E1244">
        <v>227</v>
      </c>
      <c r="F1244">
        <v>31</v>
      </c>
      <c r="G1244">
        <v>0.14000000000000001</v>
      </c>
      <c r="H1244">
        <v>146.76064880000001</v>
      </c>
      <c r="I1244">
        <v>56</v>
      </c>
      <c r="J1244">
        <v>230</v>
      </c>
      <c r="K1244">
        <v>53.8</v>
      </c>
      <c r="L1244">
        <v>38</v>
      </c>
      <c r="M1244">
        <v>74</v>
      </c>
      <c r="N1244">
        <v>3.69</v>
      </c>
      <c r="O1244">
        <v>57</v>
      </c>
      <c r="P1244">
        <v>0.1</v>
      </c>
      <c r="Q1244">
        <v>3129.2249219999999</v>
      </c>
      <c r="R1244">
        <v>2839433</v>
      </c>
      <c r="S1244">
        <v>5.4</v>
      </c>
      <c r="T1244">
        <v>5.0999999999999996</v>
      </c>
      <c r="U1244">
        <v>0.63600000000000001</v>
      </c>
      <c r="V1244">
        <v>10.199999999999999</v>
      </c>
      <c r="W1244" t="b">
        <f>COUNT(LifeExpectancyData[[#This Row],[Life expectancy]:[Schooling]])=19</f>
        <v>1</v>
      </c>
    </row>
    <row r="1245" spans="1:23" x14ac:dyDescent="0.25">
      <c r="A1245" t="s">
        <v>353</v>
      </c>
      <c r="B1245">
        <v>2006</v>
      </c>
      <c r="C1245" t="s">
        <v>273</v>
      </c>
      <c r="D1245">
        <v>64.7</v>
      </c>
      <c r="E1245">
        <v>249</v>
      </c>
      <c r="F1245">
        <v>31</v>
      </c>
      <c r="G1245">
        <v>0.03</v>
      </c>
      <c r="H1245">
        <v>75.25799773</v>
      </c>
      <c r="I1245">
        <v>59</v>
      </c>
      <c r="J1245">
        <v>474</v>
      </c>
      <c r="K1245">
        <v>53.2</v>
      </c>
      <c r="L1245">
        <v>38</v>
      </c>
      <c r="M1245">
        <v>63</v>
      </c>
      <c r="N1245">
        <v>3</v>
      </c>
      <c r="O1245">
        <v>59</v>
      </c>
      <c r="P1245">
        <v>0.1</v>
      </c>
      <c r="Q1245">
        <v>2351.8124290000001</v>
      </c>
      <c r="R1245">
        <v>27697912</v>
      </c>
      <c r="S1245">
        <v>5.4</v>
      </c>
      <c r="T1245">
        <v>5.0999999999999996</v>
      </c>
      <c r="U1245">
        <v>0.63100000000000001</v>
      </c>
      <c r="V1245">
        <v>10.199999999999999</v>
      </c>
      <c r="W1245" t="b">
        <f>COUNT(LifeExpectancyData[[#This Row],[Life expectancy]:[Schooling]])=19</f>
        <v>1</v>
      </c>
    </row>
    <row r="1246" spans="1:23" x14ac:dyDescent="0.25">
      <c r="A1246" t="s">
        <v>353</v>
      </c>
      <c r="B1246">
        <v>2005</v>
      </c>
      <c r="C1246" t="s">
        <v>273</v>
      </c>
      <c r="D1246">
        <v>66.8</v>
      </c>
      <c r="E1246">
        <v>29</v>
      </c>
      <c r="F1246">
        <v>31</v>
      </c>
      <c r="G1246">
        <v>0.18</v>
      </c>
      <c r="H1246">
        <v>59.188451520000001</v>
      </c>
      <c r="I1246">
        <v>65</v>
      </c>
      <c r="J1246">
        <v>908</v>
      </c>
      <c r="K1246">
        <v>52.5</v>
      </c>
      <c r="L1246">
        <v>37</v>
      </c>
      <c r="M1246">
        <v>69</v>
      </c>
      <c r="N1246">
        <v>4.13</v>
      </c>
      <c r="O1246">
        <v>65</v>
      </c>
      <c r="P1246">
        <v>0.1</v>
      </c>
      <c r="Q1246">
        <v>1849.6391100000001</v>
      </c>
      <c r="R1246">
        <v>278426</v>
      </c>
      <c r="S1246">
        <v>5.4</v>
      </c>
      <c r="T1246">
        <v>5.2</v>
      </c>
      <c r="U1246">
        <v>0.628</v>
      </c>
      <c r="V1246">
        <v>10.1</v>
      </c>
      <c r="W1246" t="b">
        <f>COUNT(LifeExpectancyData[[#This Row],[Life expectancy]:[Schooling]])=19</f>
        <v>1</v>
      </c>
    </row>
    <row r="1247" spans="1:23" x14ac:dyDescent="0.25">
      <c r="A1247" t="s">
        <v>353</v>
      </c>
      <c r="B1247">
        <v>2004</v>
      </c>
      <c r="C1247" t="s">
        <v>273</v>
      </c>
      <c r="D1247">
        <v>67.2</v>
      </c>
      <c r="E1247">
        <v>21</v>
      </c>
      <c r="F1247">
        <v>30</v>
      </c>
      <c r="G1247">
        <v>0.32</v>
      </c>
      <c r="H1247">
        <v>44.120596460000002</v>
      </c>
      <c r="I1247">
        <v>62</v>
      </c>
      <c r="J1247">
        <v>9081</v>
      </c>
      <c r="K1247">
        <v>51.9</v>
      </c>
      <c r="L1247">
        <v>37</v>
      </c>
      <c r="M1247">
        <v>69</v>
      </c>
      <c r="N1247">
        <v>5.61</v>
      </c>
      <c r="O1247">
        <v>74</v>
      </c>
      <c r="P1247">
        <v>0.1</v>
      </c>
      <c r="Q1247">
        <v>1391.8169230000001</v>
      </c>
      <c r="R1247">
        <v>2631669</v>
      </c>
      <c r="S1247">
        <v>5.4</v>
      </c>
      <c r="T1247">
        <v>5.2</v>
      </c>
      <c r="U1247">
        <v>0.60299999999999998</v>
      </c>
      <c r="V1247">
        <v>9.8000000000000007</v>
      </c>
      <c r="W1247" t="b">
        <f>COUNT(LifeExpectancyData[[#This Row],[Life expectancy]:[Schooling]])=19</f>
        <v>1</v>
      </c>
    </row>
    <row r="1248" spans="1:23" x14ac:dyDescent="0.25">
      <c r="A1248" t="s">
        <v>353</v>
      </c>
      <c r="B1248">
        <v>2003</v>
      </c>
      <c r="C1248" t="s">
        <v>273</v>
      </c>
      <c r="D1248">
        <v>66.5</v>
      </c>
      <c r="E1248">
        <v>213</v>
      </c>
      <c r="F1248">
        <v>30</v>
      </c>
      <c r="G1248">
        <v>7.0000000000000007E-2</v>
      </c>
      <c r="H1248">
        <v>0</v>
      </c>
      <c r="I1248">
        <v>63</v>
      </c>
      <c r="J1248">
        <v>0</v>
      </c>
      <c r="K1248">
        <v>51.3</v>
      </c>
      <c r="L1248">
        <v>37</v>
      </c>
      <c r="M1248">
        <v>73</v>
      </c>
      <c r="N1248">
        <v>4.3600000000000003</v>
      </c>
      <c r="O1248">
        <v>75</v>
      </c>
      <c r="P1248">
        <v>0.1</v>
      </c>
      <c r="R1248">
        <v>25627626</v>
      </c>
      <c r="S1248">
        <v>5.5</v>
      </c>
      <c r="T1248">
        <v>5.2</v>
      </c>
      <c r="U1248">
        <v>0.61599999999999999</v>
      </c>
      <c r="V1248">
        <v>9.4</v>
      </c>
      <c r="W1248" t="b">
        <f>COUNT(LifeExpectancyData[[#This Row],[Life expectancy]:[Schooling]])=19</f>
        <v>0</v>
      </c>
    </row>
    <row r="1249" spans="1:23" x14ac:dyDescent="0.25">
      <c r="A1249" t="s">
        <v>353</v>
      </c>
      <c r="B1249">
        <v>2002</v>
      </c>
      <c r="C1249" t="s">
        <v>273</v>
      </c>
      <c r="D1249">
        <v>74</v>
      </c>
      <c r="E1249">
        <v>14</v>
      </c>
      <c r="F1249">
        <v>30</v>
      </c>
      <c r="G1249">
        <v>0.15</v>
      </c>
      <c r="H1249">
        <v>0</v>
      </c>
      <c r="I1249">
        <v>65</v>
      </c>
      <c r="J1249">
        <v>0</v>
      </c>
      <c r="K1249">
        <v>5.6</v>
      </c>
      <c r="L1249">
        <v>37</v>
      </c>
      <c r="M1249">
        <v>76</v>
      </c>
      <c r="O1249">
        <v>77</v>
      </c>
      <c r="P1249">
        <v>0.1</v>
      </c>
      <c r="R1249">
        <v>24939299</v>
      </c>
      <c r="S1249">
        <v>5.5</v>
      </c>
      <c r="T1249">
        <v>5.3</v>
      </c>
      <c r="U1249">
        <v>0.61399999999999999</v>
      </c>
      <c r="V1249">
        <v>9.1</v>
      </c>
      <c r="W1249" t="b">
        <f>COUNT(LifeExpectancyData[[#This Row],[Life expectancy]:[Schooling]])=19</f>
        <v>0</v>
      </c>
    </row>
    <row r="1250" spans="1:23" x14ac:dyDescent="0.25">
      <c r="A1250" t="s">
        <v>353</v>
      </c>
      <c r="B1250">
        <v>2001</v>
      </c>
      <c r="C1250" t="s">
        <v>273</v>
      </c>
      <c r="D1250">
        <v>72</v>
      </c>
      <c r="E1250">
        <v>142</v>
      </c>
      <c r="F1250">
        <v>30</v>
      </c>
      <c r="G1250">
        <v>0.17</v>
      </c>
      <c r="H1250">
        <v>0</v>
      </c>
      <c r="I1250">
        <v>66</v>
      </c>
      <c r="J1250">
        <v>4088</v>
      </c>
      <c r="K1250">
        <v>5.0999999999999996</v>
      </c>
      <c r="L1250">
        <v>37</v>
      </c>
      <c r="M1250">
        <v>8</v>
      </c>
      <c r="O1250">
        <v>78</v>
      </c>
      <c r="P1250">
        <v>0.1</v>
      </c>
      <c r="R1250">
        <v>24251649</v>
      </c>
      <c r="S1250">
        <v>5.6</v>
      </c>
      <c r="T1250">
        <v>5.3</v>
      </c>
      <c r="U1250">
        <v>0.60699999999999998</v>
      </c>
      <c r="V1250">
        <v>8.6999999999999993</v>
      </c>
      <c r="W1250" t="b">
        <f>COUNT(LifeExpectancyData[[#This Row],[Life expectancy]:[Schooling]])=19</f>
        <v>0</v>
      </c>
    </row>
    <row r="1251" spans="1:23" x14ac:dyDescent="0.25">
      <c r="A1251" t="s">
        <v>353</v>
      </c>
      <c r="B1251">
        <v>2000</v>
      </c>
      <c r="C1251" t="s">
        <v>273</v>
      </c>
      <c r="D1251">
        <v>70</v>
      </c>
      <c r="E1251">
        <v>144</v>
      </c>
      <c r="F1251">
        <v>30</v>
      </c>
      <c r="G1251">
        <v>0.2</v>
      </c>
      <c r="H1251">
        <v>0</v>
      </c>
      <c r="I1251">
        <v>67</v>
      </c>
      <c r="J1251">
        <v>726</v>
      </c>
      <c r="K1251">
        <v>49.5</v>
      </c>
      <c r="L1251">
        <v>37</v>
      </c>
      <c r="M1251">
        <v>83</v>
      </c>
      <c r="O1251">
        <v>8</v>
      </c>
      <c r="P1251">
        <v>0.1</v>
      </c>
      <c r="R1251">
        <v>23565413</v>
      </c>
      <c r="S1251">
        <v>5.6</v>
      </c>
      <c r="T1251">
        <v>5.4</v>
      </c>
      <c r="U1251">
        <v>0.60299999999999998</v>
      </c>
      <c r="V1251">
        <v>8.6</v>
      </c>
      <c r="W1251" t="b">
        <f>COUNT(LifeExpectancyData[[#This Row],[Life expectancy]:[Schooling]])=19</f>
        <v>0</v>
      </c>
    </row>
    <row r="1252" spans="1:23" x14ac:dyDescent="0.25">
      <c r="A1252" t="s">
        <v>354</v>
      </c>
      <c r="B1252">
        <v>2015</v>
      </c>
      <c r="C1252" t="s">
        <v>281</v>
      </c>
      <c r="D1252">
        <v>81.400000000000006</v>
      </c>
      <c r="E1252">
        <v>64</v>
      </c>
      <c r="F1252">
        <v>0</v>
      </c>
      <c r="H1252">
        <v>0</v>
      </c>
      <c r="I1252">
        <v>95</v>
      </c>
      <c r="J1252">
        <v>4</v>
      </c>
      <c r="K1252">
        <v>62.8</v>
      </c>
      <c r="L1252">
        <v>0</v>
      </c>
      <c r="M1252">
        <v>95</v>
      </c>
      <c r="O1252">
        <v>95</v>
      </c>
      <c r="P1252">
        <v>0.1</v>
      </c>
      <c r="Q1252">
        <v>6664.1440000000002</v>
      </c>
      <c r="R1252">
        <v>4676835</v>
      </c>
      <c r="S1252">
        <v>0.3</v>
      </c>
      <c r="T1252">
        <v>0.2</v>
      </c>
      <c r="U1252">
        <v>0.92</v>
      </c>
      <c r="V1252">
        <v>18.600000000000001</v>
      </c>
      <c r="W1252" t="b">
        <f>COUNT(LifeExpectancyData[[#This Row],[Life expectancy]:[Schooling]])=19</f>
        <v>0</v>
      </c>
    </row>
    <row r="1253" spans="1:23" x14ac:dyDescent="0.25">
      <c r="A1253" t="s">
        <v>354</v>
      </c>
      <c r="B1253">
        <v>2014</v>
      </c>
      <c r="C1253" t="s">
        <v>281</v>
      </c>
      <c r="D1253">
        <v>81.2</v>
      </c>
      <c r="E1253">
        <v>66</v>
      </c>
      <c r="F1253">
        <v>0</v>
      </c>
      <c r="G1253">
        <v>10.75</v>
      </c>
      <c r="H1253">
        <v>746.36704529999997</v>
      </c>
      <c r="I1253">
        <v>95</v>
      </c>
      <c r="J1253">
        <v>33</v>
      </c>
      <c r="K1253">
        <v>62.1</v>
      </c>
      <c r="L1253">
        <v>0</v>
      </c>
      <c r="M1253">
        <v>96</v>
      </c>
      <c r="N1253">
        <v>7.78</v>
      </c>
      <c r="O1253">
        <v>96</v>
      </c>
      <c r="P1253">
        <v>0.1</v>
      </c>
      <c r="Q1253">
        <v>5553.3262299999997</v>
      </c>
      <c r="R1253">
        <v>4617225</v>
      </c>
      <c r="S1253">
        <v>0.3</v>
      </c>
      <c r="T1253">
        <v>0.2</v>
      </c>
      <c r="U1253">
        <v>0.91</v>
      </c>
      <c r="V1253">
        <v>18.600000000000001</v>
      </c>
      <c r="W1253" t="b">
        <f>COUNT(LifeExpectancyData[[#This Row],[Life expectancy]:[Schooling]])=19</f>
        <v>1</v>
      </c>
    </row>
    <row r="1254" spans="1:23" x14ac:dyDescent="0.25">
      <c r="A1254" t="s">
        <v>354</v>
      </c>
      <c r="B1254">
        <v>2013</v>
      </c>
      <c r="C1254" t="s">
        <v>281</v>
      </c>
      <c r="D1254">
        <v>81</v>
      </c>
      <c r="E1254">
        <v>67</v>
      </c>
      <c r="F1254">
        <v>0</v>
      </c>
      <c r="G1254">
        <v>10.49</v>
      </c>
      <c r="H1254">
        <v>703.55273320000003</v>
      </c>
      <c r="I1254">
        <v>95</v>
      </c>
      <c r="J1254">
        <v>51</v>
      </c>
      <c r="K1254">
        <v>61.3</v>
      </c>
      <c r="L1254">
        <v>0</v>
      </c>
      <c r="M1254">
        <v>96</v>
      </c>
      <c r="N1254">
        <v>8.1</v>
      </c>
      <c r="O1254">
        <v>96</v>
      </c>
      <c r="P1254">
        <v>0.1</v>
      </c>
      <c r="Q1254">
        <v>5234.7673599999998</v>
      </c>
      <c r="R1254">
        <v>4598294</v>
      </c>
      <c r="S1254">
        <v>0.3</v>
      </c>
      <c r="T1254">
        <v>0.2</v>
      </c>
      <c r="U1254">
        <v>0.90200000000000002</v>
      </c>
      <c r="V1254">
        <v>18.600000000000001</v>
      </c>
      <c r="W1254" t="b">
        <f>COUNT(LifeExpectancyData[[#This Row],[Life expectancy]:[Schooling]])=19</f>
        <v>1</v>
      </c>
    </row>
    <row r="1255" spans="1:23" x14ac:dyDescent="0.25">
      <c r="A1255" t="s">
        <v>354</v>
      </c>
      <c r="B1255">
        <v>2012</v>
      </c>
      <c r="C1255" t="s">
        <v>281</v>
      </c>
      <c r="D1255">
        <v>85</v>
      </c>
      <c r="E1255">
        <v>69</v>
      </c>
      <c r="F1255">
        <v>0</v>
      </c>
      <c r="G1255">
        <v>11.49</v>
      </c>
      <c r="H1255">
        <v>6616.6951250000002</v>
      </c>
      <c r="I1255">
        <v>95</v>
      </c>
      <c r="J1255">
        <v>107</v>
      </c>
      <c r="K1255">
        <v>6.5</v>
      </c>
      <c r="L1255">
        <v>0</v>
      </c>
      <c r="M1255">
        <v>95</v>
      </c>
      <c r="N1255">
        <v>8.32</v>
      </c>
      <c r="O1255">
        <v>95</v>
      </c>
      <c r="P1255">
        <v>0.1</v>
      </c>
      <c r="Q1255">
        <v>49231.362540000002</v>
      </c>
      <c r="R1255">
        <v>4586897</v>
      </c>
      <c r="S1255">
        <v>0.3</v>
      </c>
      <c r="T1255">
        <v>0.2</v>
      </c>
      <c r="U1255">
        <v>0.89500000000000002</v>
      </c>
      <c r="V1255">
        <v>18.5</v>
      </c>
      <c r="W1255" t="b">
        <f>COUNT(LifeExpectancyData[[#This Row],[Life expectancy]:[Schooling]])=19</f>
        <v>1</v>
      </c>
    </row>
    <row r="1256" spans="1:23" x14ac:dyDescent="0.25">
      <c r="A1256" t="s">
        <v>354</v>
      </c>
      <c r="B1256">
        <v>2011</v>
      </c>
      <c r="C1256" t="s">
        <v>281</v>
      </c>
      <c r="D1256">
        <v>84</v>
      </c>
      <c r="E1256">
        <v>7</v>
      </c>
      <c r="F1256">
        <v>0</v>
      </c>
      <c r="G1256">
        <v>11.72</v>
      </c>
      <c r="H1256">
        <v>6386.9543700000004</v>
      </c>
      <c r="I1256">
        <v>95</v>
      </c>
      <c r="J1256">
        <v>285</v>
      </c>
      <c r="K1256">
        <v>59.7</v>
      </c>
      <c r="L1256">
        <v>0</v>
      </c>
      <c r="M1256">
        <v>95</v>
      </c>
      <c r="N1256">
        <v>8.15</v>
      </c>
      <c r="O1256">
        <v>95</v>
      </c>
      <c r="P1256">
        <v>0.1</v>
      </c>
      <c r="Q1256">
        <v>52567.525679999999</v>
      </c>
      <c r="R1256">
        <v>4576794</v>
      </c>
      <c r="S1256">
        <v>0.3</v>
      </c>
      <c r="T1256">
        <v>0.2</v>
      </c>
      <c r="U1256">
        <v>0.90900000000000003</v>
      </c>
      <c r="V1256">
        <v>18.5</v>
      </c>
      <c r="W1256" t="b">
        <f>COUNT(LifeExpectancyData[[#This Row],[Life expectancy]:[Schooling]])=19</f>
        <v>1</v>
      </c>
    </row>
    <row r="1257" spans="1:23" x14ac:dyDescent="0.25">
      <c r="A1257" t="s">
        <v>354</v>
      </c>
      <c r="B1257">
        <v>2010</v>
      </c>
      <c r="C1257" t="s">
        <v>281</v>
      </c>
      <c r="D1257">
        <v>86</v>
      </c>
      <c r="E1257">
        <v>68</v>
      </c>
      <c r="F1257">
        <v>0</v>
      </c>
      <c r="G1257">
        <v>11.88</v>
      </c>
      <c r="H1257">
        <v>4509.2348030000003</v>
      </c>
      <c r="I1257">
        <v>46</v>
      </c>
      <c r="J1257">
        <v>443</v>
      </c>
      <c r="K1257">
        <v>58.9</v>
      </c>
      <c r="L1257">
        <v>0</v>
      </c>
      <c r="M1257">
        <v>94</v>
      </c>
      <c r="N1257">
        <v>8.76</v>
      </c>
      <c r="O1257">
        <v>94</v>
      </c>
      <c r="P1257">
        <v>0.1</v>
      </c>
      <c r="Q1257">
        <v>48538.587760000002</v>
      </c>
      <c r="R1257">
        <v>456155</v>
      </c>
      <c r="S1257">
        <v>0.3</v>
      </c>
      <c r="T1257">
        <v>0.2</v>
      </c>
      <c r="U1257">
        <v>0.90700000000000003</v>
      </c>
      <c r="V1257">
        <v>18.2</v>
      </c>
      <c r="W1257" t="b">
        <f>COUNT(LifeExpectancyData[[#This Row],[Life expectancy]:[Schooling]])=19</f>
        <v>1</v>
      </c>
    </row>
    <row r="1258" spans="1:23" x14ac:dyDescent="0.25">
      <c r="A1258" t="s">
        <v>354</v>
      </c>
      <c r="B1258">
        <v>2009</v>
      </c>
      <c r="C1258" t="s">
        <v>281</v>
      </c>
      <c r="D1258">
        <v>79.7</v>
      </c>
      <c r="E1258">
        <v>77</v>
      </c>
      <c r="F1258">
        <v>0</v>
      </c>
      <c r="G1258">
        <v>11.41</v>
      </c>
      <c r="H1258">
        <v>7620.8234560000001</v>
      </c>
      <c r="J1258">
        <v>164</v>
      </c>
      <c r="K1258">
        <v>58.2</v>
      </c>
      <c r="L1258">
        <v>0</v>
      </c>
      <c r="M1258">
        <v>94</v>
      </c>
      <c r="N1258">
        <v>9.5299999999999994</v>
      </c>
      <c r="O1258">
        <v>94</v>
      </c>
      <c r="P1258">
        <v>0.1</v>
      </c>
      <c r="Q1258">
        <v>51983.788919999999</v>
      </c>
      <c r="R1258">
        <v>4535375</v>
      </c>
      <c r="S1258">
        <v>0.3</v>
      </c>
      <c r="T1258">
        <v>0.2</v>
      </c>
      <c r="U1258">
        <v>0.90900000000000003</v>
      </c>
      <c r="V1258">
        <v>17.899999999999999</v>
      </c>
      <c r="W1258" t="b">
        <f>COUNT(LifeExpectancyData[[#This Row],[Life expectancy]:[Schooling]])=19</f>
        <v>0</v>
      </c>
    </row>
    <row r="1259" spans="1:23" x14ac:dyDescent="0.25">
      <c r="A1259" t="s">
        <v>354</v>
      </c>
      <c r="B1259">
        <v>2008</v>
      </c>
      <c r="C1259" t="s">
        <v>281</v>
      </c>
      <c r="D1259">
        <v>79.8</v>
      </c>
      <c r="E1259">
        <v>75</v>
      </c>
      <c r="F1259">
        <v>0</v>
      </c>
      <c r="G1259">
        <v>12.66</v>
      </c>
      <c r="H1259">
        <v>9528.2305739999993</v>
      </c>
      <c r="J1259">
        <v>57</v>
      </c>
      <c r="K1259">
        <v>57.4</v>
      </c>
      <c r="L1259">
        <v>0</v>
      </c>
      <c r="M1259">
        <v>93</v>
      </c>
      <c r="N1259">
        <v>8.64</v>
      </c>
      <c r="O1259">
        <v>93</v>
      </c>
      <c r="P1259">
        <v>0.1</v>
      </c>
      <c r="Q1259">
        <v>61235.415000000001</v>
      </c>
      <c r="R1259">
        <v>4489544</v>
      </c>
      <c r="S1259">
        <v>0.3</v>
      </c>
      <c r="T1259">
        <v>0.2</v>
      </c>
      <c r="U1259">
        <v>0.90800000000000003</v>
      </c>
      <c r="V1259">
        <v>17.899999999999999</v>
      </c>
      <c r="W1259" t="b">
        <f>COUNT(LifeExpectancyData[[#This Row],[Life expectancy]:[Schooling]])=19</f>
        <v>0</v>
      </c>
    </row>
    <row r="1260" spans="1:23" x14ac:dyDescent="0.25">
      <c r="A1260" t="s">
        <v>354</v>
      </c>
      <c r="B1260">
        <v>2007</v>
      </c>
      <c r="C1260" t="s">
        <v>281</v>
      </c>
      <c r="D1260">
        <v>79.5</v>
      </c>
      <c r="E1260">
        <v>75</v>
      </c>
      <c r="F1260">
        <v>0</v>
      </c>
      <c r="G1260">
        <v>13.59</v>
      </c>
      <c r="H1260">
        <v>9797.5526609999997</v>
      </c>
      <c r="J1260">
        <v>64</v>
      </c>
      <c r="K1260">
        <v>56.6</v>
      </c>
      <c r="L1260">
        <v>0</v>
      </c>
      <c r="M1260">
        <v>92</v>
      </c>
      <c r="N1260">
        <v>7.57</v>
      </c>
      <c r="O1260">
        <v>92</v>
      </c>
      <c r="P1260">
        <v>0.1</v>
      </c>
      <c r="Q1260">
        <v>61388.174570000003</v>
      </c>
      <c r="R1260">
        <v>4398942</v>
      </c>
      <c r="S1260">
        <v>0.3</v>
      </c>
      <c r="T1260">
        <v>0.2</v>
      </c>
      <c r="U1260">
        <v>0.90200000000000002</v>
      </c>
      <c r="V1260">
        <v>17.600000000000001</v>
      </c>
      <c r="W1260" t="b">
        <f>COUNT(LifeExpectancyData[[#This Row],[Life expectancy]:[Schooling]])=19</f>
        <v>0</v>
      </c>
    </row>
    <row r="1261" spans="1:23" x14ac:dyDescent="0.25">
      <c r="A1261" t="s">
        <v>354</v>
      </c>
      <c r="B1261">
        <v>2006</v>
      </c>
      <c r="C1261" t="s">
        <v>281</v>
      </c>
      <c r="D1261">
        <v>79</v>
      </c>
      <c r="E1261">
        <v>78</v>
      </c>
      <c r="F1261">
        <v>0</v>
      </c>
      <c r="G1261">
        <v>13.44</v>
      </c>
      <c r="H1261">
        <v>9126.9311780000007</v>
      </c>
      <c r="J1261">
        <v>87</v>
      </c>
      <c r="K1261">
        <v>55.8</v>
      </c>
      <c r="L1261">
        <v>0</v>
      </c>
      <c r="M1261">
        <v>91</v>
      </c>
      <c r="N1261">
        <v>7.22</v>
      </c>
      <c r="O1261">
        <v>91</v>
      </c>
      <c r="P1261">
        <v>0.1</v>
      </c>
      <c r="Q1261">
        <v>54326.971299999997</v>
      </c>
      <c r="R1261">
        <v>4273591</v>
      </c>
      <c r="S1261">
        <v>0.3</v>
      </c>
      <c r="T1261">
        <v>0.2</v>
      </c>
      <c r="U1261">
        <v>0.89600000000000002</v>
      </c>
      <c r="V1261">
        <v>17.600000000000001</v>
      </c>
      <c r="W1261" t="b">
        <f>COUNT(LifeExpectancyData[[#This Row],[Life expectancy]:[Schooling]])=19</f>
        <v>0</v>
      </c>
    </row>
    <row r="1262" spans="1:23" x14ac:dyDescent="0.25">
      <c r="A1262" t="s">
        <v>354</v>
      </c>
      <c r="B1262">
        <v>2005</v>
      </c>
      <c r="C1262" t="s">
        <v>281</v>
      </c>
      <c r="D1262">
        <v>78.7</v>
      </c>
      <c r="E1262">
        <v>78</v>
      </c>
      <c r="F1262">
        <v>0</v>
      </c>
      <c r="G1262">
        <v>13.31</v>
      </c>
      <c r="H1262">
        <v>973.681333</v>
      </c>
      <c r="J1262">
        <v>95</v>
      </c>
      <c r="K1262">
        <v>55.1</v>
      </c>
      <c r="L1262">
        <v>0</v>
      </c>
      <c r="M1262">
        <v>9</v>
      </c>
      <c r="N1262">
        <v>7.27</v>
      </c>
      <c r="O1262">
        <v>9</v>
      </c>
      <c r="P1262">
        <v>0.1</v>
      </c>
      <c r="Q1262">
        <v>5886.8278899999996</v>
      </c>
      <c r="R1262">
        <v>4159914</v>
      </c>
      <c r="S1262">
        <v>0.3</v>
      </c>
      <c r="T1262">
        <v>0.2</v>
      </c>
      <c r="U1262">
        <v>0.88900000000000001</v>
      </c>
      <c r="V1262">
        <v>17.5</v>
      </c>
      <c r="W1262" t="b">
        <f>COUNT(LifeExpectancyData[[#This Row],[Life expectancy]:[Schooling]])=19</f>
        <v>0</v>
      </c>
    </row>
    <row r="1263" spans="1:23" x14ac:dyDescent="0.25">
      <c r="A1263" t="s">
        <v>354</v>
      </c>
      <c r="B1263">
        <v>2004</v>
      </c>
      <c r="C1263" t="s">
        <v>281</v>
      </c>
      <c r="D1263">
        <v>78.3</v>
      </c>
      <c r="E1263">
        <v>82</v>
      </c>
      <c r="F1263">
        <v>0</v>
      </c>
      <c r="G1263">
        <v>13.32</v>
      </c>
      <c r="H1263">
        <v>8040.2204439999996</v>
      </c>
      <c r="J1263">
        <v>334</v>
      </c>
      <c r="K1263">
        <v>54.4</v>
      </c>
      <c r="L1263">
        <v>0</v>
      </c>
      <c r="M1263">
        <v>89</v>
      </c>
      <c r="N1263">
        <v>7.34</v>
      </c>
      <c r="O1263">
        <v>89</v>
      </c>
      <c r="P1263">
        <v>0.1</v>
      </c>
      <c r="Q1263">
        <v>47631.637699999999</v>
      </c>
      <c r="R1263">
        <v>47262</v>
      </c>
      <c r="S1263">
        <v>0.3</v>
      </c>
      <c r="T1263">
        <v>0.2</v>
      </c>
      <c r="U1263">
        <v>0.88</v>
      </c>
      <c r="V1263">
        <v>17.100000000000001</v>
      </c>
      <c r="W1263" t="b">
        <f>COUNT(LifeExpectancyData[[#This Row],[Life expectancy]:[Schooling]])=19</f>
        <v>0</v>
      </c>
    </row>
    <row r="1264" spans="1:23" x14ac:dyDescent="0.25">
      <c r="A1264" t="s">
        <v>354</v>
      </c>
      <c r="B1264">
        <v>2003</v>
      </c>
      <c r="C1264" t="s">
        <v>281</v>
      </c>
      <c r="D1264">
        <v>78</v>
      </c>
      <c r="E1264">
        <v>82</v>
      </c>
      <c r="F1264">
        <v>0</v>
      </c>
      <c r="G1264">
        <v>13.24</v>
      </c>
      <c r="H1264">
        <v>675.21347249999997</v>
      </c>
      <c r="J1264">
        <v>584</v>
      </c>
      <c r="K1264">
        <v>53.6</v>
      </c>
      <c r="L1264">
        <v>0</v>
      </c>
      <c r="M1264">
        <v>86</v>
      </c>
      <c r="N1264">
        <v>7.5</v>
      </c>
      <c r="O1264">
        <v>86</v>
      </c>
      <c r="P1264">
        <v>0.1</v>
      </c>
      <c r="Q1264">
        <v>4117.1553199999998</v>
      </c>
      <c r="R1264">
        <v>3996521</v>
      </c>
      <c r="S1264">
        <v>0.3</v>
      </c>
      <c r="T1264">
        <v>0.2</v>
      </c>
      <c r="U1264">
        <v>0.87</v>
      </c>
      <c r="V1264">
        <v>16.8</v>
      </c>
      <c r="W1264" t="b">
        <f>COUNT(LifeExpectancyData[[#This Row],[Life expectancy]:[Schooling]])=19</f>
        <v>0</v>
      </c>
    </row>
    <row r="1265" spans="1:23" x14ac:dyDescent="0.25">
      <c r="A1265" t="s">
        <v>354</v>
      </c>
      <c r="B1265">
        <v>2002</v>
      </c>
      <c r="C1265" t="s">
        <v>281</v>
      </c>
      <c r="D1265">
        <v>77.400000000000006</v>
      </c>
      <c r="E1265">
        <v>88</v>
      </c>
      <c r="F1265">
        <v>0</v>
      </c>
      <c r="G1265">
        <v>14.17</v>
      </c>
      <c r="H1265">
        <v>5092.3838139999998</v>
      </c>
      <c r="J1265">
        <v>243</v>
      </c>
      <c r="K1265">
        <v>52.9</v>
      </c>
      <c r="L1265">
        <v>0</v>
      </c>
      <c r="M1265">
        <v>83</v>
      </c>
      <c r="N1265">
        <v>6.85</v>
      </c>
      <c r="O1265">
        <v>83</v>
      </c>
      <c r="P1265">
        <v>0.1</v>
      </c>
      <c r="Q1265">
        <v>32539.1937</v>
      </c>
      <c r="R1265">
        <v>3931947</v>
      </c>
      <c r="S1265">
        <v>0.3</v>
      </c>
      <c r="T1265">
        <v>0.3</v>
      </c>
      <c r="U1265">
        <v>0.86199999999999999</v>
      </c>
      <c r="V1265">
        <v>16.5</v>
      </c>
      <c r="W1265" t="b">
        <f>COUNT(LifeExpectancyData[[#This Row],[Life expectancy]:[Schooling]])=19</f>
        <v>0</v>
      </c>
    </row>
    <row r="1266" spans="1:23" x14ac:dyDescent="0.25">
      <c r="A1266" t="s">
        <v>354</v>
      </c>
      <c r="B1266">
        <v>2001</v>
      </c>
      <c r="C1266" t="s">
        <v>281</v>
      </c>
      <c r="D1266">
        <v>77</v>
      </c>
      <c r="E1266">
        <v>89</v>
      </c>
      <c r="F1266">
        <v>0</v>
      </c>
      <c r="G1266">
        <v>14.27</v>
      </c>
      <c r="H1266">
        <v>4264.5792030000002</v>
      </c>
      <c r="J1266">
        <v>241</v>
      </c>
      <c r="K1266">
        <v>52.2</v>
      </c>
      <c r="L1266">
        <v>0</v>
      </c>
      <c r="M1266">
        <v>84</v>
      </c>
      <c r="N1266">
        <v>6.6</v>
      </c>
      <c r="O1266">
        <v>84</v>
      </c>
      <c r="P1266">
        <v>0.1</v>
      </c>
      <c r="Q1266">
        <v>28223.55528</v>
      </c>
      <c r="R1266">
        <v>3866243</v>
      </c>
      <c r="S1266">
        <v>0.3</v>
      </c>
      <c r="T1266">
        <v>0.3</v>
      </c>
      <c r="U1266">
        <v>0.85699999999999998</v>
      </c>
      <c r="V1266">
        <v>16.399999999999999</v>
      </c>
      <c r="W1266" t="b">
        <f>COUNT(LifeExpectancyData[[#This Row],[Life expectancy]:[Schooling]])=19</f>
        <v>0</v>
      </c>
    </row>
    <row r="1267" spans="1:23" x14ac:dyDescent="0.25">
      <c r="A1267" t="s">
        <v>354</v>
      </c>
      <c r="B1267">
        <v>2000</v>
      </c>
      <c r="C1267" t="s">
        <v>281</v>
      </c>
      <c r="D1267">
        <v>76.400000000000006</v>
      </c>
      <c r="E1267">
        <v>94</v>
      </c>
      <c r="F1267">
        <v>0</v>
      </c>
      <c r="G1267">
        <v>14.07</v>
      </c>
      <c r="H1267">
        <v>3794.581463</v>
      </c>
      <c r="J1267">
        <v>0</v>
      </c>
      <c r="K1267">
        <v>51.5</v>
      </c>
      <c r="L1267">
        <v>0</v>
      </c>
      <c r="M1267">
        <v>86</v>
      </c>
      <c r="N1267">
        <v>6.3</v>
      </c>
      <c r="O1267">
        <v>86</v>
      </c>
      <c r="P1267">
        <v>0.1</v>
      </c>
      <c r="Q1267">
        <v>26241.918829999999</v>
      </c>
      <c r="R1267">
        <v>385174</v>
      </c>
      <c r="S1267">
        <v>0.3</v>
      </c>
      <c r="T1267">
        <v>0.3</v>
      </c>
      <c r="U1267">
        <v>0.84799999999999998</v>
      </c>
      <c r="V1267">
        <v>16.2</v>
      </c>
      <c r="W1267" t="b">
        <f>COUNT(LifeExpectancyData[[#This Row],[Life expectancy]:[Schooling]])=19</f>
        <v>0</v>
      </c>
    </row>
    <row r="1268" spans="1:23" x14ac:dyDescent="0.25">
      <c r="A1268" t="s">
        <v>355</v>
      </c>
      <c r="B1268">
        <v>2015</v>
      </c>
      <c r="C1268" t="s">
        <v>273</v>
      </c>
      <c r="D1268">
        <v>82.5</v>
      </c>
      <c r="E1268">
        <v>58</v>
      </c>
      <c r="F1268">
        <v>0</v>
      </c>
      <c r="H1268">
        <v>0</v>
      </c>
      <c r="I1268">
        <v>96</v>
      </c>
      <c r="J1268">
        <v>80</v>
      </c>
      <c r="K1268">
        <v>64.900000000000006</v>
      </c>
      <c r="L1268">
        <v>1</v>
      </c>
      <c r="M1268">
        <v>95</v>
      </c>
      <c r="O1268">
        <v>95</v>
      </c>
      <c r="P1268">
        <v>0.1</v>
      </c>
      <c r="Q1268">
        <v>35729.372530000001</v>
      </c>
      <c r="R1268">
        <v>8381</v>
      </c>
      <c r="S1268">
        <v>1.2</v>
      </c>
      <c r="T1268">
        <v>1.1000000000000001</v>
      </c>
      <c r="U1268">
        <v>0.89800000000000002</v>
      </c>
      <c r="V1268">
        <v>16</v>
      </c>
      <c r="W1268" t="b">
        <f>COUNT(LifeExpectancyData[[#This Row],[Life expectancy]:[Schooling]])=19</f>
        <v>0</v>
      </c>
    </row>
    <row r="1269" spans="1:23" x14ac:dyDescent="0.25">
      <c r="A1269" t="s">
        <v>355</v>
      </c>
      <c r="B1269">
        <v>2014</v>
      </c>
      <c r="C1269" t="s">
        <v>273</v>
      </c>
      <c r="D1269">
        <v>82.2</v>
      </c>
      <c r="E1269">
        <v>6</v>
      </c>
      <c r="F1269">
        <v>1</v>
      </c>
      <c r="G1269">
        <v>2.62</v>
      </c>
      <c r="H1269">
        <v>4348.3353100000004</v>
      </c>
      <c r="I1269">
        <v>97</v>
      </c>
      <c r="J1269">
        <v>6</v>
      </c>
      <c r="K1269">
        <v>64.599999999999994</v>
      </c>
      <c r="L1269">
        <v>1</v>
      </c>
      <c r="M1269">
        <v>95</v>
      </c>
      <c r="N1269">
        <v>7.81</v>
      </c>
      <c r="O1269">
        <v>95</v>
      </c>
      <c r="P1269">
        <v>0.1</v>
      </c>
      <c r="Q1269">
        <v>37582.846239999999</v>
      </c>
      <c r="R1269">
        <v>82157</v>
      </c>
      <c r="S1269">
        <v>1.2</v>
      </c>
      <c r="T1269">
        <v>1.1000000000000001</v>
      </c>
      <c r="U1269">
        <v>0.89500000000000002</v>
      </c>
      <c r="V1269">
        <v>16</v>
      </c>
      <c r="W1269" t="b">
        <f>COUNT(LifeExpectancyData[[#This Row],[Life expectancy]:[Schooling]])=19</f>
        <v>1</v>
      </c>
    </row>
    <row r="1270" spans="1:23" x14ac:dyDescent="0.25">
      <c r="A1270" t="s">
        <v>355</v>
      </c>
      <c r="B1270">
        <v>2013</v>
      </c>
      <c r="C1270" t="s">
        <v>273</v>
      </c>
      <c r="D1270">
        <v>82.1</v>
      </c>
      <c r="E1270">
        <v>61</v>
      </c>
      <c r="F1270">
        <v>1</v>
      </c>
      <c r="G1270">
        <v>2.69</v>
      </c>
      <c r="H1270">
        <v>4279.8955120000001</v>
      </c>
      <c r="I1270">
        <v>97</v>
      </c>
      <c r="J1270">
        <v>50</v>
      </c>
      <c r="K1270">
        <v>64.2</v>
      </c>
      <c r="L1270">
        <v>1</v>
      </c>
      <c r="M1270">
        <v>96</v>
      </c>
      <c r="N1270">
        <v>7.89</v>
      </c>
      <c r="O1270">
        <v>96</v>
      </c>
      <c r="P1270">
        <v>0.1</v>
      </c>
      <c r="Q1270">
        <v>36393.669320000001</v>
      </c>
      <c r="R1270">
        <v>8595</v>
      </c>
      <c r="S1270">
        <v>1.2</v>
      </c>
      <c r="T1270">
        <v>1.1000000000000001</v>
      </c>
      <c r="U1270">
        <v>0.89100000000000001</v>
      </c>
      <c r="V1270">
        <v>15.9</v>
      </c>
      <c r="W1270" t="b">
        <f>COUNT(LifeExpectancyData[[#This Row],[Life expectancy]:[Schooling]])=19</f>
        <v>1</v>
      </c>
    </row>
    <row r="1271" spans="1:23" x14ac:dyDescent="0.25">
      <c r="A1271" t="s">
        <v>355</v>
      </c>
      <c r="B1271">
        <v>2012</v>
      </c>
      <c r="C1271" t="s">
        <v>273</v>
      </c>
      <c r="D1271">
        <v>81.8</v>
      </c>
      <c r="E1271">
        <v>6</v>
      </c>
      <c r="F1271">
        <v>1</v>
      </c>
      <c r="G1271">
        <v>2.78</v>
      </c>
      <c r="H1271">
        <v>3830.1845870000002</v>
      </c>
      <c r="I1271">
        <v>97</v>
      </c>
      <c r="J1271">
        <v>211</v>
      </c>
      <c r="K1271">
        <v>63.8</v>
      </c>
      <c r="L1271">
        <v>1</v>
      </c>
      <c r="M1271">
        <v>94</v>
      </c>
      <c r="N1271">
        <v>7.73</v>
      </c>
      <c r="O1271">
        <v>94</v>
      </c>
      <c r="P1271">
        <v>0.1</v>
      </c>
      <c r="Q1271">
        <v>32569.596829999999</v>
      </c>
      <c r="R1271">
        <v>7915</v>
      </c>
      <c r="S1271">
        <v>1.2</v>
      </c>
      <c r="T1271">
        <v>1.1000000000000001</v>
      </c>
      <c r="U1271">
        <v>0.88900000000000001</v>
      </c>
      <c r="V1271">
        <v>15.9</v>
      </c>
      <c r="W1271" t="b">
        <f>COUNT(LifeExpectancyData[[#This Row],[Life expectancy]:[Schooling]])=19</f>
        <v>1</v>
      </c>
    </row>
    <row r="1272" spans="1:23" x14ac:dyDescent="0.25">
      <c r="A1272" t="s">
        <v>355</v>
      </c>
      <c r="B1272">
        <v>2011</v>
      </c>
      <c r="C1272" t="s">
        <v>273</v>
      </c>
      <c r="D1272">
        <v>81.8</v>
      </c>
      <c r="E1272">
        <v>61</v>
      </c>
      <c r="F1272">
        <v>1</v>
      </c>
      <c r="G1272">
        <v>2.67</v>
      </c>
      <c r="H1272">
        <v>3793.1616239999998</v>
      </c>
      <c r="I1272">
        <v>98</v>
      </c>
      <c r="J1272">
        <v>70</v>
      </c>
      <c r="K1272">
        <v>63.4</v>
      </c>
      <c r="L1272">
        <v>1</v>
      </c>
      <c r="M1272">
        <v>94</v>
      </c>
      <c r="N1272">
        <v>7.39</v>
      </c>
      <c r="O1272">
        <v>94</v>
      </c>
      <c r="P1272">
        <v>0.1</v>
      </c>
      <c r="Q1272">
        <v>33657.157270000003</v>
      </c>
      <c r="R1272">
        <v>77658</v>
      </c>
      <c r="S1272">
        <v>1.2</v>
      </c>
      <c r="T1272">
        <v>1.1000000000000001</v>
      </c>
      <c r="U1272">
        <v>0.88300000000000001</v>
      </c>
      <c r="V1272">
        <v>15.8</v>
      </c>
      <c r="W1272" t="b">
        <f>COUNT(LifeExpectancyData[[#This Row],[Life expectancy]:[Schooling]])=19</f>
        <v>1</v>
      </c>
    </row>
    <row r="1273" spans="1:23" x14ac:dyDescent="0.25">
      <c r="A1273" t="s">
        <v>355</v>
      </c>
      <c r="B1273">
        <v>2010</v>
      </c>
      <c r="C1273" t="s">
        <v>273</v>
      </c>
      <c r="D1273">
        <v>81.7</v>
      </c>
      <c r="E1273">
        <v>61</v>
      </c>
      <c r="F1273">
        <v>1</v>
      </c>
      <c r="G1273">
        <v>2.63</v>
      </c>
      <c r="H1273">
        <v>409.4109292</v>
      </c>
      <c r="I1273">
        <v>97</v>
      </c>
      <c r="J1273">
        <v>23</v>
      </c>
      <c r="K1273">
        <v>63</v>
      </c>
      <c r="L1273">
        <v>1</v>
      </c>
      <c r="M1273">
        <v>95</v>
      </c>
      <c r="N1273">
        <v>7.36</v>
      </c>
      <c r="O1273">
        <v>95</v>
      </c>
      <c r="P1273">
        <v>0.1</v>
      </c>
      <c r="Q1273">
        <v>3661.9940000000001</v>
      </c>
      <c r="R1273">
        <v>76236</v>
      </c>
      <c r="S1273">
        <v>1.2</v>
      </c>
      <c r="T1273">
        <v>1.1000000000000001</v>
      </c>
      <c r="U1273">
        <v>0.878</v>
      </c>
      <c r="V1273">
        <v>15.7</v>
      </c>
      <c r="W1273" t="b">
        <f>COUNT(LifeExpectancyData[[#This Row],[Life expectancy]:[Schooling]])=19</f>
        <v>1</v>
      </c>
    </row>
    <row r="1274" spans="1:23" x14ac:dyDescent="0.25">
      <c r="A1274" t="s">
        <v>355</v>
      </c>
      <c r="B1274">
        <v>2009</v>
      </c>
      <c r="C1274" t="s">
        <v>273</v>
      </c>
      <c r="D1274">
        <v>81.5</v>
      </c>
      <c r="E1274">
        <v>63</v>
      </c>
      <c r="F1274">
        <v>1</v>
      </c>
      <c r="G1274">
        <v>2.5499999999999998</v>
      </c>
      <c r="H1274">
        <v>508.66454379999999</v>
      </c>
      <c r="I1274">
        <v>98</v>
      </c>
      <c r="J1274">
        <v>5</v>
      </c>
      <c r="K1274">
        <v>62.6</v>
      </c>
      <c r="L1274">
        <v>1</v>
      </c>
      <c r="M1274">
        <v>96</v>
      </c>
      <c r="N1274">
        <v>7.46</v>
      </c>
      <c r="O1274">
        <v>96</v>
      </c>
      <c r="P1274">
        <v>0.1</v>
      </c>
      <c r="Q1274">
        <v>27795.87671</v>
      </c>
      <c r="R1274">
        <v>74856</v>
      </c>
      <c r="S1274">
        <v>1.2</v>
      </c>
      <c r="T1274">
        <v>1.1000000000000001</v>
      </c>
      <c r="U1274">
        <v>0.876</v>
      </c>
      <c r="V1274">
        <v>15.6</v>
      </c>
      <c r="W1274" t="b">
        <f>COUNT(LifeExpectancyData[[#This Row],[Life expectancy]:[Schooling]])=19</f>
        <v>1</v>
      </c>
    </row>
    <row r="1275" spans="1:23" x14ac:dyDescent="0.25">
      <c r="A1275" t="s">
        <v>355</v>
      </c>
      <c r="B1275">
        <v>2008</v>
      </c>
      <c r="C1275" t="s">
        <v>273</v>
      </c>
      <c r="D1275">
        <v>81</v>
      </c>
      <c r="E1275">
        <v>65</v>
      </c>
      <c r="F1275">
        <v>1</v>
      </c>
      <c r="G1275">
        <v>2.4700000000000002</v>
      </c>
      <c r="H1275">
        <v>471.5533294</v>
      </c>
      <c r="I1275">
        <v>99</v>
      </c>
      <c r="J1275">
        <v>931</v>
      </c>
      <c r="K1275">
        <v>62.1</v>
      </c>
      <c r="L1275">
        <v>1</v>
      </c>
      <c r="M1275">
        <v>94</v>
      </c>
      <c r="N1275">
        <v>7.33</v>
      </c>
      <c r="O1275">
        <v>94</v>
      </c>
      <c r="P1275">
        <v>0.1</v>
      </c>
      <c r="Q1275">
        <v>29657.4421</v>
      </c>
      <c r="R1275">
        <v>7388</v>
      </c>
      <c r="S1275">
        <v>1.1000000000000001</v>
      </c>
      <c r="T1275">
        <v>1.1000000000000001</v>
      </c>
      <c r="U1275">
        <v>0.877</v>
      </c>
      <c r="V1275">
        <v>15.8</v>
      </c>
      <c r="W1275" t="b">
        <f>COUNT(LifeExpectancyData[[#This Row],[Life expectancy]:[Schooling]])=19</f>
        <v>1</v>
      </c>
    </row>
    <row r="1276" spans="1:23" x14ac:dyDescent="0.25">
      <c r="A1276" t="s">
        <v>355</v>
      </c>
      <c r="B1276">
        <v>2007</v>
      </c>
      <c r="C1276" t="s">
        <v>273</v>
      </c>
      <c r="D1276">
        <v>84</v>
      </c>
      <c r="E1276">
        <v>68</v>
      </c>
      <c r="F1276">
        <v>1</v>
      </c>
      <c r="G1276">
        <v>2.33</v>
      </c>
      <c r="H1276">
        <v>4.3451015999999996</v>
      </c>
      <c r="I1276">
        <v>99</v>
      </c>
      <c r="J1276">
        <v>539</v>
      </c>
      <c r="K1276">
        <v>61.6</v>
      </c>
      <c r="L1276">
        <v>1</v>
      </c>
      <c r="M1276">
        <v>95</v>
      </c>
      <c r="N1276">
        <v>7.37</v>
      </c>
      <c r="O1276">
        <v>95</v>
      </c>
      <c r="P1276">
        <v>0.1</v>
      </c>
      <c r="Q1276">
        <v>258.637</v>
      </c>
      <c r="R1276">
        <v>7181</v>
      </c>
      <c r="S1276">
        <v>1.1000000000000001</v>
      </c>
      <c r="T1276">
        <v>1.1000000000000001</v>
      </c>
      <c r="U1276">
        <v>0.872</v>
      </c>
      <c r="V1276">
        <v>15.7</v>
      </c>
      <c r="W1276" t="b">
        <f>COUNT(LifeExpectancyData[[#This Row],[Life expectancy]:[Schooling]])=19</f>
        <v>1</v>
      </c>
    </row>
    <row r="1277" spans="1:23" x14ac:dyDescent="0.25">
      <c r="A1277" t="s">
        <v>355</v>
      </c>
      <c r="B1277">
        <v>2006</v>
      </c>
      <c r="C1277" t="s">
        <v>273</v>
      </c>
      <c r="D1277">
        <v>84</v>
      </c>
      <c r="E1277">
        <v>68</v>
      </c>
      <c r="F1277">
        <v>1</v>
      </c>
      <c r="G1277">
        <v>2.23</v>
      </c>
      <c r="H1277">
        <v>33.586206570000002</v>
      </c>
      <c r="I1277">
        <v>96</v>
      </c>
      <c r="J1277">
        <v>9</v>
      </c>
      <c r="K1277">
        <v>61.1</v>
      </c>
      <c r="L1277">
        <v>1</v>
      </c>
      <c r="M1277">
        <v>94</v>
      </c>
      <c r="N1277">
        <v>7.38</v>
      </c>
      <c r="O1277">
        <v>95</v>
      </c>
      <c r="P1277">
        <v>0.1</v>
      </c>
      <c r="Q1277">
        <v>2195.1768999999999</v>
      </c>
      <c r="R1277">
        <v>7537</v>
      </c>
      <c r="S1277">
        <v>1.1000000000000001</v>
      </c>
      <c r="T1277">
        <v>1.1000000000000001</v>
      </c>
      <c r="U1277">
        <v>0.87</v>
      </c>
      <c r="V1277">
        <v>15.7</v>
      </c>
      <c r="W1277" t="b">
        <f>COUNT(LifeExpectancyData[[#This Row],[Life expectancy]:[Schooling]])=19</f>
        <v>1</v>
      </c>
    </row>
    <row r="1278" spans="1:23" x14ac:dyDescent="0.25">
      <c r="A1278" t="s">
        <v>355</v>
      </c>
      <c r="B1278">
        <v>2005</v>
      </c>
      <c r="C1278" t="s">
        <v>273</v>
      </c>
      <c r="D1278">
        <v>80</v>
      </c>
      <c r="E1278">
        <v>71</v>
      </c>
      <c r="F1278">
        <v>1</v>
      </c>
      <c r="G1278">
        <v>2.41</v>
      </c>
      <c r="H1278">
        <v>250.9343317</v>
      </c>
      <c r="I1278">
        <v>96</v>
      </c>
      <c r="J1278">
        <v>2</v>
      </c>
      <c r="K1278">
        <v>6.6</v>
      </c>
      <c r="L1278">
        <v>1</v>
      </c>
      <c r="M1278">
        <v>95</v>
      </c>
      <c r="N1278">
        <v>7.44</v>
      </c>
      <c r="O1278">
        <v>93</v>
      </c>
      <c r="P1278">
        <v>0.1</v>
      </c>
      <c r="Q1278">
        <v>2611.17931</v>
      </c>
      <c r="R1278">
        <v>6931</v>
      </c>
      <c r="S1278">
        <v>1.1000000000000001</v>
      </c>
      <c r="T1278">
        <v>1.1000000000000001</v>
      </c>
      <c r="U1278">
        <v>0.86599999999999999</v>
      </c>
      <c r="V1278">
        <v>15.8</v>
      </c>
      <c r="W1278" t="b">
        <f>COUNT(LifeExpectancyData[[#This Row],[Life expectancy]:[Schooling]])=19</f>
        <v>1</v>
      </c>
    </row>
    <row r="1279" spans="1:23" x14ac:dyDescent="0.25">
      <c r="A1279" t="s">
        <v>355</v>
      </c>
      <c r="B1279">
        <v>2004</v>
      </c>
      <c r="C1279" t="s">
        <v>273</v>
      </c>
      <c r="D1279">
        <v>81</v>
      </c>
      <c r="E1279">
        <v>69</v>
      </c>
      <c r="F1279">
        <v>1</v>
      </c>
      <c r="G1279">
        <v>2.23</v>
      </c>
      <c r="H1279">
        <v>1895.3427919999999</v>
      </c>
      <c r="I1279">
        <v>99</v>
      </c>
      <c r="J1279">
        <v>116</v>
      </c>
      <c r="K1279">
        <v>6.1</v>
      </c>
      <c r="L1279">
        <v>1</v>
      </c>
      <c r="M1279">
        <v>95</v>
      </c>
      <c r="N1279">
        <v>7.35</v>
      </c>
      <c r="O1279">
        <v>95</v>
      </c>
      <c r="P1279">
        <v>0.1</v>
      </c>
      <c r="Q1279">
        <v>19888.171999999999</v>
      </c>
      <c r="R1279">
        <v>689</v>
      </c>
      <c r="S1279">
        <v>1.1000000000000001</v>
      </c>
      <c r="T1279">
        <v>1.1000000000000001</v>
      </c>
      <c r="U1279">
        <v>0.86299999999999999</v>
      </c>
      <c r="V1279">
        <v>15.9</v>
      </c>
      <c r="W1279" t="b">
        <f>COUNT(LifeExpectancyData[[#This Row],[Life expectancy]:[Schooling]])=19</f>
        <v>1</v>
      </c>
    </row>
    <row r="1280" spans="1:23" x14ac:dyDescent="0.25">
      <c r="A1280" t="s">
        <v>355</v>
      </c>
      <c r="B1280">
        <v>2003</v>
      </c>
      <c r="C1280" t="s">
        <v>273</v>
      </c>
      <c r="D1280">
        <v>79.7</v>
      </c>
      <c r="E1280">
        <v>71</v>
      </c>
      <c r="F1280">
        <v>1</v>
      </c>
      <c r="G1280">
        <v>2.3199999999999998</v>
      </c>
      <c r="H1280">
        <v>1731.7557469999999</v>
      </c>
      <c r="I1280">
        <v>98</v>
      </c>
      <c r="J1280">
        <v>124</v>
      </c>
      <c r="K1280">
        <v>59.6</v>
      </c>
      <c r="L1280">
        <v>1</v>
      </c>
      <c r="M1280">
        <v>93</v>
      </c>
      <c r="N1280">
        <v>7.44</v>
      </c>
      <c r="O1280">
        <v>93</v>
      </c>
      <c r="P1280">
        <v>0.1</v>
      </c>
      <c r="Q1280">
        <v>18946.99942</v>
      </c>
      <c r="R1280">
        <v>66897</v>
      </c>
      <c r="S1280">
        <v>1.1000000000000001</v>
      </c>
      <c r="T1280">
        <v>1.1000000000000001</v>
      </c>
      <c r="U1280">
        <v>0.86299999999999999</v>
      </c>
      <c r="V1280">
        <v>16</v>
      </c>
      <c r="W1280" t="b">
        <f>COUNT(LifeExpectancyData[[#This Row],[Life expectancy]:[Schooling]])=19</f>
        <v>1</v>
      </c>
    </row>
    <row r="1281" spans="1:23" x14ac:dyDescent="0.25">
      <c r="A1281" t="s">
        <v>355</v>
      </c>
      <c r="B1281">
        <v>2002</v>
      </c>
      <c r="C1281" t="s">
        <v>273</v>
      </c>
      <c r="D1281">
        <v>79.3</v>
      </c>
      <c r="E1281">
        <v>74</v>
      </c>
      <c r="F1281">
        <v>1</v>
      </c>
      <c r="G1281">
        <v>2.4700000000000002</v>
      </c>
      <c r="H1281">
        <v>1701.1957870000001</v>
      </c>
      <c r="I1281">
        <v>98</v>
      </c>
      <c r="J1281">
        <v>2</v>
      </c>
      <c r="K1281">
        <v>59.2</v>
      </c>
      <c r="L1281">
        <v>1</v>
      </c>
      <c r="M1281">
        <v>91</v>
      </c>
      <c r="N1281">
        <v>7.49</v>
      </c>
      <c r="O1281">
        <v>9</v>
      </c>
      <c r="P1281">
        <v>0.1</v>
      </c>
      <c r="Q1281">
        <v>18431.15696</v>
      </c>
      <c r="R1281">
        <v>657</v>
      </c>
      <c r="S1281">
        <v>1.1000000000000001</v>
      </c>
      <c r="T1281">
        <v>1.1000000000000001</v>
      </c>
      <c r="U1281">
        <v>0.85499999999999998</v>
      </c>
      <c r="V1281">
        <v>15.3</v>
      </c>
      <c r="W1281" t="b">
        <f>COUNT(LifeExpectancyData[[#This Row],[Life expectancy]:[Schooling]])=19</f>
        <v>1</v>
      </c>
    </row>
    <row r="1282" spans="1:23" x14ac:dyDescent="0.25">
      <c r="A1282" t="s">
        <v>355</v>
      </c>
      <c r="B1282">
        <v>2001</v>
      </c>
      <c r="C1282" t="s">
        <v>273</v>
      </c>
      <c r="D1282">
        <v>79.3</v>
      </c>
      <c r="E1282">
        <v>74</v>
      </c>
      <c r="F1282">
        <v>1</v>
      </c>
      <c r="G1282">
        <v>2.5299999999999998</v>
      </c>
      <c r="H1282">
        <v>22.273326180000002</v>
      </c>
      <c r="I1282">
        <v>96</v>
      </c>
      <c r="J1282">
        <v>19</v>
      </c>
      <c r="K1282">
        <v>58.7</v>
      </c>
      <c r="L1282">
        <v>1</v>
      </c>
      <c r="M1282">
        <v>93</v>
      </c>
      <c r="N1282">
        <v>7.61</v>
      </c>
      <c r="O1282">
        <v>92</v>
      </c>
      <c r="P1282">
        <v>0.1</v>
      </c>
      <c r="Q1282">
        <v>236.19646</v>
      </c>
      <c r="R1282">
        <v>6439</v>
      </c>
      <c r="S1282">
        <v>1.1000000000000001</v>
      </c>
      <c r="T1282">
        <v>1.1000000000000001</v>
      </c>
      <c r="U1282">
        <v>0.85</v>
      </c>
      <c r="V1282">
        <v>15.1</v>
      </c>
      <c r="W1282" t="b">
        <f>COUNT(LifeExpectancyData[[#This Row],[Life expectancy]:[Schooling]])=19</f>
        <v>1</v>
      </c>
    </row>
    <row r="1283" spans="1:23" x14ac:dyDescent="0.25">
      <c r="A1283" t="s">
        <v>355</v>
      </c>
      <c r="B1283">
        <v>2000</v>
      </c>
      <c r="C1283" t="s">
        <v>273</v>
      </c>
      <c r="D1283">
        <v>78.900000000000006</v>
      </c>
      <c r="E1283">
        <v>76</v>
      </c>
      <c r="F1283">
        <v>1</v>
      </c>
      <c r="G1283">
        <v>2.5299999999999998</v>
      </c>
      <c r="H1283">
        <v>199.9341033</v>
      </c>
      <c r="I1283">
        <v>98</v>
      </c>
      <c r="J1283">
        <v>36</v>
      </c>
      <c r="K1283">
        <v>58.3</v>
      </c>
      <c r="L1283">
        <v>1</v>
      </c>
      <c r="M1283">
        <v>93</v>
      </c>
      <c r="N1283">
        <v>7.13</v>
      </c>
      <c r="O1283">
        <v>93</v>
      </c>
      <c r="P1283">
        <v>0.1</v>
      </c>
      <c r="Q1283">
        <v>2152.1432</v>
      </c>
      <c r="R1283">
        <v>6289</v>
      </c>
      <c r="S1283">
        <v>1.1000000000000001</v>
      </c>
      <c r="T1283">
        <v>1.1000000000000001</v>
      </c>
      <c r="U1283">
        <v>0.84499999999999997</v>
      </c>
      <c r="V1283">
        <v>15.2</v>
      </c>
      <c r="W1283" t="b">
        <f>COUNT(LifeExpectancyData[[#This Row],[Life expectancy]:[Schooling]])=19</f>
        <v>1</v>
      </c>
    </row>
    <row r="1284" spans="1:23" x14ac:dyDescent="0.25">
      <c r="A1284" t="s">
        <v>356</v>
      </c>
      <c r="B1284">
        <v>2015</v>
      </c>
      <c r="C1284" t="s">
        <v>281</v>
      </c>
      <c r="D1284">
        <v>82.7</v>
      </c>
      <c r="E1284">
        <v>56</v>
      </c>
      <c r="F1284">
        <v>1</v>
      </c>
      <c r="H1284">
        <v>0</v>
      </c>
      <c r="I1284">
        <v>93</v>
      </c>
      <c r="J1284">
        <v>159</v>
      </c>
      <c r="K1284">
        <v>63.6</v>
      </c>
      <c r="L1284">
        <v>2</v>
      </c>
      <c r="M1284">
        <v>93</v>
      </c>
      <c r="O1284">
        <v>93</v>
      </c>
      <c r="P1284">
        <v>0.1</v>
      </c>
      <c r="Q1284">
        <v>349.14755000000002</v>
      </c>
      <c r="R1284">
        <v>673582</v>
      </c>
      <c r="S1284">
        <v>0.6</v>
      </c>
      <c r="T1284">
        <v>0.6</v>
      </c>
      <c r="U1284">
        <v>0.88100000000000001</v>
      </c>
      <c r="V1284">
        <v>16.3</v>
      </c>
      <c r="W1284" t="b">
        <f>COUNT(LifeExpectancyData[[#This Row],[Life expectancy]:[Schooling]])=19</f>
        <v>0</v>
      </c>
    </row>
    <row r="1285" spans="1:23" x14ac:dyDescent="0.25">
      <c r="A1285" t="s">
        <v>356</v>
      </c>
      <c r="B1285">
        <v>2014</v>
      </c>
      <c r="C1285" t="s">
        <v>281</v>
      </c>
      <c r="D1285">
        <v>82.5</v>
      </c>
      <c r="E1285">
        <v>57</v>
      </c>
      <c r="F1285">
        <v>2</v>
      </c>
      <c r="G1285">
        <v>7.56</v>
      </c>
      <c r="H1285">
        <v>4831.6447959999996</v>
      </c>
      <c r="I1285">
        <v>95</v>
      </c>
      <c r="J1285">
        <v>0</v>
      </c>
      <c r="K1285">
        <v>63.1</v>
      </c>
      <c r="L1285">
        <v>2</v>
      </c>
      <c r="M1285">
        <v>95</v>
      </c>
      <c r="N1285">
        <v>9.25</v>
      </c>
      <c r="O1285">
        <v>95</v>
      </c>
      <c r="P1285">
        <v>0.1</v>
      </c>
      <c r="Q1285">
        <v>35396.66517</v>
      </c>
      <c r="R1285">
        <v>678914</v>
      </c>
      <c r="S1285">
        <v>0.6</v>
      </c>
      <c r="T1285">
        <v>0.6</v>
      </c>
      <c r="U1285">
        <v>0.877</v>
      </c>
      <c r="V1285">
        <v>16.3</v>
      </c>
      <c r="W1285" t="b">
        <f>COUNT(LifeExpectancyData[[#This Row],[Life expectancy]:[Schooling]])=19</f>
        <v>1</v>
      </c>
    </row>
    <row r="1286" spans="1:23" x14ac:dyDescent="0.25">
      <c r="A1286" t="s">
        <v>356</v>
      </c>
      <c r="B1286">
        <v>2013</v>
      </c>
      <c r="C1286" t="s">
        <v>281</v>
      </c>
      <c r="D1286">
        <v>82.3</v>
      </c>
      <c r="E1286">
        <v>58</v>
      </c>
      <c r="F1286">
        <v>2</v>
      </c>
      <c r="G1286">
        <v>7.35</v>
      </c>
      <c r="H1286">
        <v>483.19168439999999</v>
      </c>
      <c r="I1286">
        <v>96</v>
      </c>
      <c r="J1286">
        <v>0</v>
      </c>
      <c r="K1286">
        <v>62.6</v>
      </c>
      <c r="L1286">
        <v>2</v>
      </c>
      <c r="M1286">
        <v>96</v>
      </c>
      <c r="N1286">
        <v>9.2200000000000006</v>
      </c>
      <c r="O1286">
        <v>96</v>
      </c>
      <c r="P1286">
        <v>0.1</v>
      </c>
      <c r="Q1286">
        <v>3537.27441</v>
      </c>
      <c r="R1286">
        <v>6233948</v>
      </c>
      <c r="S1286">
        <v>0.5</v>
      </c>
      <c r="T1286">
        <v>0.6</v>
      </c>
      <c r="U1286">
        <v>0.876</v>
      </c>
      <c r="V1286">
        <v>16.5</v>
      </c>
      <c r="W1286" t="b">
        <f>COUNT(LifeExpectancyData[[#This Row],[Life expectancy]:[Schooling]])=19</f>
        <v>1</v>
      </c>
    </row>
    <row r="1287" spans="1:23" x14ac:dyDescent="0.25">
      <c r="A1287" t="s">
        <v>356</v>
      </c>
      <c r="B1287">
        <v>2012</v>
      </c>
      <c r="C1287" t="s">
        <v>281</v>
      </c>
      <c r="D1287">
        <v>82</v>
      </c>
      <c r="E1287">
        <v>6</v>
      </c>
      <c r="F1287">
        <v>2</v>
      </c>
      <c r="G1287">
        <v>7.49</v>
      </c>
      <c r="H1287">
        <v>4793.9049240000004</v>
      </c>
      <c r="I1287">
        <v>96</v>
      </c>
      <c r="J1287">
        <v>376</v>
      </c>
      <c r="K1287">
        <v>62.1</v>
      </c>
      <c r="L1287">
        <v>2</v>
      </c>
      <c r="M1287">
        <v>96</v>
      </c>
      <c r="N1287">
        <v>9.2799999999999994</v>
      </c>
      <c r="O1287">
        <v>97</v>
      </c>
      <c r="P1287">
        <v>0.1</v>
      </c>
      <c r="Q1287">
        <v>34814.124360000002</v>
      </c>
      <c r="R1287">
        <v>59539717</v>
      </c>
      <c r="S1287">
        <v>0.5</v>
      </c>
      <c r="T1287">
        <v>0.6</v>
      </c>
      <c r="U1287">
        <v>0.877</v>
      </c>
      <c r="V1287">
        <v>16.600000000000001</v>
      </c>
      <c r="W1287" t="b">
        <f>COUNT(LifeExpectancyData[[#This Row],[Life expectancy]:[Schooling]])=19</f>
        <v>1</v>
      </c>
    </row>
    <row r="1288" spans="1:23" x14ac:dyDescent="0.25">
      <c r="A1288" t="s">
        <v>356</v>
      </c>
      <c r="B1288">
        <v>2011</v>
      </c>
      <c r="C1288" t="s">
        <v>281</v>
      </c>
      <c r="D1288">
        <v>82</v>
      </c>
      <c r="E1288">
        <v>6</v>
      </c>
      <c r="F1288">
        <v>2</v>
      </c>
      <c r="G1288">
        <v>6.98</v>
      </c>
      <c r="H1288">
        <v>5439.691769</v>
      </c>
      <c r="I1288">
        <v>96</v>
      </c>
      <c r="J1288">
        <v>5189</v>
      </c>
      <c r="K1288">
        <v>61.5</v>
      </c>
      <c r="L1288">
        <v>2</v>
      </c>
      <c r="M1288">
        <v>96</v>
      </c>
      <c r="N1288">
        <v>9.27</v>
      </c>
      <c r="O1288">
        <v>96</v>
      </c>
      <c r="P1288">
        <v>0.1</v>
      </c>
      <c r="Q1288">
        <v>38334.68477</v>
      </c>
      <c r="R1288">
        <v>59379449</v>
      </c>
      <c r="S1288">
        <v>0.5</v>
      </c>
      <c r="T1288">
        <v>0.5</v>
      </c>
      <c r="U1288">
        <v>0.872</v>
      </c>
      <c r="V1288">
        <v>16.399999999999999</v>
      </c>
      <c r="W1288" t="b">
        <f>COUNT(LifeExpectancyData[[#This Row],[Life expectancy]:[Schooling]])=19</f>
        <v>1</v>
      </c>
    </row>
    <row r="1289" spans="1:23" x14ac:dyDescent="0.25">
      <c r="A1289" t="s">
        <v>356</v>
      </c>
      <c r="B1289">
        <v>2010</v>
      </c>
      <c r="C1289" t="s">
        <v>281</v>
      </c>
      <c r="D1289">
        <v>81.8</v>
      </c>
      <c r="E1289">
        <v>6</v>
      </c>
      <c r="F1289">
        <v>2</v>
      </c>
      <c r="G1289">
        <v>6.95</v>
      </c>
      <c r="H1289">
        <v>5219.6688020000001</v>
      </c>
      <c r="I1289">
        <v>96</v>
      </c>
      <c r="J1289">
        <v>372</v>
      </c>
      <c r="K1289">
        <v>61</v>
      </c>
      <c r="L1289">
        <v>2</v>
      </c>
      <c r="M1289">
        <v>96</v>
      </c>
      <c r="N1289">
        <v>9.42</v>
      </c>
      <c r="O1289">
        <v>96</v>
      </c>
      <c r="P1289">
        <v>0.1</v>
      </c>
      <c r="Q1289">
        <v>35849.373639999998</v>
      </c>
      <c r="R1289">
        <v>59277417</v>
      </c>
      <c r="S1289">
        <v>0.5</v>
      </c>
      <c r="T1289">
        <v>0.5</v>
      </c>
      <c r="U1289">
        <v>0.86899999999999999</v>
      </c>
      <c r="V1289">
        <v>16.399999999999999</v>
      </c>
      <c r="W1289" t="b">
        <f>COUNT(LifeExpectancyData[[#This Row],[Life expectancy]:[Schooling]])=19</f>
        <v>1</v>
      </c>
    </row>
    <row r="1290" spans="1:23" x14ac:dyDescent="0.25">
      <c r="A1290" t="s">
        <v>356</v>
      </c>
      <c r="B1290">
        <v>2009</v>
      </c>
      <c r="C1290" t="s">
        <v>281</v>
      </c>
      <c r="D1290">
        <v>81.599999999999994</v>
      </c>
      <c r="E1290">
        <v>61</v>
      </c>
      <c r="F1290">
        <v>2</v>
      </c>
      <c r="G1290">
        <v>7.25</v>
      </c>
      <c r="H1290">
        <v>5243.3166380000002</v>
      </c>
      <c r="I1290">
        <v>96</v>
      </c>
      <c r="J1290">
        <v>351</v>
      </c>
      <c r="K1290">
        <v>6.5</v>
      </c>
      <c r="L1290">
        <v>2</v>
      </c>
      <c r="M1290">
        <v>96</v>
      </c>
      <c r="N1290">
        <v>9.41</v>
      </c>
      <c r="O1290">
        <v>96</v>
      </c>
      <c r="P1290">
        <v>0.1</v>
      </c>
      <c r="Q1290">
        <v>36976.845119999998</v>
      </c>
      <c r="R1290">
        <v>5995365</v>
      </c>
      <c r="S1290">
        <v>0.5</v>
      </c>
      <c r="T1290">
        <v>0.5</v>
      </c>
      <c r="U1290">
        <v>0.86799999999999999</v>
      </c>
      <c r="V1290">
        <v>16.3</v>
      </c>
      <c r="W1290" t="b">
        <f>COUNT(LifeExpectancyData[[#This Row],[Life expectancy]:[Schooling]])=19</f>
        <v>1</v>
      </c>
    </row>
    <row r="1291" spans="1:23" x14ac:dyDescent="0.25">
      <c r="A1291" t="s">
        <v>356</v>
      </c>
      <c r="B1291">
        <v>2008</v>
      </c>
      <c r="C1291" t="s">
        <v>281</v>
      </c>
      <c r="D1291">
        <v>81.5</v>
      </c>
      <c r="E1291">
        <v>61</v>
      </c>
      <c r="F1291">
        <v>2</v>
      </c>
      <c r="G1291">
        <v>7.96</v>
      </c>
      <c r="H1291">
        <v>66.378404950000004</v>
      </c>
      <c r="I1291">
        <v>96</v>
      </c>
      <c r="J1291">
        <v>1617</v>
      </c>
      <c r="K1291">
        <v>59.9</v>
      </c>
      <c r="L1291">
        <v>2</v>
      </c>
      <c r="M1291">
        <v>96</v>
      </c>
      <c r="N1291">
        <v>8.89</v>
      </c>
      <c r="O1291">
        <v>96</v>
      </c>
      <c r="P1291">
        <v>0.1</v>
      </c>
      <c r="Q1291">
        <v>464.18464999999998</v>
      </c>
      <c r="R1291">
        <v>58826731</v>
      </c>
      <c r="S1291">
        <v>0.5</v>
      </c>
      <c r="T1291">
        <v>0.5</v>
      </c>
      <c r="U1291">
        <v>0.86599999999999999</v>
      </c>
      <c r="V1291">
        <v>16.3</v>
      </c>
      <c r="W1291" t="b">
        <f>COUNT(LifeExpectancyData[[#This Row],[Life expectancy]:[Schooling]])=19</f>
        <v>1</v>
      </c>
    </row>
    <row r="1292" spans="1:23" x14ac:dyDescent="0.25">
      <c r="A1292" t="s">
        <v>356</v>
      </c>
      <c r="B1292">
        <v>2007</v>
      </c>
      <c r="C1292" t="s">
        <v>281</v>
      </c>
      <c r="D1292">
        <v>81.3</v>
      </c>
      <c r="E1292">
        <v>63</v>
      </c>
      <c r="F1292">
        <v>2</v>
      </c>
      <c r="G1292">
        <v>8.3699999999999992</v>
      </c>
      <c r="H1292">
        <v>5228.8215810000002</v>
      </c>
      <c r="I1292">
        <v>97</v>
      </c>
      <c r="J1292">
        <v>321</v>
      </c>
      <c r="K1292">
        <v>59.4</v>
      </c>
      <c r="L1292">
        <v>2</v>
      </c>
      <c r="M1292">
        <v>97</v>
      </c>
      <c r="N1292">
        <v>8.48</v>
      </c>
      <c r="O1292">
        <v>97</v>
      </c>
      <c r="P1292">
        <v>0.1</v>
      </c>
      <c r="Q1292">
        <v>37698.785730000003</v>
      </c>
      <c r="R1292">
        <v>5843831</v>
      </c>
      <c r="S1292">
        <v>0.5</v>
      </c>
      <c r="T1292">
        <v>0.5</v>
      </c>
      <c r="U1292">
        <v>0.86199999999999999</v>
      </c>
      <c r="V1292">
        <v>16.100000000000001</v>
      </c>
      <c r="W1292" t="b">
        <f>COUNT(LifeExpectancyData[[#This Row],[Life expectancy]:[Schooling]])=19</f>
        <v>1</v>
      </c>
    </row>
    <row r="1293" spans="1:23" x14ac:dyDescent="0.25">
      <c r="A1293" t="s">
        <v>356</v>
      </c>
      <c r="B1293">
        <v>2006</v>
      </c>
      <c r="C1293" t="s">
        <v>281</v>
      </c>
      <c r="D1293">
        <v>81.2</v>
      </c>
      <c r="E1293">
        <v>65</v>
      </c>
      <c r="F1293">
        <v>2</v>
      </c>
      <c r="G1293">
        <v>8.44</v>
      </c>
      <c r="H1293">
        <v>473.19154509999998</v>
      </c>
      <c r="I1293">
        <v>96</v>
      </c>
      <c r="J1293">
        <v>439</v>
      </c>
      <c r="K1293">
        <v>58.8</v>
      </c>
      <c r="L1293">
        <v>2</v>
      </c>
      <c r="M1293">
        <v>97</v>
      </c>
      <c r="N1293">
        <v>8.82</v>
      </c>
      <c r="O1293">
        <v>96</v>
      </c>
      <c r="P1293">
        <v>0.1</v>
      </c>
      <c r="Q1293">
        <v>3341.7482</v>
      </c>
      <c r="R1293">
        <v>58143979</v>
      </c>
      <c r="S1293">
        <v>0.5</v>
      </c>
      <c r="T1293">
        <v>0.5</v>
      </c>
      <c r="U1293">
        <v>0.85599999999999998</v>
      </c>
      <c r="V1293">
        <v>16</v>
      </c>
      <c r="W1293" t="b">
        <f>COUNT(LifeExpectancyData[[#This Row],[Life expectancy]:[Schooling]])=19</f>
        <v>1</v>
      </c>
    </row>
    <row r="1294" spans="1:23" x14ac:dyDescent="0.25">
      <c r="A1294" t="s">
        <v>356</v>
      </c>
      <c r="B1294">
        <v>2005</v>
      </c>
      <c r="C1294" t="s">
        <v>281</v>
      </c>
      <c r="D1294">
        <v>88</v>
      </c>
      <c r="E1294">
        <v>66</v>
      </c>
      <c r="F1294">
        <v>2</v>
      </c>
      <c r="G1294">
        <v>8.65</v>
      </c>
      <c r="H1294">
        <v>4506.2559629999996</v>
      </c>
      <c r="I1294">
        <v>96</v>
      </c>
      <c r="J1294">
        <v>135</v>
      </c>
      <c r="K1294">
        <v>58.2</v>
      </c>
      <c r="L1294">
        <v>2</v>
      </c>
      <c r="M1294">
        <v>97</v>
      </c>
      <c r="N1294">
        <v>8.7100000000000009</v>
      </c>
      <c r="O1294">
        <v>95</v>
      </c>
      <c r="P1294">
        <v>0.1</v>
      </c>
      <c r="Q1294">
        <v>31959.262149999999</v>
      </c>
      <c r="R1294">
        <v>57969484</v>
      </c>
      <c r="S1294">
        <v>0.5</v>
      </c>
      <c r="T1294">
        <v>0.5</v>
      </c>
      <c r="U1294">
        <v>0.85099999999999998</v>
      </c>
      <c r="V1294">
        <v>15.8</v>
      </c>
      <c r="W1294" t="b">
        <f>COUNT(LifeExpectancyData[[#This Row],[Life expectancy]:[Schooling]])=19</f>
        <v>1</v>
      </c>
    </row>
    <row r="1295" spans="1:23" x14ac:dyDescent="0.25">
      <c r="A1295" t="s">
        <v>356</v>
      </c>
      <c r="B1295">
        <v>2004</v>
      </c>
      <c r="C1295" t="s">
        <v>281</v>
      </c>
      <c r="D1295">
        <v>89</v>
      </c>
      <c r="E1295">
        <v>66</v>
      </c>
      <c r="F1295">
        <v>2</v>
      </c>
      <c r="G1295">
        <v>8.98</v>
      </c>
      <c r="H1295">
        <v>4270.914882</v>
      </c>
      <c r="I1295">
        <v>96</v>
      </c>
      <c r="J1295">
        <v>599</v>
      </c>
      <c r="K1295">
        <v>57.6</v>
      </c>
      <c r="L1295">
        <v>3</v>
      </c>
      <c r="M1295">
        <v>97</v>
      </c>
      <c r="N1295">
        <v>8.49</v>
      </c>
      <c r="O1295">
        <v>94</v>
      </c>
      <c r="P1295">
        <v>0.1</v>
      </c>
      <c r="Q1295">
        <v>31174.561180000001</v>
      </c>
      <c r="R1295">
        <v>57685327</v>
      </c>
      <c r="S1295">
        <v>0.5</v>
      </c>
      <c r="T1295">
        <v>0.5</v>
      </c>
      <c r="U1295">
        <v>0.84599999999999997</v>
      </c>
      <c r="V1295">
        <v>15.6</v>
      </c>
      <c r="W1295" t="b">
        <f>COUNT(LifeExpectancyData[[#This Row],[Life expectancy]:[Schooling]])=19</f>
        <v>1</v>
      </c>
    </row>
    <row r="1296" spans="1:23" x14ac:dyDescent="0.25">
      <c r="A1296" t="s">
        <v>356</v>
      </c>
      <c r="B1296">
        <v>2003</v>
      </c>
      <c r="C1296" t="s">
        <v>281</v>
      </c>
      <c r="D1296">
        <v>79.900000000000006</v>
      </c>
      <c r="E1296">
        <v>72</v>
      </c>
      <c r="F1296">
        <v>2</v>
      </c>
      <c r="G1296">
        <v>9.3000000000000007</v>
      </c>
      <c r="H1296">
        <v>3519.258515</v>
      </c>
      <c r="I1296">
        <v>95</v>
      </c>
      <c r="J1296">
        <v>10982</v>
      </c>
      <c r="K1296">
        <v>57</v>
      </c>
      <c r="L1296">
        <v>3</v>
      </c>
      <c r="M1296">
        <v>97</v>
      </c>
      <c r="N1296">
        <v>8.17</v>
      </c>
      <c r="O1296">
        <v>96</v>
      </c>
      <c r="P1296">
        <v>0.1</v>
      </c>
      <c r="Q1296">
        <v>27387.2258</v>
      </c>
      <c r="R1296">
        <v>5731323</v>
      </c>
      <c r="S1296">
        <v>0.5</v>
      </c>
      <c r="T1296">
        <v>0.5</v>
      </c>
      <c r="U1296">
        <v>0.84099999999999997</v>
      </c>
      <c r="V1296">
        <v>15.4</v>
      </c>
      <c r="W1296" t="b">
        <f>COUNT(LifeExpectancyData[[#This Row],[Life expectancy]:[Schooling]])=19</f>
        <v>1</v>
      </c>
    </row>
    <row r="1297" spans="1:23" x14ac:dyDescent="0.25">
      <c r="A1297" t="s">
        <v>356</v>
      </c>
      <c r="B1297">
        <v>2002</v>
      </c>
      <c r="C1297" t="s">
        <v>281</v>
      </c>
      <c r="D1297">
        <v>80</v>
      </c>
      <c r="E1297">
        <v>72</v>
      </c>
      <c r="F1297">
        <v>2</v>
      </c>
      <c r="G1297">
        <v>9.25</v>
      </c>
      <c r="H1297">
        <v>2883.3349109999999</v>
      </c>
      <c r="I1297">
        <v>95</v>
      </c>
      <c r="J1297">
        <v>9385</v>
      </c>
      <c r="K1297">
        <v>56.4</v>
      </c>
      <c r="L1297">
        <v>3</v>
      </c>
      <c r="M1297">
        <v>96</v>
      </c>
      <c r="N1297">
        <v>8.23</v>
      </c>
      <c r="O1297">
        <v>93</v>
      </c>
      <c r="P1297">
        <v>0.1</v>
      </c>
      <c r="Q1297">
        <v>22196.5736</v>
      </c>
      <c r="R1297">
        <v>57597</v>
      </c>
      <c r="S1297">
        <v>0.5</v>
      </c>
      <c r="T1297">
        <v>0.5</v>
      </c>
      <c r="U1297">
        <v>0.83599999999999997</v>
      </c>
      <c r="V1297">
        <v>15.2</v>
      </c>
      <c r="W1297" t="b">
        <f>COUNT(LifeExpectancyData[[#This Row],[Life expectancy]:[Schooling]])=19</f>
        <v>1</v>
      </c>
    </row>
    <row r="1298" spans="1:23" x14ac:dyDescent="0.25">
      <c r="A1298" t="s">
        <v>356</v>
      </c>
      <c r="B1298">
        <v>2001</v>
      </c>
      <c r="C1298" t="s">
        <v>281</v>
      </c>
      <c r="D1298">
        <v>79.8</v>
      </c>
      <c r="E1298">
        <v>75</v>
      </c>
      <c r="F1298">
        <v>2</v>
      </c>
      <c r="G1298">
        <v>9.69</v>
      </c>
      <c r="H1298">
        <v>3.1222302000000002</v>
      </c>
      <c r="I1298">
        <v>95</v>
      </c>
      <c r="J1298">
        <v>0</v>
      </c>
      <c r="K1298">
        <v>55.7</v>
      </c>
      <c r="L1298">
        <v>3</v>
      </c>
      <c r="M1298">
        <v>96</v>
      </c>
      <c r="N1298">
        <v>8.11</v>
      </c>
      <c r="O1298">
        <v>93</v>
      </c>
      <c r="P1298">
        <v>0.1</v>
      </c>
      <c r="Q1298">
        <v>24.818999999999999</v>
      </c>
      <c r="R1298">
        <v>569741</v>
      </c>
      <c r="S1298">
        <v>0.5</v>
      </c>
      <c r="T1298">
        <v>0.5</v>
      </c>
      <c r="U1298">
        <v>0.82799999999999996</v>
      </c>
      <c r="V1298">
        <v>14.9</v>
      </c>
      <c r="W1298" t="b">
        <f>COUNT(LifeExpectancyData[[#This Row],[Life expectancy]:[Schooling]])=19</f>
        <v>1</v>
      </c>
    </row>
    <row r="1299" spans="1:23" x14ac:dyDescent="0.25">
      <c r="A1299" t="s">
        <v>356</v>
      </c>
      <c r="B1299">
        <v>2000</v>
      </c>
      <c r="C1299" t="s">
        <v>281</v>
      </c>
      <c r="D1299">
        <v>79.400000000000006</v>
      </c>
      <c r="E1299">
        <v>77</v>
      </c>
      <c r="F1299">
        <v>3</v>
      </c>
      <c r="G1299">
        <v>9.7799999999999994</v>
      </c>
      <c r="H1299">
        <v>31.505822040000002</v>
      </c>
      <c r="I1299">
        <v>94</v>
      </c>
      <c r="J1299">
        <v>1457</v>
      </c>
      <c r="K1299">
        <v>55</v>
      </c>
      <c r="L1299">
        <v>3</v>
      </c>
      <c r="M1299">
        <v>97</v>
      </c>
      <c r="N1299">
        <v>7.91</v>
      </c>
      <c r="O1299">
        <v>87</v>
      </c>
      <c r="P1299">
        <v>0.1</v>
      </c>
      <c r="Q1299">
        <v>251.24260000000001</v>
      </c>
      <c r="R1299">
        <v>5694218</v>
      </c>
      <c r="S1299">
        <v>0.5</v>
      </c>
      <c r="T1299">
        <v>0.5</v>
      </c>
      <c r="U1299">
        <v>0.82299999999999995</v>
      </c>
      <c r="V1299">
        <v>14.8</v>
      </c>
      <c r="W1299" t="b">
        <f>COUNT(LifeExpectancyData[[#This Row],[Life expectancy]:[Schooling]])=19</f>
        <v>1</v>
      </c>
    </row>
    <row r="1300" spans="1:23" x14ac:dyDescent="0.25">
      <c r="A1300" t="s">
        <v>357</v>
      </c>
      <c r="B1300">
        <v>2015</v>
      </c>
      <c r="C1300" t="s">
        <v>273</v>
      </c>
      <c r="D1300">
        <v>76.2</v>
      </c>
      <c r="E1300">
        <v>125</v>
      </c>
      <c r="F1300">
        <v>1</v>
      </c>
      <c r="H1300">
        <v>0</v>
      </c>
      <c r="I1300">
        <v>91</v>
      </c>
      <c r="J1300">
        <v>0</v>
      </c>
      <c r="K1300">
        <v>54.2</v>
      </c>
      <c r="L1300">
        <v>1</v>
      </c>
      <c r="M1300">
        <v>91</v>
      </c>
      <c r="O1300">
        <v>91</v>
      </c>
      <c r="P1300">
        <v>0.5</v>
      </c>
      <c r="Q1300">
        <v>4965.9898569999996</v>
      </c>
      <c r="R1300">
        <v>2871934</v>
      </c>
      <c r="S1300">
        <v>1.8</v>
      </c>
      <c r="T1300">
        <v>1.7</v>
      </c>
      <c r="U1300">
        <v>0.72899999999999998</v>
      </c>
      <c r="V1300">
        <v>12.8</v>
      </c>
      <c r="W1300" t="b">
        <f>COUNT(LifeExpectancyData[[#This Row],[Life expectancy]:[Schooling]])=19</f>
        <v>0</v>
      </c>
    </row>
    <row r="1301" spans="1:23" x14ac:dyDescent="0.25">
      <c r="A1301" t="s">
        <v>357</v>
      </c>
      <c r="B1301">
        <v>2014</v>
      </c>
      <c r="C1301" t="s">
        <v>273</v>
      </c>
      <c r="D1301">
        <v>75.8</v>
      </c>
      <c r="E1301">
        <v>133</v>
      </c>
      <c r="F1301">
        <v>1</v>
      </c>
      <c r="G1301">
        <v>3.83</v>
      </c>
      <c r="H1301">
        <v>427.30545339999998</v>
      </c>
      <c r="I1301">
        <v>92</v>
      </c>
      <c r="J1301">
        <v>0</v>
      </c>
      <c r="K1301">
        <v>53.5</v>
      </c>
      <c r="L1301">
        <v>1</v>
      </c>
      <c r="M1301">
        <v>93</v>
      </c>
      <c r="N1301">
        <v>5.36</v>
      </c>
      <c r="O1301">
        <v>92</v>
      </c>
      <c r="P1301">
        <v>0.5</v>
      </c>
      <c r="Q1301">
        <v>4855.7437890000001</v>
      </c>
      <c r="R1301">
        <v>286287</v>
      </c>
      <c r="S1301">
        <v>1.8</v>
      </c>
      <c r="T1301">
        <v>1.7</v>
      </c>
      <c r="U1301">
        <v>0.72699999999999998</v>
      </c>
      <c r="V1301">
        <v>12.8</v>
      </c>
      <c r="W1301" t="b">
        <f>COUNT(LifeExpectancyData[[#This Row],[Life expectancy]:[Schooling]])=19</f>
        <v>1</v>
      </c>
    </row>
    <row r="1302" spans="1:23" x14ac:dyDescent="0.25">
      <c r="A1302" t="s">
        <v>357</v>
      </c>
      <c r="B1302">
        <v>2013</v>
      </c>
      <c r="C1302" t="s">
        <v>273</v>
      </c>
      <c r="D1302">
        <v>75.599999999999994</v>
      </c>
      <c r="E1302">
        <v>136</v>
      </c>
      <c r="F1302">
        <v>1</v>
      </c>
      <c r="G1302">
        <v>3.79</v>
      </c>
      <c r="H1302">
        <v>5.4572893340000004</v>
      </c>
      <c r="I1302">
        <v>93</v>
      </c>
      <c r="J1302">
        <v>0</v>
      </c>
      <c r="K1302">
        <v>52.7</v>
      </c>
      <c r="L1302">
        <v>1</v>
      </c>
      <c r="M1302">
        <v>86</v>
      </c>
      <c r="N1302">
        <v>5.91</v>
      </c>
      <c r="O1302">
        <v>93</v>
      </c>
      <c r="P1302">
        <v>0.6</v>
      </c>
      <c r="Q1302">
        <v>56.144952000000004</v>
      </c>
      <c r="R1302">
        <v>285187</v>
      </c>
      <c r="S1302">
        <v>1.8</v>
      </c>
      <c r="T1302">
        <v>1.7</v>
      </c>
      <c r="U1302">
        <v>0.72699999999999998</v>
      </c>
      <c r="V1302">
        <v>12.8</v>
      </c>
      <c r="W1302" t="b">
        <f>COUNT(LifeExpectancyData[[#This Row],[Life expectancy]:[Schooling]])=19</f>
        <v>1</v>
      </c>
    </row>
    <row r="1303" spans="1:23" x14ac:dyDescent="0.25">
      <c r="A1303" t="s">
        <v>357</v>
      </c>
      <c r="B1303">
        <v>2012</v>
      </c>
      <c r="C1303" t="s">
        <v>273</v>
      </c>
      <c r="D1303">
        <v>75.3</v>
      </c>
      <c r="E1303">
        <v>138</v>
      </c>
      <c r="F1303">
        <v>1</v>
      </c>
      <c r="G1303">
        <v>3.65</v>
      </c>
      <c r="H1303">
        <v>37.171087819999997</v>
      </c>
      <c r="I1303">
        <v>96</v>
      </c>
      <c r="J1303">
        <v>0</v>
      </c>
      <c r="K1303">
        <v>52</v>
      </c>
      <c r="L1303">
        <v>1</v>
      </c>
      <c r="M1303">
        <v>96</v>
      </c>
      <c r="N1303">
        <v>5.66</v>
      </c>
      <c r="O1303">
        <v>96</v>
      </c>
      <c r="P1303">
        <v>0.5</v>
      </c>
      <c r="Q1303">
        <v>521.33362999999997</v>
      </c>
      <c r="R1303">
        <v>284992</v>
      </c>
      <c r="S1303">
        <v>1.8</v>
      </c>
      <c r="T1303">
        <v>1.7</v>
      </c>
      <c r="U1303">
        <v>0.72499999999999998</v>
      </c>
      <c r="V1303">
        <v>12.8</v>
      </c>
      <c r="W1303" t="b">
        <f>COUNT(LifeExpectancyData[[#This Row],[Life expectancy]:[Schooling]])=19</f>
        <v>1</v>
      </c>
    </row>
    <row r="1304" spans="1:23" x14ac:dyDescent="0.25">
      <c r="A1304" t="s">
        <v>357</v>
      </c>
      <c r="B1304">
        <v>2011</v>
      </c>
      <c r="C1304" t="s">
        <v>273</v>
      </c>
      <c r="D1304">
        <v>75.2</v>
      </c>
      <c r="E1304">
        <v>139</v>
      </c>
      <c r="F1304">
        <v>1</v>
      </c>
      <c r="G1304">
        <v>3.58</v>
      </c>
      <c r="H1304">
        <v>33.175296860000003</v>
      </c>
      <c r="I1304">
        <v>92</v>
      </c>
      <c r="J1304">
        <v>1</v>
      </c>
      <c r="K1304">
        <v>51.2</v>
      </c>
      <c r="L1304">
        <v>1</v>
      </c>
      <c r="M1304">
        <v>93</v>
      </c>
      <c r="N1304">
        <v>5.21</v>
      </c>
      <c r="O1304">
        <v>92</v>
      </c>
      <c r="P1304">
        <v>0.6</v>
      </c>
      <c r="Q1304">
        <v>513.549487</v>
      </c>
      <c r="R1304">
        <v>2829493</v>
      </c>
      <c r="S1304">
        <v>1.8</v>
      </c>
      <c r="T1304">
        <v>1.7</v>
      </c>
      <c r="U1304">
        <v>0.72199999999999998</v>
      </c>
      <c r="V1304">
        <v>12.8</v>
      </c>
      <c r="W1304" t="b">
        <f>COUNT(LifeExpectancyData[[#This Row],[Life expectancy]:[Schooling]])=19</f>
        <v>1</v>
      </c>
    </row>
    <row r="1305" spans="1:23" x14ac:dyDescent="0.25">
      <c r="A1305" t="s">
        <v>357</v>
      </c>
      <c r="B1305">
        <v>2010</v>
      </c>
      <c r="C1305" t="s">
        <v>273</v>
      </c>
      <c r="D1305">
        <v>75</v>
      </c>
      <c r="E1305">
        <v>138</v>
      </c>
      <c r="F1305">
        <v>1</v>
      </c>
      <c r="G1305">
        <v>3.55</v>
      </c>
      <c r="H1305">
        <v>396.62709749999999</v>
      </c>
      <c r="I1305">
        <v>94</v>
      </c>
      <c r="J1305">
        <v>0</v>
      </c>
      <c r="K1305">
        <v>5.5</v>
      </c>
      <c r="L1305">
        <v>1</v>
      </c>
      <c r="M1305">
        <v>94</v>
      </c>
      <c r="N1305">
        <v>5.3</v>
      </c>
      <c r="O1305">
        <v>94</v>
      </c>
      <c r="P1305">
        <v>0.5</v>
      </c>
      <c r="Q1305">
        <v>4682.7284239999999</v>
      </c>
      <c r="R1305">
        <v>281721</v>
      </c>
      <c r="S1305">
        <v>1.8</v>
      </c>
      <c r="T1305">
        <v>1.7</v>
      </c>
      <c r="U1305">
        <v>0.72099999999999997</v>
      </c>
      <c r="V1305">
        <v>12.7</v>
      </c>
      <c r="W1305" t="b">
        <f>COUNT(LifeExpectancyData[[#This Row],[Life expectancy]:[Schooling]])=19</f>
        <v>1</v>
      </c>
    </row>
    <row r="1306" spans="1:23" x14ac:dyDescent="0.25">
      <c r="A1306" t="s">
        <v>357</v>
      </c>
      <c r="B1306">
        <v>2009</v>
      </c>
      <c r="C1306" t="s">
        <v>273</v>
      </c>
      <c r="D1306">
        <v>74.7</v>
      </c>
      <c r="E1306">
        <v>142</v>
      </c>
      <c r="F1306">
        <v>1</v>
      </c>
      <c r="G1306">
        <v>3.33</v>
      </c>
      <c r="H1306">
        <v>235.70674170000001</v>
      </c>
      <c r="I1306">
        <v>9</v>
      </c>
      <c r="J1306">
        <v>0</v>
      </c>
      <c r="K1306">
        <v>49.7</v>
      </c>
      <c r="L1306">
        <v>1</v>
      </c>
      <c r="M1306">
        <v>9</v>
      </c>
      <c r="N1306">
        <v>5.16</v>
      </c>
      <c r="O1306">
        <v>9</v>
      </c>
      <c r="P1306">
        <v>0.6</v>
      </c>
      <c r="Q1306">
        <v>4293.3832739999998</v>
      </c>
      <c r="R1306">
        <v>28482</v>
      </c>
      <c r="S1306">
        <v>1.9</v>
      </c>
      <c r="T1306">
        <v>1.7</v>
      </c>
      <c r="U1306">
        <v>0.72099999999999997</v>
      </c>
      <c r="V1306">
        <v>12.7</v>
      </c>
      <c r="W1306" t="b">
        <f>COUNT(LifeExpectancyData[[#This Row],[Life expectancy]:[Schooling]])=19</f>
        <v>1</v>
      </c>
    </row>
    <row r="1307" spans="1:23" x14ac:dyDescent="0.25">
      <c r="A1307" t="s">
        <v>357</v>
      </c>
      <c r="B1307">
        <v>2008</v>
      </c>
      <c r="C1307" t="s">
        <v>273</v>
      </c>
      <c r="D1307">
        <v>74.5</v>
      </c>
      <c r="E1307">
        <v>145</v>
      </c>
      <c r="F1307">
        <v>1</v>
      </c>
      <c r="G1307">
        <v>3.51</v>
      </c>
      <c r="H1307">
        <v>31.765758380000001</v>
      </c>
      <c r="I1307">
        <v>92</v>
      </c>
      <c r="J1307">
        <v>2</v>
      </c>
      <c r="K1307">
        <v>48.9</v>
      </c>
      <c r="L1307">
        <v>1</v>
      </c>
      <c r="M1307">
        <v>91</v>
      </c>
      <c r="N1307">
        <v>5.4</v>
      </c>
      <c r="O1307">
        <v>91</v>
      </c>
      <c r="P1307">
        <v>0.4</v>
      </c>
      <c r="Q1307">
        <v>492.49237799999997</v>
      </c>
      <c r="R1307">
        <v>279122</v>
      </c>
      <c r="S1307">
        <v>1.9</v>
      </c>
      <c r="T1307">
        <v>1.7</v>
      </c>
      <c r="U1307">
        <v>0.71799999999999997</v>
      </c>
      <c r="V1307">
        <v>12.6</v>
      </c>
      <c r="W1307" t="b">
        <f>COUNT(LifeExpectancyData[[#This Row],[Life expectancy]:[Schooling]])=19</f>
        <v>1</v>
      </c>
    </row>
    <row r="1308" spans="1:23" x14ac:dyDescent="0.25">
      <c r="A1308" t="s">
        <v>357</v>
      </c>
      <c r="B1308">
        <v>2007</v>
      </c>
      <c r="C1308" t="s">
        <v>273</v>
      </c>
      <c r="D1308">
        <v>74.2</v>
      </c>
      <c r="E1308">
        <v>148</v>
      </c>
      <c r="F1308">
        <v>1</v>
      </c>
      <c r="G1308">
        <v>3.64</v>
      </c>
      <c r="H1308">
        <v>25.623492379999998</v>
      </c>
      <c r="I1308">
        <v>92</v>
      </c>
      <c r="J1308">
        <v>0</v>
      </c>
      <c r="K1308">
        <v>48.1</v>
      </c>
      <c r="L1308">
        <v>1</v>
      </c>
      <c r="M1308">
        <v>94</v>
      </c>
      <c r="N1308">
        <v>4.87</v>
      </c>
      <c r="O1308">
        <v>92</v>
      </c>
      <c r="P1308">
        <v>0.9</v>
      </c>
      <c r="Q1308">
        <v>462.51791300000002</v>
      </c>
      <c r="R1308">
        <v>2775467</v>
      </c>
      <c r="S1308">
        <v>1.9</v>
      </c>
      <c r="T1308">
        <v>1.7</v>
      </c>
      <c r="U1308">
        <v>0.71399999999999997</v>
      </c>
      <c r="V1308">
        <v>12.5</v>
      </c>
      <c r="W1308" t="b">
        <f>COUNT(LifeExpectancyData[[#This Row],[Life expectancy]:[Schooling]])=19</f>
        <v>1</v>
      </c>
    </row>
    <row r="1309" spans="1:23" x14ac:dyDescent="0.25">
      <c r="A1309" t="s">
        <v>357</v>
      </c>
      <c r="B1309">
        <v>2006</v>
      </c>
      <c r="C1309" t="s">
        <v>273</v>
      </c>
      <c r="D1309">
        <v>74</v>
      </c>
      <c r="E1309">
        <v>15</v>
      </c>
      <c r="F1309">
        <v>1</v>
      </c>
      <c r="G1309">
        <v>3.63</v>
      </c>
      <c r="H1309">
        <v>194.092569</v>
      </c>
      <c r="I1309">
        <v>97</v>
      </c>
      <c r="J1309">
        <v>0</v>
      </c>
      <c r="K1309">
        <v>47.2</v>
      </c>
      <c r="L1309">
        <v>1</v>
      </c>
      <c r="M1309">
        <v>99</v>
      </c>
      <c r="N1309">
        <v>4.22</v>
      </c>
      <c r="O1309">
        <v>95</v>
      </c>
      <c r="P1309">
        <v>1.5</v>
      </c>
      <c r="Q1309">
        <v>4313.1682000000001</v>
      </c>
      <c r="R1309">
        <v>276279</v>
      </c>
      <c r="S1309">
        <v>1.9</v>
      </c>
      <c r="T1309">
        <v>1.7</v>
      </c>
      <c r="U1309">
        <v>0.70899999999999996</v>
      </c>
      <c r="V1309">
        <v>12.5</v>
      </c>
      <c r="W1309" t="b">
        <f>COUNT(LifeExpectancyData[[#This Row],[Life expectancy]:[Schooling]])=19</f>
        <v>1</v>
      </c>
    </row>
    <row r="1310" spans="1:23" x14ac:dyDescent="0.25">
      <c r="A1310" t="s">
        <v>357</v>
      </c>
      <c r="B1310">
        <v>2005</v>
      </c>
      <c r="C1310" t="s">
        <v>273</v>
      </c>
      <c r="D1310">
        <v>73.5</v>
      </c>
      <c r="E1310">
        <v>161</v>
      </c>
      <c r="F1310">
        <v>1</v>
      </c>
      <c r="G1310">
        <v>3.59</v>
      </c>
      <c r="H1310">
        <v>16.97511622</v>
      </c>
      <c r="I1310">
        <v>99</v>
      </c>
      <c r="J1310">
        <v>0</v>
      </c>
      <c r="K1310">
        <v>46.3</v>
      </c>
      <c r="L1310">
        <v>1</v>
      </c>
      <c r="M1310">
        <v>99</v>
      </c>
      <c r="N1310">
        <v>4.7</v>
      </c>
      <c r="O1310">
        <v>99</v>
      </c>
      <c r="P1310">
        <v>1.9</v>
      </c>
      <c r="Q1310">
        <v>482.24761999999998</v>
      </c>
      <c r="R1310">
        <v>2744673</v>
      </c>
      <c r="S1310">
        <v>1.9</v>
      </c>
      <c r="T1310">
        <v>1.7</v>
      </c>
      <c r="U1310">
        <v>0.70599999999999996</v>
      </c>
      <c r="V1310">
        <v>12.4</v>
      </c>
      <c r="W1310" t="b">
        <f>COUNT(LifeExpectancyData[[#This Row],[Life expectancy]:[Schooling]])=19</f>
        <v>1</v>
      </c>
    </row>
    <row r="1311" spans="1:23" x14ac:dyDescent="0.25">
      <c r="A1311" t="s">
        <v>357</v>
      </c>
      <c r="B1311">
        <v>2004</v>
      </c>
      <c r="C1311" t="s">
        <v>273</v>
      </c>
      <c r="D1311">
        <v>73.3</v>
      </c>
      <c r="E1311">
        <v>165</v>
      </c>
      <c r="F1311">
        <v>1</v>
      </c>
      <c r="G1311">
        <v>3.67</v>
      </c>
      <c r="H1311">
        <v>192.3226305</v>
      </c>
      <c r="I1311">
        <v>98</v>
      </c>
      <c r="J1311">
        <v>0</v>
      </c>
      <c r="K1311">
        <v>45.4</v>
      </c>
      <c r="L1311">
        <v>1</v>
      </c>
      <c r="M1311">
        <v>97</v>
      </c>
      <c r="N1311">
        <v>4.8</v>
      </c>
      <c r="O1311">
        <v>98</v>
      </c>
      <c r="P1311">
        <v>2.2999999999999998</v>
      </c>
      <c r="Q1311">
        <v>3719.9735099999998</v>
      </c>
      <c r="R1311">
        <v>2728777</v>
      </c>
      <c r="S1311">
        <v>1.9</v>
      </c>
      <c r="T1311">
        <v>1.8</v>
      </c>
      <c r="U1311">
        <v>0.68899999999999995</v>
      </c>
      <c r="V1311">
        <v>11.1</v>
      </c>
      <c r="W1311" t="b">
        <f>COUNT(LifeExpectancyData[[#This Row],[Life expectancy]:[Schooling]])=19</f>
        <v>1</v>
      </c>
    </row>
    <row r="1312" spans="1:23" x14ac:dyDescent="0.25">
      <c r="A1312" t="s">
        <v>357</v>
      </c>
      <c r="B1312">
        <v>2003</v>
      </c>
      <c r="C1312" t="s">
        <v>273</v>
      </c>
      <c r="D1312">
        <v>73.099999999999994</v>
      </c>
      <c r="E1312">
        <v>166</v>
      </c>
      <c r="F1312">
        <v>1</v>
      </c>
      <c r="G1312">
        <v>3.48</v>
      </c>
      <c r="H1312">
        <v>155.5884677</v>
      </c>
      <c r="I1312">
        <v>36</v>
      </c>
      <c r="J1312">
        <v>0</v>
      </c>
      <c r="K1312">
        <v>44.5</v>
      </c>
      <c r="L1312">
        <v>1</v>
      </c>
      <c r="M1312">
        <v>99</v>
      </c>
      <c r="N1312">
        <v>4.5599999999999996</v>
      </c>
      <c r="O1312">
        <v>96</v>
      </c>
      <c r="P1312">
        <v>2.2999999999999998</v>
      </c>
      <c r="Q1312">
        <v>3465.221998</v>
      </c>
      <c r="R1312">
        <v>2712511</v>
      </c>
      <c r="S1312">
        <v>1.9</v>
      </c>
      <c r="T1312">
        <v>1.8</v>
      </c>
      <c r="U1312">
        <v>0.69399999999999995</v>
      </c>
      <c r="V1312">
        <v>11.9</v>
      </c>
      <c r="W1312" t="b">
        <f>COUNT(LifeExpectancyData[[#This Row],[Life expectancy]:[Schooling]])=19</f>
        <v>1</v>
      </c>
    </row>
    <row r="1313" spans="1:23" x14ac:dyDescent="0.25">
      <c r="A1313" t="s">
        <v>357</v>
      </c>
      <c r="B1313">
        <v>2002</v>
      </c>
      <c r="C1313" t="s">
        <v>273</v>
      </c>
      <c r="D1313">
        <v>73</v>
      </c>
      <c r="E1313">
        <v>167</v>
      </c>
      <c r="F1313">
        <v>1</v>
      </c>
      <c r="G1313">
        <v>3.76</v>
      </c>
      <c r="H1313">
        <v>211.1143318</v>
      </c>
      <c r="J1313">
        <v>0</v>
      </c>
      <c r="K1313">
        <v>43.5</v>
      </c>
      <c r="L1313">
        <v>1</v>
      </c>
      <c r="M1313">
        <v>99</v>
      </c>
      <c r="N1313">
        <v>4.8600000000000003</v>
      </c>
      <c r="O1313">
        <v>99</v>
      </c>
      <c r="P1313">
        <v>2.2999999999999998</v>
      </c>
      <c r="Q1313">
        <v>3596.4962820000001</v>
      </c>
      <c r="R1313">
        <v>2695446</v>
      </c>
      <c r="S1313">
        <v>2</v>
      </c>
      <c r="T1313">
        <v>1.8</v>
      </c>
      <c r="U1313">
        <v>0.69</v>
      </c>
      <c r="V1313">
        <v>11.7</v>
      </c>
      <c r="W1313" t="b">
        <f>COUNT(LifeExpectancyData[[#This Row],[Life expectancy]:[Schooling]])=19</f>
        <v>0</v>
      </c>
    </row>
    <row r="1314" spans="1:23" x14ac:dyDescent="0.25">
      <c r="A1314" t="s">
        <v>357</v>
      </c>
      <c r="B1314">
        <v>2001</v>
      </c>
      <c r="C1314" t="s">
        <v>273</v>
      </c>
      <c r="D1314">
        <v>72.7</v>
      </c>
      <c r="E1314">
        <v>171</v>
      </c>
      <c r="F1314">
        <v>1</v>
      </c>
      <c r="G1314">
        <v>3.89</v>
      </c>
      <c r="H1314">
        <v>160.23824160000001</v>
      </c>
      <c r="J1314">
        <v>0</v>
      </c>
      <c r="K1314">
        <v>42.5</v>
      </c>
      <c r="L1314">
        <v>1</v>
      </c>
      <c r="M1314">
        <v>99</v>
      </c>
      <c r="N1314">
        <v>5.34</v>
      </c>
      <c r="O1314">
        <v>99</v>
      </c>
      <c r="P1314">
        <v>2.2000000000000002</v>
      </c>
      <c r="Q1314">
        <v>3394.8780000000002</v>
      </c>
      <c r="R1314">
        <v>267711</v>
      </c>
      <c r="S1314">
        <v>2</v>
      </c>
      <c r="T1314">
        <v>1.8</v>
      </c>
      <c r="U1314">
        <v>0.68</v>
      </c>
      <c r="V1314">
        <v>10.9</v>
      </c>
      <c r="W1314" t="b">
        <f>COUNT(LifeExpectancyData[[#This Row],[Life expectancy]:[Schooling]])=19</f>
        <v>0</v>
      </c>
    </row>
    <row r="1315" spans="1:23" x14ac:dyDescent="0.25">
      <c r="A1315" t="s">
        <v>357</v>
      </c>
      <c r="B1315">
        <v>2000</v>
      </c>
      <c r="C1315" t="s">
        <v>273</v>
      </c>
      <c r="D1315">
        <v>72.599999999999994</v>
      </c>
      <c r="E1315">
        <v>171</v>
      </c>
      <c r="F1315">
        <v>1</v>
      </c>
      <c r="G1315">
        <v>3.46</v>
      </c>
      <c r="H1315">
        <v>24.827628539999999</v>
      </c>
      <c r="J1315">
        <v>0</v>
      </c>
      <c r="K1315">
        <v>41.6</v>
      </c>
      <c r="L1315">
        <v>1</v>
      </c>
      <c r="M1315">
        <v>95</v>
      </c>
      <c r="N1315">
        <v>5.81</v>
      </c>
      <c r="O1315">
        <v>93</v>
      </c>
      <c r="P1315">
        <v>2.2000000000000002</v>
      </c>
      <c r="Q1315">
        <v>336.87419999999997</v>
      </c>
      <c r="R1315">
        <v>2656864</v>
      </c>
      <c r="S1315">
        <v>2</v>
      </c>
      <c r="T1315">
        <v>1.9</v>
      </c>
      <c r="U1315">
        <v>0.68200000000000005</v>
      </c>
      <c r="V1315">
        <v>11.4</v>
      </c>
      <c r="W1315" t="b">
        <f>COUNT(LifeExpectancyData[[#This Row],[Life expectancy]:[Schooling]])=19</f>
        <v>0</v>
      </c>
    </row>
    <row r="1316" spans="1:23" x14ac:dyDescent="0.25">
      <c r="A1316" t="s">
        <v>358</v>
      </c>
      <c r="B1316">
        <v>2015</v>
      </c>
      <c r="C1316" t="s">
        <v>281</v>
      </c>
      <c r="D1316">
        <v>83.7</v>
      </c>
      <c r="E1316">
        <v>55</v>
      </c>
      <c r="F1316">
        <v>2</v>
      </c>
      <c r="H1316">
        <v>0</v>
      </c>
      <c r="J1316">
        <v>35</v>
      </c>
      <c r="K1316">
        <v>29</v>
      </c>
      <c r="L1316">
        <v>3</v>
      </c>
      <c r="M1316">
        <v>99</v>
      </c>
      <c r="O1316">
        <v>96</v>
      </c>
      <c r="P1316">
        <v>0.1</v>
      </c>
      <c r="Q1316">
        <v>34474.137360000001</v>
      </c>
      <c r="R1316">
        <v>127141</v>
      </c>
      <c r="S1316">
        <v>2.1</v>
      </c>
      <c r="T1316">
        <v>1.8</v>
      </c>
      <c r="U1316">
        <v>0.90200000000000002</v>
      </c>
      <c r="V1316">
        <v>15.3</v>
      </c>
      <c r="W1316" t="b">
        <f>COUNT(LifeExpectancyData[[#This Row],[Life expectancy]:[Schooling]])=19</f>
        <v>0</v>
      </c>
    </row>
    <row r="1317" spans="1:23" x14ac:dyDescent="0.25">
      <c r="A1317" t="s">
        <v>358</v>
      </c>
      <c r="B1317">
        <v>2014</v>
      </c>
      <c r="C1317" t="s">
        <v>281</v>
      </c>
      <c r="D1317">
        <v>83.5</v>
      </c>
      <c r="E1317">
        <v>57</v>
      </c>
      <c r="F1317">
        <v>2</v>
      </c>
      <c r="G1317">
        <v>0.01</v>
      </c>
      <c r="H1317">
        <v>88.833622430000005</v>
      </c>
      <c r="J1317">
        <v>462</v>
      </c>
      <c r="K1317">
        <v>28.6</v>
      </c>
      <c r="L1317">
        <v>3</v>
      </c>
      <c r="M1317">
        <v>99</v>
      </c>
      <c r="N1317">
        <v>1.23</v>
      </c>
      <c r="O1317">
        <v>96</v>
      </c>
      <c r="P1317">
        <v>0.1</v>
      </c>
      <c r="Q1317">
        <v>3896.2115100000001</v>
      </c>
      <c r="R1317">
        <v>127276</v>
      </c>
      <c r="S1317">
        <v>2</v>
      </c>
      <c r="T1317">
        <v>1.7</v>
      </c>
      <c r="U1317">
        <v>0.89900000000000002</v>
      </c>
      <c r="V1317">
        <v>15.3</v>
      </c>
      <c r="W1317" t="b">
        <f>COUNT(LifeExpectancyData[[#This Row],[Life expectancy]:[Schooling]])=19</f>
        <v>0</v>
      </c>
    </row>
    <row r="1318" spans="1:23" x14ac:dyDescent="0.25">
      <c r="A1318" t="s">
        <v>358</v>
      </c>
      <c r="B1318">
        <v>2013</v>
      </c>
      <c r="C1318" t="s">
        <v>281</v>
      </c>
      <c r="D1318">
        <v>83.5</v>
      </c>
      <c r="E1318">
        <v>56</v>
      </c>
      <c r="F1318">
        <v>2</v>
      </c>
      <c r="G1318">
        <v>7.55</v>
      </c>
      <c r="H1318">
        <v>94.434286150000005</v>
      </c>
      <c r="J1318">
        <v>229</v>
      </c>
      <c r="K1318">
        <v>28.2</v>
      </c>
      <c r="L1318">
        <v>3</v>
      </c>
      <c r="M1318">
        <v>99</v>
      </c>
      <c r="N1318">
        <v>1.25</v>
      </c>
      <c r="O1318">
        <v>96</v>
      </c>
      <c r="P1318">
        <v>0.1</v>
      </c>
      <c r="Q1318">
        <v>4454.4474600000003</v>
      </c>
      <c r="R1318">
        <v>127445</v>
      </c>
      <c r="S1318">
        <v>2</v>
      </c>
      <c r="T1318">
        <v>1.7</v>
      </c>
      <c r="U1318">
        <v>0.89400000000000002</v>
      </c>
      <c r="V1318">
        <v>15.3</v>
      </c>
      <c r="W1318" t="b">
        <f>COUNT(LifeExpectancyData[[#This Row],[Life expectancy]:[Schooling]])=19</f>
        <v>0</v>
      </c>
    </row>
    <row r="1319" spans="1:23" x14ac:dyDescent="0.25">
      <c r="A1319" t="s">
        <v>358</v>
      </c>
      <c r="B1319">
        <v>2012</v>
      </c>
      <c r="C1319" t="s">
        <v>281</v>
      </c>
      <c r="D1319">
        <v>83.3</v>
      </c>
      <c r="E1319">
        <v>58</v>
      </c>
      <c r="F1319">
        <v>2</v>
      </c>
      <c r="G1319">
        <v>7.39</v>
      </c>
      <c r="H1319">
        <v>121.5869163</v>
      </c>
      <c r="J1319">
        <v>228</v>
      </c>
      <c r="K1319">
        <v>27.8</v>
      </c>
      <c r="L1319">
        <v>3</v>
      </c>
      <c r="M1319">
        <v>99</v>
      </c>
      <c r="N1319">
        <v>1.17</v>
      </c>
      <c r="O1319">
        <v>97</v>
      </c>
      <c r="P1319">
        <v>0.1</v>
      </c>
      <c r="Q1319">
        <v>4863.4766499999996</v>
      </c>
      <c r="R1319">
        <v>127629</v>
      </c>
      <c r="S1319">
        <v>1.9</v>
      </c>
      <c r="T1319">
        <v>1.7</v>
      </c>
      <c r="U1319">
        <v>0.88900000000000001</v>
      </c>
      <c r="V1319">
        <v>15.3</v>
      </c>
      <c r="W1319" t="b">
        <f>COUNT(LifeExpectancyData[[#This Row],[Life expectancy]:[Schooling]])=19</f>
        <v>0</v>
      </c>
    </row>
    <row r="1320" spans="1:23" x14ac:dyDescent="0.25">
      <c r="A1320" t="s">
        <v>358</v>
      </c>
      <c r="B1320">
        <v>2011</v>
      </c>
      <c r="C1320" t="s">
        <v>281</v>
      </c>
      <c r="D1320">
        <v>82.5</v>
      </c>
      <c r="E1320">
        <v>64</v>
      </c>
      <c r="F1320">
        <v>3</v>
      </c>
      <c r="G1320">
        <v>7.39</v>
      </c>
      <c r="H1320">
        <v>9498.7290620000003</v>
      </c>
      <c r="J1320">
        <v>434</v>
      </c>
      <c r="K1320">
        <v>27.4</v>
      </c>
      <c r="L1320">
        <v>4</v>
      </c>
      <c r="M1320">
        <v>96</v>
      </c>
      <c r="N1320">
        <v>1.7</v>
      </c>
      <c r="O1320">
        <v>97</v>
      </c>
      <c r="P1320">
        <v>0.1</v>
      </c>
      <c r="Q1320">
        <v>48167.99727</v>
      </c>
      <c r="R1320">
        <v>127833</v>
      </c>
      <c r="S1320">
        <v>1.9</v>
      </c>
      <c r="T1320">
        <v>1.6</v>
      </c>
      <c r="U1320">
        <v>0.88400000000000001</v>
      </c>
      <c r="V1320">
        <v>15.1</v>
      </c>
      <c r="W1320" t="b">
        <f>COUNT(LifeExpectancyData[[#This Row],[Life expectancy]:[Schooling]])=19</f>
        <v>0</v>
      </c>
    </row>
    <row r="1321" spans="1:23" x14ac:dyDescent="0.25">
      <c r="A1321" t="s">
        <v>358</v>
      </c>
      <c r="B1321">
        <v>2010</v>
      </c>
      <c r="C1321" t="s">
        <v>281</v>
      </c>
      <c r="D1321">
        <v>83</v>
      </c>
      <c r="E1321">
        <v>62</v>
      </c>
      <c r="F1321">
        <v>3</v>
      </c>
      <c r="G1321">
        <v>6.9</v>
      </c>
      <c r="H1321">
        <v>863.00614910000002</v>
      </c>
      <c r="J1321">
        <v>450</v>
      </c>
      <c r="K1321">
        <v>26.9</v>
      </c>
      <c r="L1321">
        <v>4</v>
      </c>
      <c r="M1321">
        <v>98</v>
      </c>
      <c r="N1321">
        <v>9.58</v>
      </c>
      <c r="O1321">
        <v>97</v>
      </c>
      <c r="P1321">
        <v>0.1</v>
      </c>
      <c r="Q1321">
        <v>4457.6763899999996</v>
      </c>
      <c r="R1321">
        <v>1287</v>
      </c>
      <c r="S1321">
        <v>1.9</v>
      </c>
      <c r="T1321">
        <v>1.6</v>
      </c>
      <c r="U1321">
        <v>0.879</v>
      </c>
      <c r="V1321">
        <v>15.1</v>
      </c>
      <c r="W1321" t="b">
        <f>COUNT(LifeExpectancyData[[#This Row],[Life expectancy]:[Schooling]])=19</f>
        <v>0</v>
      </c>
    </row>
    <row r="1322" spans="1:23" x14ac:dyDescent="0.25">
      <c r="A1322" t="s">
        <v>358</v>
      </c>
      <c r="B1322">
        <v>2009</v>
      </c>
      <c r="C1322" t="s">
        <v>281</v>
      </c>
      <c r="D1322">
        <v>83</v>
      </c>
      <c r="E1322">
        <v>64</v>
      </c>
      <c r="F1322">
        <v>3</v>
      </c>
      <c r="G1322">
        <v>7.09</v>
      </c>
      <c r="H1322">
        <v>899.17852849999997</v>
      </c>
      <c r="J1322">
        <v>741</v>
      </c>
      <c r="K1322">
        <v>26.4</v>
      </c>
      <c r="L1322">
        <v>4</v>
      </c>
      <c r="M1322">
        <v>99</v>
      </c>
      <c r="N1322">
        <v>9.51</v>
      </c>
      <c r="O1322">
        <v>97</v>
      </c>
      <c r="P1322">
        <v>0.1</v>
      </c>
      <c r="Q1322">
        <v>4855.1756400000004</v>
      </c>
      <c r="R1322">
        <v>12847</v>
      </c>
      <c r="S1322">
        <v>1.8</v>
      </c>
      <c r="T1322">
        <v>1.6</v>
      </c>
      <c r="U1322">
        <v>0.88100000000000001</v>
      </c>
      <c r="V1322">
        <v>15</v>
      </c>
      <c r="W1322" t="b">
        <f>COUNT(LifeExpectancyData[[#This Row],[Life expectancy]:[Schooling]])=19</f>
        <v>0</v>
      </c>
    </row>
    <row r="1323" spans="1:23" x14ac:dyDescent="0.25">
      <c r="A1323" t="s">
        <v>358</v>
      </c>
      <c r="B1323">
        <v>2008</v>
      </c>
      <c r="C1323" t="s">
        <v>281</v>
      </c>
      <c r="D1323">
        <v>82.7</v>
      </c>
      <c r="E1323">
        <v>66</v>
      </c>
      <c r="F1323">
        <v>3</v>
      </c>
      <c r="G1323">
        <v>7.11</v>
      </c>
      <c r="H1323">
        <v>7313.1754179999998</v>
      </c>
      <c r="J1323">
        <v>11015</v>
      </c>
      <c r="K1323">
        <v>25.9</v>
      </c>
      <c r="L1323">
        <v>4</v>
      </c>
      <c r="M1323">
        <v>98</v>
      </c>
      <c r="N1323">
        <v>8.6</v>
      </c>
      <c r="O1323">
        <v>98</v>
      </c>
      <c r="P1323">
        <v>0.1</v>
      </c>
      <c r="Q1323">
        <v>39339.297570000002</v>
      </c>
      <c r="R1323">
        <v>12863</v>
      </c>
      <c r="S1323">
        <v>1.8</v>
      </c>
      <c r="T1323">
        <v>1.5</v>
      </c>
      <c r="U1323">
        <v>0.88</v>
      </c>
      <c r="V1323">
        <v>15</v>
      </c>
      <c r="W1323" t="b">
        <f>COUNT(LifeExpectancyData[[#This Row],[Life expectancy]:[Schooling]])=19</f>
        <v>0</v>
      </c>
    </row>
    <row r="1324" spans="1:23" x14ac:dyDescent="0.25">
      <c r="A1324" t="s">
        <v>358</v>
      </c>
      <c r="B1324">
        <v>2007</v>
      </c>
      <c r="C1324" t="s">
        <v>281</v>
      </c>
      <c r="D1324">
        <v>82.6</v>
      </c>
      <c r="E1324">
        <v>67</v>
      </c>
      <c r="F1324">
        <v>3</v>
      </c>
      <c r="G1324">
        <v>7.29</v>
      </c>
      <c r="H1324">
        <v>6599.9952389999999</v>
      </c>
      <c r="J1324">
        <v>0</v>
      </c>
      <c r="K1324">
        <v>25.4</v>
      </c>
      <c r="L1324">
        <v>4</v>
      </c>
      <c r="M1324">
        <v>97</v>
      </c>
      <c r="N1324">
        <v>8.25</v>
      </c>
      <c r="O1324">
        <v>98</v>
      </c>
      <c r="P1324">
        <v>0.1</v>
      </c>
      <c r="Q1324">
        <v>35275.228430000003</v>
      </c>
      <c r="R1324">
        <v>1281</v>
      </c>
      <c r="S1324">
        <v>1.8</v>
      </c>
      <c r="T1324">
        <v>1.5</v>
      </c>
      <c r="U1324">
        <v>0.877</v>
      </c>
      <c r="V1324">
        <v>15</v>
      </c>
      <c r="W1324" t="b">
        <f>COUNT(LifeExpectancyData[[#This Row],[Life expectancy]:[Schooling]])=19</f>
        <v>0</v>
      </c>
    </row>
    <row r="1325" spans="1:23" x14ac:dyDescent="0.25">
      <c r="A1325" t="s">
        <v>358</v>
      </c>
      <c r="B1325">
        <v>2006</v>
      </c>
      <c r="C1325" t="s">
        <v>281</v>
      </c>
      <c r="D1325">
        <v>82.4</v>
      </c>
      <c r="E1325">
        <v>68</v>
      </c>
      <c r="F1325">
        <v>3</v>
      </c>
      <c r="G1325">
        <v>7.49</v>
      </c>
      <c r="H1325">
        <v>6502.136974</v>
      </c>
      <c r="J1325">
        <v>520</v>
      </c>
      <c r="K1325">
        <v>24.9</v>
      </c>
      <c r="L1325">
        <v>4</v>
      </c>
      <c r="M1325">
        <v>95</v>
      </c>
      <c r="N1325">
        <v>8.19</v>
      </c>
      <c r="O1325">
        <v>98</v>
      </c>
      <c r="P1325">
        <v>0.1</v>
      </c>
      <c r="Q1325">
        <v>35433.988960000002</v>
      </c>
      <c r="R1325">
        <v>127854</v>
      </c>
      <c r="S1325">
        <v>1.7</v>
      </c>
      <c r="T1325">
        <v>1.5</v>
      </c>
      <c r="U1325">
        <v>0.873</v>
      </c>
      <c r="V1325">
        <v>14.9</v>
      </c>
      <c r="W1325" t="b">
        <f>COUNT(LifeExpectancyData[[#This Row],[Life expectancy]:[Schooling]])=19</f>
        <v>0</v>
      </c>
    </row>
    <row r="1326" spans="1:23" x14ac:dyDescent="0.25">
      <c r="A1326" t="s">
        <v>358</v>
      </c>
      <c r="B1326">
        <v>2005</v>
      </c>
      <c r="C1326" t="s">
        <v>281</v>
      </c>
      <c r="D1326">
        <v>82</v>
      </c>
      <c r="E1326">
        <v>69</v>
      </c>
      <c r="F1326">
        <v>3</v>
      </c>
      <c r="G1326">
        <v>7.99</v>
      </c>
      <c r="H1326">
        <v>6799.6644230000002</v>
      </c>
      <c r="J1326">
        <v>0</v>
      </c>
      <c r="K1326">
        <v>24.4</v>
      </c>
      <c r="L1326">
        <v>4</v>
      </c>
      <c r="M1326">
        <v>95</v>
      </c>
      <c r="N1326">
        <v>8.18</v>
      </c>
      <c r="O1326">
        <v>98</v>
      </c>
      <c r="P1326">
        <v>0.1</v>
      </c>
      <c r="Q1326">
        <v>37217.648730000001</v>
      </c>
      <c r="R1326">
        <v>127773</v>
      </c>
      <c r="S1326">
        <v>1.7</v>
      </c>
      <c r="T1326">
        <v>1.5</v>
      </c>
      <c r="U1326">
        <v>0.87</v>
      </c>
      <c r="V1326">
        <v>14.9</v>
      </c>
      <c r="W1326" t="b">
        <f>COUNT(LifeExpectancyData[[#This Row],[Life expectancy]:[Schooling]])=19</f>
        <v>0</v>
      </c>
    </row>
    <row r="1327" spans="1:23" x14ac:dyDescent="0.25">
      <c r="A1327" t="s">
        <v>358</v>
      </c>
      <c r="B1327">
        <v>2004</v>
      </c>
      <c r="C1327" t="s">
        <v>281</v>
      </c>
      <c r="D1327">
        <v>82.1</v>
      </c>
      <c r="E1327">
        <v>68</v>
      </c>
      <c r="F1327">
        <v>3</v>
      </c>
      <c r="G1327">
        <v>7.7</v>
      </c>
      <c r="H1327">
        <v>6746.2812990000002</v>
      </c>
      <c r="J1327">
        <v>8752</v>
      </c>
      <c r="K1327">
        <v>23.8</v>
      </c>
      <c r="L1327">
        <v>4</v>
      </c>
      <c r="M1327">
        <v>97</v>
      </c>
      <c r="N1327">
        <v>8.3000000000000007</v>
      </c>
      <c r="O1327">
        <v>99</v>
      </c>
      <c r="P1327">
        <v>0.1</v>
      </c>
      <c r="Q1327">
        <v>37688.72234</v>
      </c>
      <c r="R1327">
        <v>127761</v>
      </c>
      <c r="S1327">
        <v>1.7</v>
      </c>
      <c r="T1327">
        <v>1.4</v>
      </c>
      <c r="U1327">
        <v>0.86599999999999999</v>
      </c>
      <c r="V1327">
        <v>14.8</v>
      </c>
      <c r="W1327" t="b">
        <f>COUNT(LifeExpectancyData[[#This Row],[Life expectancy]:[Schooling]])=19</f>
        <v>0</v>
      </c>
    </row>
    <row r="1328" spans="1:23" x14ac:dyDescent="0.25">
      <c r="A1328" t="s">
        <v>358</v>
      </c>
      <c r="B1328">
        <v>2003</v>
      </c>
      <c r="C1328" t="s">
        <v>281</v>
      </c>
      <c r="D1328">
        <v>81.900000000000006</v>
      </c>
      <c r="E1328">
        <v>7</v>
      </c>
      <c r="F1328">
        <v>3</v>
      </c>
      <c r="G1328">
        <v>7.83</v>
      </c>
      <c r="H1328">
        <v>578.72542729999998</v>
      </c>
      <c r="J1328">
        <v>8286</v>
      </c>
      <c r="K1328">
        <v>23.4</v>
      </c>
      <c r="L1328">
        <v>5</v>
      </c>
      <c r="M1328">
        <v>97</v>
      </c>
      <c r="N1328">
        <v>8</v>
      </c>
      <c r="O1328">
        <v>97</v>
      </c>
      <c r="P1328">
        <v>0.1</v>
      </c>
      <c r="Q1328">
        <v>3488.3991999999998</v>
      </c>
      <c r="R1328">
        <v>127718</v>
      </c>
      <c r="S1328">
        <v>1.7</v>
      </c>
      <c r="T1328">
        <v>1.4</v>
      </c>
      <c r="U1328">
        <v>0.86299999999999999</v>
      </c>
      <c r="V1328">
        <v>14.8</v>
      </c>
      <c r="W1328" t="b">
        <f>COUNT(LifeExpectancyData[[#This Row],[Life expectancy]:[Schooling]])=19</f>
        <v>0</v>
      </c>
    </row>
    <row r="1329" spans="1:23" x14ac:dyDescent="0.25">
      <c r="A1329" t="s">
        <v>358</v>
      </c>
      <c r="B1329">
        <v>2002</v>
      </c>
      <c r="C1329" t="s">
        <v>281</v>
      </c>
      <c r="D1329">
        <v>81.8</v>
      </c>
      <c r="E1329">
        <v>7</v>
      </c>
      <c r="F1329">
        <v>3</v>
      </c>
      <c r="G1329">
        <v>7.87</v>
      </c>
      <c r="H1329">
        <v>5250.2491879999998</v>
      </c>
      <c r="J1329">
        <v>33812</v>
      </c>
      <c r="K1329">
        <v>22.9</v>
      </c>
      <c r="L1329">
        <v>5</v>
      </c>
      <c r="M1329">
        <v>89</v>
      </c>
      <c r="N1329">
        <v>7.85</v>
      </c>
      <c r="O1329">
        <v>96</v>
      </c>
      <c r="P1329">
        <v>0.1</v>
      </c>
      <c r="Q1329">
        <v>32289.3554</v>
      </c>
      <c r="R1329">
        <v>127445</v>
      </c>
      <c r="S1329">
        <v>1.7</v>
      </c>
      <c r="T1329">
        <v>1.4</v>
      </c>
      <c r="U1329">
        <v>0.86</v>
      </c>
      <c r="V1329">
        <v>14.7</v>
      </c>
      <c r="W1329" t="b">
        <f>COUNT(LifeExpectancyData[[#This Row],[Life expectancy]:[Schooling]])=19</f>
        <v>0</v>
      </c>
    </row>
    <row r="1330" spans="1:23" x14ac:dyDescent="0.25">
      <c r="A1330" t="s">
        <v>358</v>
      </c>
      <c r="B1330">
        <v>2001</v>
      </c>
      <c r="C1330" t="s">
        <v>281</v>
      </c>
      <c r="D1330">
        <v>81.5</v>
      </c>
      <c r="E1330">
        <v>72</v>
      </c>
      <c r="F1330">
        <v>4</v>
      </c>
      <c r="G1330">
        <v>8.0299999999999994</v>
      </c>
      <c r="H1330">
        <v>5486.5120800000004</v>
      </c>
      <c r="J1330">
        <v>22552</v>
      </c>
      <c r="K1330">
        <v>22.5</v>
      </c>
      <c r="L1330">
        <v>5</v>
      </c>
      <c r="M1330">
        <v>81</v>
      </c>
      <c r="N1330">
        <v>7.75</v>
      </c>
      <c r="O1330">
        <v>95</v>
      </c>
      <c r="P1330">
        <v>0.1</v>
      </c>
      <c r="Q1330">
        <v>33846.465640000002</v>
      </c>
      <c r="R1330">
        <v>127149</v>
      </c>
      <c r="S1330">
        <v>1.7</v>
      </c>
      <c r="T1330">
        <v>1.4</v>
      </c>
      <c r="U1330">
        <v>0.85599999999999998</v>
      </c>
      <c r="V1330">
        <v>14.6</v>
      </c>
      <c r="W1330" t="b">
        <f>COUNT(LifeExpectancyData[[#This Row],[Life expectancy]:[Schooling]])=19</f>
        <v>0</v>
      </c>
    </row>
    <row r="1331" spans="1:23" x14ac:dyDescent="0.25">
      <c r="A1331" t="s">
        <v>358</v>
      </c>
      <c r="B1331">
        <v>2000</v>
      </c>
      <c r="C1331" t="s">
        <v>281</v>
      </c>
      <c r="D1331">
        <v>81.099999999999994</v>
      </c>
      <c r="E1331">
        <v>74</v>
      </c>
      <c r="F1331">
        <v>4</v>
      </c>
      <c r="G1331">
        <v>7.97</v>
      </c>
      <c r="H1331">
        <v>5926.2966539999998</v>
      </c>
      <c r="J1331">
        <v>22497</v>
      </c>
      <c r="K1331">
        <v>22.2</v>
      </c>
      <c r="L1331">
        <v>5</v>
      </c>
      <c r="M1331">
        <v>98</v>
      </c>
      <c r="N1331">
        <v>7.53</v>
      </c>
      <c r="O1331">
        <v>85</v>
      </c>
      <c r="P1331">
        <v>0.1</v>
      </c>
      <c r="Q1331">
        <v>38532.487999999998</v>
      </c>
      <c r="R1331">
        <v>126843</v>
      </c>
      <c r="S1331">
        <v>1.6</v>
      </c>
      <c r="T1331">
        <v>1.4</v>
      </c>
      <c r="U1331">
        <v>0.85199999999999998</v>
      </c>
      <c r="V1331">
        <v>14.5</v>
      </c>
      <c r="W1331" t="b">
        <f>COUNT(LifeExpectancyData[[#This Row],[Life expectancy]:[Schooling]])=19</f>
        <v>0</v>
      </c>
    </row>
    <row r="1332" spans="1:23" x14ac:dyDescent="0.25">
      <c r="A1332" t="s">
        <v>359</v>
      </c>
      <c r="B1332">
        <v>2015</v>
      </c>
      <c r="C1332" t="s">
        <v>273</v>
      </c>
      <c r="D1332">
        <v>74.099999999999994</v>
      </c>
      <c r="E1332">
        <v>112</v>
      </c>
      <c r="F1332">
        <v>4</v>
      </c>
      <c r="H1332">
        <v>0</v>
      </c>
      <c r="I1332">
        <v>99</v>
      </c>
      <c r="J1332">
        <v>0</v>
      </c>
      <c r="K1332">
        <v>65.599999999999994</v>
      </c>
      <c r="L1332">
        <v>4</v>
      </c>
      <c r="M1332">
        <v>99</v>
      </c>
      <c r="O1332">
        <v>99</v>
      </c>
      <c r="P1332">
        <v>0.1</v>
      </c>
      <c r="Q1332">
        <v>496.99275</v>
      </c>
      <c r="R1332">
        <v>915932</v>
      </c>
      <c r="S1332">
        <v>4</v>
      </c>
      <c r="T1332">
        <v>4</v>
      </c>
      <c r="U1332">
        <v>0.74099999999999999</v>
      </c>
      <c r="V1332">
        <v>13.1</v>
      </c>
      <c r="W1332" t="b">
        <f>COUNT(LifeExpectancyData[[#This Row],[Life expectancy]:[Schooling]])=19</f>
        <v>0</v>
      </c>
    </row>
    <row r="1333" spans="1:23" x14ac:dyDescent="0.25">
      <c r="A1333" t="s">
        <v>359</v>
      </c>
      <c r="B1333">
        <v>2014</v>
      </c>
      <c r="C1333" t="s">
        <v>273</v>
      </c>
      <c r="D1333">
        <v>74</v>
      </c>
      <c r="E1333">
        <v>113</v>
      </c>
      <c r="F1333">
        <v>4</v>
      </c>
      <c r="G1333">
        <v>0.41</v>
      </c>
      <c r="H1333">
        <v>63.878452199999998</v>
      </c>
      <c r="I1333">
        <v>98</v>
      </c>
      <c r="J1333">
        <v>20</v>
      </c>
      <c r="K1333">
        <v>64.8</v>
      </c>
      <c r="L1333">
        <v>4</v>
      </c>
      <c r="M1333">
        <v>98</v>
      </c>
      <c r="N1333">
        <v>7.45</v>
      </c>
      <c r="O1333">
        <v>98</v>
      </c>
      <c r="P1333">
        <v>0.1</v>
      </c>
      <c r="Q1333">
        <v>466.94774999999998</v>
      </c>
      <c r="R1333">
        <v>88936</v>
      </c>
      <c r="S1333">
        <v>3.9</v>
      </c>
      <c r="T1333">
        <v>3.9</v>
      </c>
      <c r="U1333">
        <v>0.73699999999999999</v>
      </c>
      <c r="V1333">
        <v>13.1</v>
      </c>
      <c r="W1333" t="b">
        <f>COUNT(LifeExpectancyData[[#This Row],[Life expectancy]:[Schooling]])=19</f>
        <v>1</v>
      </c>
    </row>
    <row r="1334" spans="1:23" x14ac:dyDescent="0.25">
      <c r="A1334" t="s">
        <v>359</v>
      </c>
      <c r="B1334">
        <v>2013</v>
      </c>
      <c r="C1334" t="s">
        <v>273</v>
      </c>
      <c r="D1334">
        <v>73.900000000000006</v>
      </c>
      <c r="E1334">
        <v>114</v>
      </c>
      <c r="F1334">
        <v>4</v>
      </c>
      <c r="G1334">
        <v>0.4</v>
      </c>
      <c r="H1334">
        <v>546.62351560000002</v>
      </c>
      <c r="I1334">
        <v>98</v>
      </c>
      <c r="J1334">
        <v>120</v>
      </c>
      <c r="K1334">
        <v>64</v>
      </c>
      <c r="L1334">
        <v>4</v>
      </c>
      <c r="M1334">
        <v>98</v>
      </c>
      <c r="N1334">
        <v>7.23</v>
      </c>
      <c r="O1334">
        <v>98</v>
      </c>
      <c r="P1334">
        <v>0.1</v>
      </c>
      <c r="Q1334">
        <v>3992.86717</v>
      </c>
      <c r="R1334">
        <v>8413464</v>
      </c>
      <c r="S1334">
        <v>3.9</v>
      </c>
      <c r="T1334">
        <v>3.9</v>
      </c>
      <c r="U1334">
        <v>0.73699999999999999</v>
      </c>
      <c r="V1334">
        <v>13.1</v>
      </c>
      <c r="W1334" t="b">
        <f>COUNT(LifeExpectancyData[[#This Row],[Life expectancy]:[Schooling]])=19</f>
        <v>1</v>
      </c>
    </row>
    <row r="1335" spans="1:23" x14ac:dyDescent="0.25">
      <c r="A1335" t="s">
        <v>359</v>
      </c>
      <c r="B1335">
        <v>2012</v>
      </c>
      <c r="C1335" t="s">
        <v>273</v>
      </c>
      <c r="D1335">
        <v>73.7</v>
      </c>
      <c r="E1335">
        <v>115</v>
      </c>
      <c r="F1335">
        <v>4</v>
      </c>
      <c r="G1335">
        <v>0.41</v>
      </c>
      <c r="H1335">
        <v>67.701710640000002</v>
      </c>
      <c r="I1335">
        <v>98</v>
      </c>
      <c r="J1335">
        <v>3</v>
      </c>
      <c r="K1335">
        <v>63.2</v>
      </c>
      <c r="L1335">
        <v>4</v>
      </c>
      <c r="M1335">
        <v>98</v>
      </c>
      <c r="N1335">
        <v>8</v>
      </c>
      <c r="O1335">
        <v>98</v>
      </c>
      <c r="P1335">
        <v>0.1</v>
      </c>
      <c r="Q1335">
        <v>387.75321100000002</v>
      </c>
      <c r="R1335">
        <v>7992573</v>
      </c>
      <c r="S1335">
        <v>3.9</v>
      </c>
      <c r="T1335">
        <v>3.9</v>
      </c>
      <c r="U1335">
        <v>0.73499999999999999</v>
      </c>
      <c r="V1335">
        <v>12.9</v>
      </c>
      <c r="W1335" t="b">
        <f>COUNT(LifeExpectancyData[[#This Row],[Life expectancy]:[Schooling]])=19</f>
        <v>1</v>
      </c>
    </row>
    <row r="1336" spans="1:23" x14ac:dyDescent="0.25">
      <c r="A1336" t="s">
        <v>359</v>
      </c>
      <c r="B1336">
        <v>2011</v>
      </c>
      <c r="C1336" t="s">
        <v>273</v>
      </c>
      <c r="D1336">
        <v>73.599999999999994</v>
      </c>
      <c r="E1336">
        <v>116</v>
      </c>
      <c r="F1336">
        <v>4</v>
      </c>
      <c r="G1336">
        <v>0.43</v>
      </c>
      <c r="H1336">
        <v>68.866232980000007</v>
      </c>
      <c r="I1336">
        <v>98</v>
      </c>
      <c r="J1336">
        <v>0</v>
      </c>
      <c r="K1336">
        <v>62.4</v>
      </c>
      <c r="L1336">
        <v>4</v>
      </c>
      <c r="M1336">
        <v>98</v>
      </c>
      <c r="N1336">
        <v>8.39</v>
      </c>
      <c r="O1336">
        <v>98</v>
      </c>
      <c r="P1336">
        <v>0.1</v>
      </c>
      <c r="Q1336">
        <v>387.32414499999999</v>
      </c>
      <c r="R1336">
        <v>7574943</v>
      </c>
      <c r="S1336">
        <v>3.8</v>
      </c>
      <c r="T1336">
        <v>3.9</v>
      </c>
      <c r="U1336">
        <v>0.73699999999999999</v>
      </c>
      <c r="V1336">
        <v>13.1</v>
      </c>
      <c r="W1336" t="b">
        <f>COUNT(LifeExpectancyData[[#This Row],[Life expectancy]:[Schooling]])=19</f>
        <v>1</v>
      </c>
    </row>
    <row r="1337" spans="1:23" x14ac:dyDescent="0.25">
      <c r="A1337" t="s">
        <v>359</v>
      </c>
      <c r="B1337">
        <v>2010</v>
      </c>
      <c r="C1337" t="s">
        <v>273</v>
      </c>
      <c r="D1337">
        <v>73.400000000000006</v>
      </c>
      <c r="E1337">
        <v>117</v>
      </c>
      <c r="F1337">
        <v>4</v>
      </c>
      <c r="G1337">
        <v>0.51</v>
      </c>
      <c r="H1337">
        <v>715.97090920000005</v>
      </c>
      <c r="I1337">
        <v>98</v>
      </c>
      <c r="J1337">
        <v>0</v>
      </c>
      <c r="K1337">
        <v>61.7</v>
      </c>
      <c r="L1337">
        <v>4</v>
      </c>
      <c r="M1337">
        <v>98</v>
      </c>
      <c r="N1337">
        <v>8.42</v>
      </c>
      <c r="O1337">
        <v>98</v>
      </c>
      <c r="P1337">
        <v>0.1</v>
      </c>
      <c r="Q1337">
        <v>3679.1927500000002</v>
      </c>
      <c r="R1337">
        <v>718239</v>
      </c>
      <c r="S1337">
        <v>3.8</v>
      </c>
      <c r="T1337">
        <v>3.8</v>
      </c>
      <c r="U1337">
        <v>0.73899999999999999</v>
      </c>
      <c r="V1337">
        <v>13.2</v>
      </c>
      <c r="W1337" t="b">
        <f>COUNT(LifeExpectancyData[[#This Row],[Life expectancy]:[Schooling]])=19</f>
        <v>1</v>
      </c>
    </row>
    <row r="1338" spans="1:23" x14ac:dyDescent="0.25">
      <c r="A1338" t="s">
        <v>359</v>
      </c>
      <c r="B1338">
        <v>2009</v>
      </c>
      <c r="C1338" t="s">
        <v>273</v>
      </c>
      <c r="D1338">
        <v>73.3</v>
      </c>
      <c r="E1338">
        <v>118</v>
      </c>
      <c r="F1338">
        <v>4</v>
      </c>
      <c r="G1338">
        <v>0.59</v>
      </c>
      <c r="H1338">
        <v>668.74473339999997</v>
      </c>
      <c r="I1338">
        <v>98</v>
      </c>
      <c r="J1338">
        <v>0</v>
      </c>
      <c r="K1338">
        <v>6.9</v>
      </c>
      <c r="L1338">
        <v>4</v>
      </c>
      <c r="M1338">
        <v>98</v>
      </c>
      <c r="N1338">
        <v>9.5399999999999991</v>
      </c>
      <c r="O1338">
        <v>98</v>
      </c>
      <c r="P1338">
        <v>0.1</v>
      </c>
      <c r="Q1338">
        <v>3492.1396</v>
      </c>
      <c r="R1338">
        <v>6821116</v>
      </c>
      <c r="S1338">
        <v>3.8</v>
      </c>
      <c r="T1338">
        <v>3.8</v>
      </c>
      <c r="U1338">
        <v>0.74199999999999999</v>
      </c>
      <c r="V1338">
        <v>13.6</v>
      </c>
      <c r="W1338" t="b">
        <f>COUNT(LifeExpectancyData[[#This Row],[Life expectancy]:[Schooling]])=19</f>
        <v>1</v>
      </c>
    </row>
    <row r="1339" spans="1:23" x14ac:dyDescent="0.25">
      <c r="A1339" t="s">
        <v>359</v>
      </c>
      <c r="B1339">
        <v>2008</v>
      </c>
      <c r="C1339" t="s">
        <v>273</v>
      </c>
      <c r="D1339">
        <v>73.099999999999994</v>
      </c>
      <c r="E1339">
        <v>119</v>
      </c>
      <c r="F1339">
        <v>4</v>
      </c>
      <c r="G1339">
        <v>0.61</v>
      </c>
      <c r="H1339">
        <v>535.27864039999997</v>
      </c>
      <c r="I1339">
        <v>97</v>
      </c>
      <c r="J1339">
        <v>2</v>
      </c>
      <c r="K1339">
        <v>6.1</v>
      </c>
      <c r="L1339">
        <v>4</v>
      </c>
      <c r="M1339">
        <v>98</v>
      </c>
      <c r="N1339">
        <v>8.7799999999999994</v>
      </c>
      <c r="O1339">
        <v>97</v>
      </c>
      <c r="P1339">
        <v>0.1</v>
      </c>
      <c r="Q1339">
        <v>3385.6966499999999</v>
      </c>
      <c r="R1339">
        <v>6489822</v>
      </c>
      <c r="S1339">
        <v>3.8</v>
      </c>
      <c r="T1339">
        <v>3.8</v>
      </c>
      <c r="U1339">
        <v>0.73899999999999999</v>
      </c>
      <c r="V1339">
        <v>13.6</v>
      </c>
      <c r="W1339" t="b">
        <f>COUNT(LifeExpectancyData[[#This Row],[Life expectancy]:[Schooling]])=19</f>
        <v>1</v>
      </c>
    </row>
    <row r="1340" spans="1:23" x14ac:dyDescent="0.25">
      <c r="A1340" t="s">
        <v>359</v>
      </c>
      <c r="B1340">
        <v>2007</v>
      </c>
      <c r="C1340" t="s">
        <v>273</v>
      </c>
      <c r="D1340">
        <v>73</v>
      </c>
      <c r="E1340">
        <v>12</v>
      </c>
      <c r="F1340">
        <v>4</v>
      </c>
      <c r="G1340">
        <v>0.6</v>
      </c>
      <c r="H1340">
        <v>373.26286429999999</v>
      </c>
      <c r="I1340">
        <v>98</v>
      </c>
      <c r="J1340">
        <v>41</v>
      </c>
      <c r="K1340">
        <v>59.3</v>
      </c>
      <c r="L1340">
        <v>4</v>
      </c>
      <c r="M1340">
        <v>98</v>
      </c>
      <c r="N1340">
        <v>8.35</v>
      </c>
      <c r="O1340">
        <v>98</v>
      </c>
      <c r="P1340">
        <v>0.1</v>
      </c>
      <c r="Q1340">
        <v>2762.8635399999998</v>
      </c>
      <c r="R1340">
        <v>6193191</v>
      </c>
      <c r="S1340">
        <v>3.8</v>
      </c>
      <c r="T1340">
        <v>3.8</v>
      </c>
      <c r="U1340">
        <v>0.73599999999999999</v>
      </c>
      <c r="V1340">
        <v>13.6</v>
      </c>
      <c r="W1340" t="b">
        <f>COUNT(LifeExpectancyData[[#This Row],[Life expectancy]:[Schooling]])=19</f>
        <v>1</v>
      </c>
    </row>
    <row r="1341" spans="1:23" x14ac:dyDescent="0.25">
      <c r="A1341" t="s">
        <v>359</v>
      </c>
      <c r="B1341">
        <v>2006</v>
      </c>
      <c r="C1341" t="s">
        <v>273</v>
      </c>
      <c r="D1341">
        <v>72.8</v>
      </c>
      <c r="E1341">
        <v>121</v>
      </c>
      <c r="F1341">
        <v>4</v>
      </c>
      <c r="G1341">
        <v>0.59</v>
      </c>
      <c r="H1341">
        <v>313.36260149999998</v>
      </c>
      <c r="I1341">
        <v>98</v>
      </c>
      <c r="J1341">
        <v>1</v>
      </c>
      <c r="K1341">
        <v>58.6</v>
      </c>
      <c r="L1341">
        <v>4</v>
      </c>
      <c r="M1341">
        <v>98</v>
      </c>
      <c r="N1341">
        <v>8.8000000000000007</v>
      </c>
      <c r="O1341">
        <v>98</v>
      </c>
      <c r="P1341">
        <v>0.1</v>
      </c>
      <c r="Q1341">
        <v>2537.3490000000002</v>
      </c>
      <c r="R1341">
        <v>5934232</v>
      </c>
      <c r="S1341">
        <v>3.9</v>
      </c>
      <c r="T1341">
        <v>3.8</v>
      </c>
      <c r="U1341">
        <v>0.73299999999999998</v>
      </c>
      <c r="V1341">
        <v>13.7</v>
      </c>
      <c r="W1341" t="b">
        <f>COUNT(LifeExpectancyData[[#This Row],[Life expectancy]:[Schooling]])=19</f>
        <v>1</v>
      </c>
    </row>
    <row r="1342" spans="1:23" x14ac:dyDescent="0.25">
      <c r="A1342" t="s">
        <v>359</v>
      </c>
      <c r="B1342">
        <v>2005</v>
      </c>
      <c r="C1342" t="s">
        <v>273</v>
      </c>
      <c r="D1342">
        <v>72.400000000000006</v>
      </c>
      <c r="E1342">
        <v>127</v>
      </c>
      <c r="F1342">
        <v>4</v>
      </c>
      <c r="G1342">
        <v>0.55000000000000004</v>
      </c>
      <c r="H1342">
        <v>27.44252286</v>
      </c>
      <c r="I1342">
        <v>95</v>
      </c>
      <c r="J1342">
        <v>28</v>
      </c>
      <c r="K1342">
        <v>57.8</v>
      </c>
      <c r="L1342">
        <v>4</v>
      </c>
      <c r="M1342">
        <v>95</v>
      </c>
      <c r="N1342">
        <v>8.8800000000000008</v>
      </c>
      <c r="O1342">
        <v>95</v>
      </c>
      <c r="P1342">
        <v>0.1</v>
      </c>
      <c r="Q1342">
        <v>223.83787000000001</v>
      </c>
      <c r="R1342">
        <v>5714111</v>
      </c>
      <c r="S1342">
        <v>3.9</v>
      </c>
      <c r="T1342">
        <v>3.8</v>
      </c>
      <c r="U1342">
        <v>0.73</v>
      </c>
      <c r="V1342">
        <v>13.8</v>
      </c>
      <c r="W1342" t="b">
        <f>COUNT(LifeExpectancyData[[#This Row],[Life expectancy]:[Schooling]])=19</f>
        <v>1</v>
      </c>
    </row>
    <row r="1343" spans="1:23" x14ac:dyDescent="0.25">
      <c r="A1343" t="s">
        <v>359</v>
      </c>
      <c r="B1343">
        <v>2004</v>
      </c>
      <c r="C1343" t="s">
        <v>273</v>
      </c>
      <c r="D1343">
        <v>72.5</v>
      </c>
      <c r="E1343">
        <v>125</v>
      </c>
      <c r="F1343">
        <v>4</v>
      </c>
      <c r="G1343">
        <v>0.54</v>
      </c>
      <c r="H1343">
        <v>32.525236120000002</v>
      </c>
      <c r="I1343">
        <v>95</v>
      </c>
      <c r="J1343">
        <v>21</v>
      </c>
      <c r="K1343">
        <v>57</v>
      </c>
      <c r="L1343">
        <v>4</v>
      </c>
      <c r="M1343">
        <v>95</v>
      </c>
      <c r="N1343">
        <v>9.5</v>
      </c>
      <c r="O1343">
        <v>95</v>
      </c>
      <c r="P1343">
        <v>0.1</v>
      </c>
      <c r="Q1343">
        <v>261.45688200000001</v>
      </c>
      <c r="R1343">
        <v>5535595</v>
      </c>
      <c r="S1343">
        <v>3.9</v>
      </c>
      <c r="T1343">
        <v>3.8</v>
      </c>
      <c r="U1343">
        <v>0.72299999999999998</v>
      </c>
      <c r="V1343">
        <v>13.5</v>
      </c>
      <c r="W1343" t="b">
        <f>COUNT(LifeExpectancyData[[#This Row],[Life expectancy]:[Schooling]])=19</f>
        <v>1</v>
      </c>
    </row>
    <row r="1344" spans="1:23" x14ac:dyDescent="0.25">
      <c r="A1344" t="s">
        <v>359</v>
      </c>
      <c r="B1344">
        <v>2003</v>
      </c>
      <c r="C1344" t="s">
        <v>273</v>
      </c>
      <c r="D1344">
        <v>72.3</v>
      </c>
      <c r="E1344">
        <v>127</v>
      </c>
      <c r="F1344">
        <v>4</v>
      </c>
      <c r="G1344">
        <v>0.54</v>
      </c>
      <c r="H1344">
        <v>228.7838108</v>
      </c>
      <c r="I1344">
        <v>97</v>
      </c>
      <c r="J1344">
        <v>76</v>
      </c>
      <c r="K1344">
        <v>56.3</v>
      </c>
      <c r="L1344">
        <v>4</v>
      </c>
      <c r="M1344">
        <v>97</v>
      </c>
      <c r="N1344">
        <v>9.15</v>
      </c>
      <c r="O1344">
        <v>97</v>
      </c>
      <c r="P1344">
        <v>0.1</v>
      </c>
      <c r="Q1344">
        <v>1889.213962</v>
      </c>
      <c r="R1344">
        <v>5396774</v>
      </c>
      <c r="S1344">
        <v>3.9</v>
      </c>
      <c r="T1344">
        <v>3.9</v>
      </c>
      <c r="U1344">
        <v>0.71699999999999997</v>
      </c>
      <c r="V1344">
        <v>13.2</v>
      </c>
      <c r="W1344" t="b">
        <f>COUNT(LifeExpectancyData[[#This Row],[Life expectancy]:[Schooling]])=19</f>
        <v>1</v>
      </c>
    </row>
    <row r="1345" spans="1:23" x14ac:dyDescent="0.25">
      <c r="A1345" t="s">
        <v>359</v>
      </c>
      <c r="B1345">
        <v>2002</v>
      </c>
      <c r="C1345" t="s">
        <v>273</v>
      </c>
      <c r="D1345">
        <v>72.099999999999994</v>
      </c>
      <c r="E1345">
        <v>129</v>
      </c>
      <c r="F1345">
        <v>4</v>
      </c>
      <c r="G1345">
        <v>0.54</v>
      </c>
      <c r="H1345">
        <v>259.15723750000001</v>
      </c>
      <c r="I1345">
        <v>95</v>
      </c>
      <c r="J1345">
        <v>19</v>
      </c>
      <c r="K1345">
        <v>55.5</v>
      </c>
      <c r="L1345">
        <v>4</v>
      </c>
      <c r="M1345">
        <v>95</v>
      </c>
      <c r="N1345">
        <v>9.68</v>
      </c>
      <c r="O1345">
        <v>95</v>
      </c>
      <c r="P1345">
        <v>0.1</v>
      </c>
      <c r="Q1345">
        <v>1812.288374</v>
      </c>
      <c r="R1345">
        <v>5287488</v>
      </c>
      <c r="S1345">
        <v>3.9</v>
      </c>
      <c r="T1345">
        <v>3.9</v>
      </c>
      <c r="U1345">
        <v>0.71199999999999997</v>
      </c>
      <c r="V1345">
        <v>13</v>
      </c>
      <c r="W1345" t="b">
        <f>COUNT(LifeExpectancyData[[#This Row],[Life expectancy]:[Schooling]])=19</f>
        <v>1</v>
      </c>
    </row>
    <row r="1346" spans="1:23" x14ac:dyDescent="0.25">
      <c r="A1346" t="s">
        <v>359</v>
      </c>
      <c r="B1346">
        <v>2001</v>
      </c>
      <c r="C1346" t="s">
        <v>273</v>
      </c>
      <c r="D1346">
        <v>71.900000000000006</v>
      </c>
      <c r="E1346">
        <v>131</v>
      </c>
      <c r="F1346">
        <v>4</v>
      </c>
      <c r="G1346">
        <v>0.55000000000000004</v>
      </c>
      <c r="H1346">
        <v>248.697463</v>
      </c>
      <c r="I1346">
        <v>97</v>
      </c>
      <c r="J1346">
        <v>61</v>
      </c>
      <c r="K1346">
        <v>54.8</v>
      </c>
      <c r="L1346">
        <v>4</v>
      </c>
      <c r="M1346">
        <v>97</v>
      </c>
      <c r="N1346">
        <v>9.9</v>
      </c>
      <c r="O1346">
        <v>99</v>
      </c>
      <c r="P1346">
        <v>0.1</v>
      </c>
      <c r="Q1346">
        <v>1728.2659000000001</v>
      </c>
      <c r="R1346">
        <v>5193482</v>
      </c>
      <c r="S1346">
        <v>4</v>
      </c>
      <c r="T1346">
        <v>3.9</v>
      </c>
      <c r="U1346">
        <v>0.70599999999999996</v>
      </c>
      <c r="V1346">
        <v>12.7</v>
      </c>
      <c r="W1346" t="b">
        <f>COUNT(LifeExpectancyData[[#This Row],[Life expectancy]:[Schooling]])=19</f>
        <v>1</v>
      </c>
    </row>
    <row r="1347" spans="1:23" x14ac:dyDescent="0.25">
      <c r="A1347" t="s">
        <v>359</v>
      </c>
      <c r="B1347">
        <v>2000</v>
      </c>
      <c r="C1347" t="s">
        <v>273</v>
      </c>
      <c r="D1347">
        <v>71.7</v>
      </c>
      <c r="E1347">
        <v>133</v>
      </c>
      <c r="F1347">
        <v>4</v>
      </c>
      <c r="G1347">
        <v>0.49</v>
      </c>
      <c r="H1347">
        <v>227.296617</v>
      </c>
      <c r="I1347">
        <v>93</v>
      </c>
      <c r="J1347">
        <v>32</v>
      </c>
      <c r="K1347">
        <v>54</v>
      </c>
      <c r="L1347">
        <v>4</v>
      </c>
      <c r="M1347">
        <v>94</v>
      </c>
      <c r="N1347">
        <v>9.65</v>
      </c>
      <c r="O1347">
        <v>91</v>
      </c>
      <c r="P1347">
        <v>0.1</v>
      </c>
      <c r="Q1347">
        <v>1657.8892559999999</v>
      </c>
      <c r="R1347">
        <v>51313</v>
      </c>
      <c r="S1347">
        <v>4</v>
      </c>
      <c r="T1347">
        <v>4</v>
      </c>
      <c r="U1347">
        <v>0.7</v>
      </c>
      <c r="V1347">
        <v>12.6</v>
      </c>
      <c r="W1347" t="b">
        <f>COUNT(LifeExpectancyData[[#This Row],[Life expectancy]:[Schooling]])=19</f>
        <v>1</v>
      </c>
    </row>
    <row r="1348" spans="1:23" x14ac:dyDescent="0.25">
      <c r="A1348" t="s">
        <v>360</v>
      </c>
      <c r="B1348">
        <v>2015</v>
      </c>
      <c r="C1348" t="s">
        <v>273</v>
      </c>
      <c r="D1348">
        <v>72</v>
      </c>
      <c r="E1348">
        <v>198</v>
      </c>
      <c r="F1348">
        <v>4</v>
      </c>
      <c r="H1348">
        <v>0</v>
      </c>
      <c r="I1348">
        <v>98</v>
      </c>
      <c r="J1348">
        <v>526</v>
      </c>
      <c r="K1348">
        <v>53.1</v>
      </c>
      <c r="L1348">
        <v>5</v>
      </c>
      <c r="M1348">
        <v>98</v>
      </c>
      <c r="O1348">
        <v>98</v>
      </c>
      <c r="P1348">
        <v>0.1</v>
      </c>
      <c r="Q1348">
        <v>159.98169999999999</v>
      </c>
      <c r="R1348">
        <v>17544126</v>
      </c>
      <c r="S1348">
        <v>2.4</v>
      </c>
      <c r="T1348">
        <v>2.5</v>
      </c>
      <c r="U1348">
        <v>0.79300000000000004</v>
      </c>
      <c r="V1348">
        <v>15</v>
      </c>
      <c r="W1348" t="b">
        <f>COUNT(LifeExpectancyData[[#This Row],[Life expectancy]:[Schooling]])=19</f>
        <v>0</v>
      </c>
    </row>
    <row r="1349" spans="1:23" x14ac:dyDescent="0.25">
      <c r="A1349" t="s">
        <v>360</v>
      </c>
      <c r="B1349">
        <v>2014</v>
      </c>
      <c r="C1349" t="s">
        <v>273</v>
      </c>
      <c r="D1349">
        <v>69.900000000000006</v>
      </c>
      <c r="E1349">
        <v>22</v>
      </c>
      <c r="F1349">
        <v>5</v>
      </c>
      <c r="G1349">
        <v>6.29</v>
      </c>
      <c r="H1349">
        <v>24.44473709</v>
      </c>
      <c r="I1349">
        <v>95</v>
      </c>
      <c r="J1349">
        <v>321</v>
      </c>
      <c r="K1349">
        <v>52.3</v>
      </c>
      <c r="L1349">
        <v>5</v>
      </c>
      <c r="M1349">
        <v>95</v>
      </c>
      <c r="N1349">
        <v>4.3600000000000003</v>
      </c>
      <c r="O1349">
        <v>95</v>
      </c>
      <c r="P1349">
        <v>0.1</v>
      </c>
      <c r="Q1349">
        <v>1286.56511</v>
      </c>
      <c r="R1349">
        <v>17289224</v>
      </c>
      <c r="S1349">
        <v>2.4</v>
      </c>
      <c r="T1349">
        <v>2.5</v>
      </c>
      <c r="U1349">
        <v>0.78900000000000003</v>
      </c>
      <c r="V1349">
        <v>15</v>
      </c>
      <c r="W1349" t="b">
        <f>COUNT(LifeExpectancyData[[#This Row],[Life expectancy]:[Schooling]])=19</f>
        <v>1</v>
      </c>
    </row>
    <row r="1350" spans="1:23" x14ac:dyDescent="0.25">
      <c r="A1350" t="s">
        <v>360</v>
      </c>
      <c r="B1350">
        <v>2013</v>
      </c>
      <c r="C1350" t="s">
        <v>273</v>
      </c>
      <c r="D1350">
        <v>69.5</v>
      </c>
      <c r="E1350">
        <v>28</v>
      </c>
      <c r="F1350">
        <v>5</v>
      </c>
      <c r="G1350">
        <v>6.48</v>
      </c>
      <c r="H1350">
        <v>26.407265899999999</v>
      </c>
      <c r="I1350">
        <v>99</v>
      </c>
      <c r="J1350">
        <v>73</v>
      </c>
      <c r="K1350">
        <v>51.4</v>
      </c>
      <c r="L1350">
        <v>6</v>
      </c>
      <c r="M1350">
        <v>98</v>
      </c>
      <c r="N1350">
        <v>4.3</v>
      </c>
      <c r="O1350">
        <v>98</v>
      </c>
      <c r="P1350">
        <v>0.1</v>
      </c>
      <c r="Q1350">
        <v>1389.8561</v>
      </c>
      <c r="R1350">
        <v>1735275</v>
      </c>
      <c r="S1350">
        <v>2.4</v>
      </c>
      <c r="T1350">
        <v>2.5</v>
      </c>
      <c r="U1350">
        <v>0.78200000000000003</v>
      </c>
      <c r="V1350">
        <v>15</v>
      </c>
      <c r="W1350" t="b">
        <f>COUNT(LifeExpectancyData[[#This Row],[Life expectancy]:[Schooling]])=19</f>
        <v>1</v>
      </c>
    </row>
    <row r="1351" spans="1:23" x14ac:dyDescent="0.25">
      <c r="A1351" t="s">
        <v>360</v>
      </c>
      <c r="B1351">
        <v>2012</v>
      </c>
      <c r="C1351" t="s">
        <v>273</v>
      </c>
      <c r="D1351">
        <v>69.099999999999994</v>
      </c>
      <c r="E1351">
        <v>214</v>
      </c>
      <c r="F1351">
        <v>6</v>
      </c>
      <c r="G1351">
        <v>6.82</v>
      </c>
      <c r="H1351">
        <v>235.35660659999999</v>
      </c>
      <c r="I1351">
        <v>95</v>
      </c>
      <c r="J1351">
        <v>55</v>
      </c>
      <c r="K1351">
        <v>5.6</v>
      </c>
      <c r="L1351">
        <v>7</v>
      </c>
      <c r="M1351">
        <v>98</v>
      </c>
      <c r="N1351">
        <v>4.32</v>
      </c>
      <c r="O1351">
        <v>99</v>
      </c>
      <c r="P1351">
        <v>0.1</v>
      </c>
      <c r="Q1351">
        <v>12387.18982</v>
      </c>
      <c r="R1351">
        <v>16791425</v>
      </c>
      <c r="S1351">
        <v>2.4</v>
      </c>
      <c r="T1351">
        <v>2.5</v>
      </c>
      <c r="U1351">
        <v>0.77400000000000002</v>
      </c>
      <c r="V1351">
        <v>14.7</v>
      </c>
      <c r="W1351" t="b">
        <f>COUNT(LifeExpectancyData[[#This Row],[Life expectancy]:[Schooling]])=19</f>
        <v>1</v>
      </c>
    </row>
    <row r="1352" spans="1:23" x14ac:dyDescent="0.25">
      <c r="A1352" t="s">
        <v>360</v>
      </c>
      <c r="B1352">
        <v>2011</v>
      </c>
      <c r="C1352" t="s">
        <v>273</v>
      </c>
      <c r="D1352">
        <v>68.5</v>
      </c>
      <c r="E1352">
        <v>224</v>
      </c>
      <c r="F1352">
        <v>7</v>
      </c>
      <c r="G1352">
        <v>6.63</v>
      </c>
      <c r="H1352">
        <v>179.17013299999999</v>
      </c>
      <c r="I1352">
        <v>99</v>
      </c>
      <c r="J1352">
        <v>127</v>
      </c>
      <c r="K1352">
        <v>49.9</v>
      </c>
      <c r="L1352">
        <v>7</v>
      </c>
      <c r="M1352">
        <v>99</v>
      </c>
      <c r="N1352">
        <v>4.5999999999999996</v>
      </c>
      <c r="O1352">
        <v>99</v>
      </c>
      <c r="P1352">
        <v>0.1</v>
      </c>
      <c r="Q1352">
        <v>11634.424220000001</v>
      </c>
      <c r="R1352">
        <v>165566</v>
      </c>
      <c r="S1352">
        <v>2.2999999999999998</v>
      </c>
      <c r="T1352">
        <v>2.5</v>
      </c>
      <c r="U1352">
        <v>0.76600000000000001</v>
      </c>
      <c r="V1352">
        <v>14.4</v>
      </c>
      <c r="W1352" t="b">
        <f>COUNT(LifeExpectancyData[[#This Row],[Life expectancy]:[Schooling]])=19</f>
        <v>1</v>
      </c>
    </row>
    <row r="1353" spans="1:23" x14ac:dyDescent="0.25">
      <c r="A1353" t="s">
        <v>360</v>
      </c>
      <c r="B1353">
        <v>2010</v>
      </c>
      <c r="C1353" t="s">
        <v>273</v>
      </c>
      <c r="D1353">
        <v>67.8</v>
      </c>
      <c r="E1353">
        <v>236</v>
      </c>
      <c r="F1353">
        <v>7</v>
      </c>
      <c r="G1353">
        <v>6.83</v>
      </c>
      <c r="H1353">
        <v>11.151626800000001</v>
      </c>
      <c r="I1353">
        <v>99</v>
      </c>
      <c r="J1353">
        <v>4</v>
      </c>
      <c r="K1353">
        <v>49.2</v>
      </c>
      <c r="L1353">
        <v>8</v>
      </c>
      <c r="M1353">
        <v>98</v>
      </c>
      <c r="N1353">
        <v>4.42</v>
      </c>
      <c r="O1353">
        <v>99</v>
      </c>
      <c r="P1353">
        <v>0.1</v>
      </c>
      <c r="Q1353">
        <v>97.649972000000005</v>
      </c>
      <c r="R1353">
        <v>16321581</v>
      </c>
      <c r="S1353">
        <v>2.2999999999999998</v>
      </c>
      <c r="T1353">
        <v>2.5</v>
      </c>
      <c r="U1353">
        <v>0.76300000000000001</v>
      </c>
      <c r="V1353">
        <v>14.5</v>
      </c>
      <c r="W1353" t="b">
        <f>COUNT(LifeExpectancyData[[#This Row],[Life expectancy]:[Schooling]])=19</f>
        <v>1</v>
      </c>
    </row>
    <row r="1354" spans="1:23" x14ac:dyDescent="0.25">
      <c r="A1354" t="s">
        <v>360</v>
      </c>
      <c r="B1354">
        <v>2009</v>
      </c>
      <c r="C1354" t="s">
        <v>273</v>
      </c>
      <c r="D1354">
        <v>67.8</v>
      </c>
      <c r="E1354">
        <v>235</v>
      </c>
      <c r="F1354">
        <v>7</v>
      </c>
      <c r="G1354">
        <v>6.64</v>
      </c>
      <c r="H1354">
        <v>808.24330199999997</v>
      </c>
      <c r="I1354">
        <v>99</v>
      </c>
      <c r="J1354">
        <v>0</v>
      </c>
      <c r="K1354">
        <v>48.5</v>
      </c>
      <c r="L1354">
        <v>8</v>
      </c>
      <c r="M1354">
        <v>99</v>
      </c>
      <c r="N1354">
        <v>4.13</v>
      </c>
      <c r="O1354">
        <v>98</v>
      </c>
      <c r="P1354">
        <v>0.1</v>
      </c>
      <c r="Q1354">
        <v>7165.2775000000001</v>
      </c>
      <c r="R1354">
        <v>169271</v>
      </c>
      <c r="S1354">
        <v>2.2999999999999998</v>
      </c>
      <c r="T1354">
        <v>2.5</v>
      </c>
      <c r="U1354">
        <v>0.75800000000000001</v>
      </c>
      <c r="V1354">
        <v>14.6</v>
      </c>
      <c r="W1354" t="b">
        <f>COUNT(LifeExpectancyData[[#This Row],[Life expectancy]:[Schooling]])=19</f>
        <v>1</v>
      </c>
    </row>
    <row r="1355" spans="1:23" x14ac:dyDescent="0.25">
      <c r="A1355" t="s">
        <v>360</v>
      </c>
      <c r="B1355">
        <v>2008</v>
      </c>
      <c r="C1355" t="s">
        <v>273</v>
      </c>
      <c r="D1355">
        <v>66.599999999999994</v>
      </c>
      <c r="E1355">
        <v>258</v>
      </c>
      <c r="F1355">
        <v>8</v>
      </c>
      <c r="G1355">
        <v>7.6</v>
      </c>
      <c r="H1355">
        <v>708.32857850000005</v>
      </c>
      <c r="I1355">
        <v>99</v>
      </c>
      <c r="J1355">
        <v>20</v>
      </c>
      <c r="K1355">
        <v>47.9</v>
      </c>
      <c r="L1355">
        <v>9</v>
      </c>
      <c r="M1355">
        <v>99</v>
      </c>
      <c r="N1355">
        <v>3.65</v>
      </c>
      <c r="O1355">
        <v>99</v>
      </c>
      <c r="P1355">
        <v>0.1</v>
      </c>
      <c r="Q1355">
        <v>8513.5646450000004</v>
      </c>
      <c r="R1355">
        <v>15674</v>
      </c>
      <c r="S1355">
        <v>2.4</v>
      </c>
      <c r="T1355">
        <v>2.5</v>
      </c>
      <c r="U1355">
        <v>0.75800000000000001</v>
      </c>
      <c r="V1355">
        <v>14.6</v>
      </c>
      <c r="W1355" t="b">
        <f>COUNT(LifeExpectancyData[[#This Row],[Life expectancy]:[Schooling]])=19</f>
        <v>1</v>
      </c>
    </row>
    <row r="1356" spans="1:23" x14ac:dyDescent="0.25">
      <c r="A1356" t="s">
        <v>360</v>
      </c>
      <c r="B1356">
        <v>2007</v>
      </c>
      <c r="C1356" t="s">
        <v>273</v>
      </c>
      <c r="D1356">
        <v>65.3</v>
      </c>
      <c r="E1356">
        <v>288</v>
      </c>
      <c r="F1356">
        <v>8</v>
      </c>
      <c r="G1356">
        <v>7.44</v>
      </c>
      <c r="H1356">
        <v>499.730412</v>
      </c>
      <c r="I1356">
        <v>94</v>
      </c>
      <c r="J1356">
        <v>13</v>
      </c>
      <c r="K1356">
        <v>47.3</v>
      </c>
      <c r="L1356">
        <v>9</v>
      </c>
      <c r="M1356">
        <v>94</v>
      </c>
      <c r="N1356">
        <v>3.19</v>
      </c>
      <c r="O1356">
        <v>93</v>
      </c>
      <c r="P1356">
        <v>0.1</v>
      </c>
      <c r="Q1356">
        <v>6771.4147970000004</v>
      </c>
      <c r="R1356">
        <v>15484192</v>
      </c>
      <c r="S1356">
        <v>2.4</v>
      </c>
      <c r="T1356">
        <v>2.5</v>
      </c>
      <c r="U1356">
        <v>0.754</v>
      </c>
      <c r="V1356">
        <v>14.7</v>
      </c>
      <c r="W1356" t="b">
        <f>COUNT(LifeExpectancyData[[#This Row],[Life expectancy]:[Schooling]])=19</f>
        <v>1</v>
      </c>
    </row>
    <row r="1357" spans="1:23" x14ac:dyDescent="0.25">
      <c r="A1357" t="s">
        <v>360</v>
      </c>
      <c r="B1357">
        <v>2006</v>
      </c>
      <c r="C1357" t="s">
        <v>273</v>
      </c>
      <c r="D1357">
        <v>65</v>
      </c>
      <c r="E1357">
        <v>295</v>
      </c>
      <c r="F1357">
        <v>8</v>
      </c>
      <c r="G1357">
        <v>7.08</v>
      </c>
      <c r="H1357">
        <v>76.198689360000003</v>
      </c>
      <c r="I1357">
        <v>99</v>
      </c>
      <c r="J1357">
        <v>109</v>
      </c>
      <c r="K1357">
        <v>46.8</v>
      </c>
      <c r="L1357">
        <v>9</v>
      </c>
      <c r="M1357">
        <v>99</v>
      </c>
      <c r="N1357">
        <v>3.73</v>
      </c>
      <c r="O1357">
        <v>99</v>
      </c>
      <c r="P1357">
        <v>0.1</v>
      </c>
      <c r="Q1357">
        <v>5291.5756499999998</v>
      </c>
      <c r="R1357">
        <v>153884</v>
      </c>
      <c r="S1357">
        <v>2.4</v>
      </c>
      <c r="T1357">
        <v>2.5</v>
      </c>
      <c r="U1357">
        <v>0.747</v>
      </c>
      <c r="V1357">
        <v>14.3</v>
      </c>
      <c r="W1357" t="b">
        <f>COUNT(LifeExpectancyData[[#This Row],[Life expectancy]:[Schooling]])=19</f>
        <v>1</v>
      </c>
    </row>
    <row r="1358" spans="1:23" x14ac:dyDescent="0.25">
      <c r="A1358" t="s">
        <v>360</v>
      </c>
      <c r="B1358">
        <v>2005</v>
      </c>
      <c r="C1358" t="s">
        <v>273</v>
      </c>
      <c r="D1358">
        <v>64.599999999999994</v>
      </c>
      <c r="E1358">
        <v>294</v>
      </c>
      <c r="F1358">
        <v>8</v>
      </c>
      <c r="G1358">
        <v>6.94</v>
      </c>
      <c r="H1358">
        <v>351.86032669999997</v>
      </c>
      <c r="I1358">
        <v>94</v>
      </c>
      <c r="J1358">
        <v>16118</v>
      </c>
      <c r="K1358">
        <v>46.3</v>
      </c>
      <c r="L1358">
        <v>9</v>
      </c>
      <c r="M1358">
        <v>99</v>
      </c>
      <c r="N1358">
        <v>4.7</v>
      </c>
      <c r="O1358">
        <v>98</v>
      </c>
      <c r="P1358">
        <v>0.1</v>
      </c>
      <c r="Q1358">
        <v>3771.278957</v>
      </c>
      <c r="R1358">
        <v>1514729</v>
      </c>
      <c r="S1358">
        <v>2.4</v>
      </c>
      <c r="T1358">
        <v>2.5</v>
      </c>
      <c r="U1358">
        <v>0.73699999999999999</v>
      </c>
      <c r="V1358">
        <v>13.9</v>
      </c>
      <c r="W1358" t="b">
        <f>COUNT(LifeExpectancyData[[#This Row],[Life expectancy]:[Schooling]])=19</f>
        <v>1</v>
      </c>
    </row>
    <row r="1359" spans="1:23" x14ac:dyDescent="0.25">
      <c r="A1359" t="s">
        <v>360</v>
      </c>
      <c r="B1359">
        <v>2004</v>
      </c>
      <c r="C1359" t="s">
        <v>273</v>
      </c>
      <c r="D1359">
        <v>64.7</v>
      </c>
      <c r="E1359">
        <v>287</v>
      </c>
      <c r="F1359">
        <v>8</v>
      </c>
      <c r="G1359">
        <v>6.55</v>
      </c>
      <c r="H1359">
        <v>33.916601829999998</v>
      </c>
      <c r="I1359">
        <v>99</v>
      </c>
      <c r="J1359">
        <v>2204</v>
      </c>
      <c r="K1359">
        <v>45.8</v>
      </c>
      <c r="L1359">
        <v>9</v>
      </c>
      <c r="M1359">
        <v>99</v>
      </c>
      <c r="N1359">
        <v>3.95</v>
      </c>
      <c r="O1359">
        <v>82</v>
      </c>
      <c r="P1359">
        <v>0.1</v>
      </c>
      <c r="Q1359">
        <v>2874.2882909999998</v>
      </c>
      <c r="R1359">
        <v>1512985</v>
      </c>
      <c r="S1359">
        <v>2.5</v>
      </c>
      <c r="T1359">
        <v>2.6</v>
      </c>
      <c r="U1359">
        <v>0.72499999999999998</v>
      </c>
      <c r="V1359">
        <v>13.5</v>
      </c>
      <c r="W1359" t="b">
        <f>COUNT(LifeExpectancyData[[#This Row],[Life expectancy]:[Schooling]])=19</f>
        <v>1</v>
      </c>
    </row>
    <row r="1360" spans="1:23" x14ac:dyDescent="0.25">
      <c r="A1360" t="s">
        <v>360</v>
      </c>
      <c r="B1360">
        <v>2003</v>
      </c>
      <c r="C1360" t="s">
        <v>273</v>
      </c>
      <c r="D1360">
        <v>64.400000000000006</v>
      </c>
      <c r="E1360">
        <v>282</v>
      </c>
      <c r="F1360">
        <v>8</v>
      </c>
      <c r="G1360">
        <v>6.58</v>
      </c>
      <c r="H1360">
        <v>23.434007619999999</v>
      </c>
      <c r="I1360">
        <v>99</v>
      </c>
      <c r="J1360">
        <v>24</v>
      </c>
      <c r="K1360">
        <v>45.3</v>
      </c>
      <c r="L1360">
        <v>9</v>
      </c>
      <c r="M1360">
        <v>99</v>
      </c>
      <c r="N1360">
        <v>3.7</v>
      </c>
      <c r="O1360">
        <v>99</v>
      </c>
      <c r="P1360">
        <v>0.1</v>
      </c>
      <c r="Q1360">
        <v>268.12365699999998</v>
      </c>
      <c r="R1360">
        <v>149918</v>
      </c>
      <c r="S1360">
        <v>2.5</v>
      </c>
      <c r="T1360">
        <v>2.6</v>
      </c>
      <c r="U1360">
        <v>0.71399999999999997</v>
      </c>
      <c r="V1360">
        <v>13.1</v>
      </c>
      <c r="W1360" t="b">
        <f>COUNT(LifeExpectancyData[[#This Row],[Life expectancy]:[Schooling]])=19</f>
        <v>1</v>
      </c>
    </row>
    <row r="1361" spans="1:23" x14ac:dyDescent="0.25">
      <c r="A1361" t="s">
        <v>360</v>
      </c>
      <c r="B1361">
        <v>2002</v>
      </c>
      <c r="C1361" t="s">
        <v>273</v>
      </c>
      <c r="D1361">
        <v>64.7</v>
      </c>
      <c r="E1361">
        <v>276</v>
      </c>
      <c r="F1361">
        <v>8</v>
      </c>
      <c r="G1361">
        <v>5.99</v>
      </c>
      <c r="H1361">
        <v>145.1022528</v>
      </c>
      <c r="I1361">
        <v>95</v>
      </c>
      <c r="J1361">
        <v>18</v>
      </c>
      <c r="K1361">
        <v>44.8</v>
      </c>
      <c r="L1361">
        <v>9</v>
      </c>
      <c r="M1361">
        <v>95</v>
      </c>
      <c r="N1361">
        <v>3.61</v>
      </c>
      <c r="O1361">
        <v>95</v>
      </c>
      <c r="P1361">
        <v>0.1</v>
      </c>
      <c r="Q1361">
        <v>1658.3114599999999</v>
      </c>
      <c r="R1361">
        <v>14858948</v>
      </c>
      <c r="S1361">
        <v>2.6</v>
      </c>
      <c r="T1361">
        <v>2.6</v>
      </c>
      <c r="U1361">
        <v>0.7</v>
      </c>
      <c r="V1361">
        <v>12.7</v>
      </c>
      <c r="W1361" t="b">
        <f>COUNT(LifeExpectancyData[[#This Row],[Life expectancy]:[Schooling]])=19</f>
        <v>1</v>
      </c>
    </row>
    <row r="1362" spans="1:23" x14ac:dyDescent="0.25">
      <c r="A1362" t="s">
        <v>360</v>
      </c>
      <c r="B1362">
        <v>2001</v>
      </c>
      <c r="C1362" t="s">
        <v>273</v>
      </c>
      <c r="D1362">
        <v>64.400000000000006</v>
      </c>
      <c r="E1362">
        <v>284</v>
      </c>
      <c r="F1362">
        <v>8</v>
      </c>
      <c r="G1362">
        <v>5.75</v>
      </c>
      <c r="H1362">
        <v>12.60883976</v>
      </c>
      <c r="I1362">
        <v>95</v>
      </c>
      <c r="J1362">
        <v>94</v>
      </c>
      <c r="K1362">
        <v>44.4</v>
      </c>
      <c r="L1362">
        <v>10</v>
      </c>
      <c r="M1362">
        <v>95</v>
      </c>
      <c r="N1362">
        <v>3.47</v>
      </c>
      <c r="O1362">
        <v>95</v>
      </c>
      <c r="P1362">
        <v>0.1</v>
      </c>
      <c r="Q1362">
        <v>149.926751</v>
      </c>
      <c r="R1362">
        <v>14858335</v>
      </c>
      <c r="S1362">
        <v>2.6</v>
      </c>
      <c r="T1362">
        <v>2.7</v>
      </c>
      <c r="U1362">
        <v>0.68500000000000005</v>
      </c>
      <c r="V1362">
        <v>12.3</v>
      </c>
      <c r="W1362" t="b">
        <f>COUNT(LifeExpectancyData[[#This Row],[Life expectancy]:[Schooling]])=19</f>
        <v>1</v>
      </c>
    </row>
    <row r="1363" spans="1:23" x14ac:dyDescent="0.25">
      <c r="A1363" t="s">
        <v>360</v>
      </c>
      <c r="B1363">
        <v>2000</v>
      </c>
      <c r="C1363" t="s">
        <v>273</v>
      </c>
      <c r="D1363">
        <v>63.9</v>
      </c>
      <c r="E1363">
        <v>292</v>
      </c>
      <c r="F1363">
        <v>9</v>
      </c>
      <c r="G1363">
        <v>6</v>
      </c>
      <c r="H1363">
        <v>112.541157</v>
      </c>
      <c r="I1363">
        <v>99</v>
      </c>
      <c r="J1363">
        <v>245</v>
      </c>
      <c r="K1363">
        <v>43.9</v>
      </c>
      <c r="L1363">
        <v>10</v>
      </c>
      <c r="M1363">
        <v>96</v>
      </c>
      <c r="N1363">
        <v>4.16</v>
      </c>
      <c r="O1363">
        <v>97</v>
      </c>
      <c r="P1363">
        <v>0.1</v>
      </c>
      <c r="Q1363">
        <v>1229.9580000000001</v>
      </c>
      <c r="R1363">
        <v>14883626</v>
      </c>
      <c r="S1363">
        <v>2.7</v>
      </c>
      <c r="T1363">
        <v>2.7</v>
      </c>
      <c r="U1363">
        <v>0.67600000000000005</v>
      </c>
      <c r="V1363">
        <v>12.1</v>
      </c>
      <c r="W1363" t="b">
        <f>COUNT(LifeExpectancyData[[#This Row],[Life expectancy]:[Schooling]])=19</f>
        <v>1</v>
      </c>
    </row>
    <row r="1364" spans="1:23" x14ac:dyDescent="0.25">
      <c r="A1364" t="s">
        <v>361</v>
      </c>
      <c r="B1364">
        <v>2015</v>
      </c>
      <c r="C1364" t="s">
        <v>273</v>
      </c>
      <c r="D1364">
        <v>63.4</v>
      </c>
      <c r="E1364">
        <v>249</v>
      </c>
      <c r="F1364">
        <v>54</v>
      </c>
      <c r="H1364">
        <v>0</v>
      </c>
      <c r="I1364">
        <v>89</v>
      </c>
      <c r="J1364">
        <v>95</v>
      </c>
      <c r="K1364">
        <v>22</v>
      </c>
      <c r="L1364">
        <v>75</v>
      </c>
      <c r="M1364">
        <v>83</v>
      </c>
      <c r="O1364">
        <v>89</v>
      </c>
      <c r="P1364">
        <v>2.8</v>
      </c>
      <c r="Q1364">
        <v>1349.97144</v>
      </c>
      <c r="R1364">
        <v>47236259</v>
      </c>
      <c r="S1364">
        <v>7.8</v>
      </c>
      <c r="T1364">
        <v>7.6</v>
      </c>
      <c r="U1364">
        <v>0.55000000000000004</v>
      </c>
      <c r="V1364">
        <v>11.1</v>
      </c>
      <c r="W1364" t="b">
        <f>COUNT(LifeExpectancyData[[#This Row],[Life expectancy]:[Schooling]])=19</f>
        <v>0</v>
      </c>
    </row>
    <row r="1365" spans="1:23" x14ac:dyDescent="0.25">
      <c r="A1365" t="s">
        <v>361</v>
      </c>
      <c r="B1365">
        <v>2014</v>
      </c>
      <c r="C1365" t="s">
        <v>273</v>
      </c>
      <c r="D1365">
        <v>62.9</v>
      </c>
      <c r="E1365">
        <v>255</v>
      </c>
      <c r="F1365">
        <v>56</v>
      </c>
      <c r="G1365">
        <v>0.01</v>
      </c>
      <c r="H1365">
        <v>170.9626624</v>
      </c>
      <c r="I1365">
        <v>92</v>
      </c>
      <c r="J1365">
        <v>354</v>
      </c>
      <c r="K1365">
        <v>21.3</v>
      </c>
      <c r="L1365">
        <v>79</v>
      </c>
      <c r="M1365">
        <v>93</v>
      </c>
      <c r="N1365">
        <v>5.72</v>
      </c>
      <c r="O1365">
        <v>92</v>
      </c>
      <c r="P1365">
        <v>2.9</v>
      </c>
      <c r="Q1365">
        <v>1335.6458</v>
      </c>
      <c r="R1365">
        <v>462425</v>
      </c>
      <c r="S1365">
        <v>7.8</v>
      </c>
      <c r="T1365">
        <v>7.7</v>
      </c>
      <c r="U1365">
        <v>0.54600000000000004</v>
      </c>
      <c r="V1365">
        <v>11.1</v>
      </c>
      <c r="W1365" t="b">
        <f>COUNT(LifeExpectancyData[[#This Row],[Life expectancy]:[Schooling]])=19</f>
        <v>1</v>
      </c>
    </row>
    <row r="1366" spans="1:23" x14ac:dyDescent="0.25">
      <c r="A1366" t="s">
        <v>361</v>
      </c>
      <c r="B1366">
        <v>2013</v>
      </c>
      <c r="C1366" t="s">
        <v>273</v>
      </c>
      <c r="D1366">
        <v>62.6</v>
      </c>
      <c r="E1366">
        <v>258</v>
      </c>
      <c r="F1366">
        <v>58</v>
      </c>
      <c r="G1366">
        <v>1.84</v>
      </c>
      <c r="H1366">
        <v>165.93049769999999</v>
      </c>
      <c r="I1366">
        <v>93</v>
      </c>
      <c r="J1366">
        <v>190</v>
      </c>
      <c r="K1366">
        <v>2.7</v>
      </c>
      <c r="L1366">
        <v>81</v>
      </c>
      <c r="M1366">
        <v>94</v>
      </c>
      <c r="N1366">
        <v>5.57</v>
      </c>
      <c r="O1366">
        <v>87</v>
      </c>
      <c r="P1366">
        <v>3</v>
      </c>
      <c r="Q1366">
        <v>1229.1147980000001</v>
      </c>
      <c r="R1366">
        <v>44826849</v>
      </c>
      <c r="S1366">
        <v>7.9</v>
      </c>
      <c r="T1366">
        <v>7.7</v>
      </c>
      <c r="U1366">
        <v>0.54100000000000004</v>
      </c>
      <c r="V1366">
        <v>11.1</v>
      </c>
      <c r="W1366" t="b">
        <f>COUNT(LifeExpectancyData[[#This Row],[Life expectancy]:[Schooling]])=19</f>
        <v>1</v>
      </c>
    </row>
    <row r="1367" spans="1:23" x14ac:dyDescent="0.25">
      <c r="A1367" t="s">
        <v>361</v>
      </c>
      <c r="B1367">
        <v>2012</v>
      </c>
      <c r="C1367" t="s">
        <v>273</v>
      </c>
      <c r="D1367">
        <v>62.1</v>
      </c>
      <c r="E1367">
        <v>263</v>
      </c>
      <c r="F1367">
        <v>59</v>
      </c>
      <c r="G1367">
        <v>1.81</v>
      </c>
      <c r="H1367">
        <v>154.22696970000001</v>
      </c>
      <c r="I1367">
        <v>94</v>
      </c>
      <c r="J1367">
        <v>0</v>
      </c>
      <c r="K1367">
        <v>2.1</v>
      </c>
      <c r="L1367">
        <v>84</v>
      </c>
      <c r="M1367">
        <v>94</v>
      </c>
      <c r="N1367">
        <v>5.49</v>
      </c>
      <c r="O1367">
        <v>94</v>
      </c>
      <c r="P1367">
        <v>3</v>
      </c>
      <c r="Q1367">
        <v>1155.2582</v>
      </c>
      <c r="R1367">
        <v>43646629</v>
      </c>
      <c r="S1367">
        <v>8</v>
      </c>
      <c r="T1367">
        <v>7.8</v>
      </c>
      <c r="U1367">
        <v>0.53600000000000003</v>
      </c>
      <c r="V1367">
        <v>11.1</v>
      </c>
      <c r="W1367" t="b">
        <f>COUNT(LifeExpectancyData[[#This Row],[Life expectancy]:[Schooling]])=19</f>
        <v>1</v>
      </c>
    </row>
    <row r="1368" spans="1:23" x14ac:dyDescent="0.25">
      <c r="A1368" t="s">
        <v>361</v>
      </c>
      <c r="B1368">
        <v>2011</v>
      </c>
      <c r="C1368" t="s">
        <v>273</v>
      </c>
      <c r="D1368">
        <v>61.2</v>
      </c>
      <c r="E1368">
        <v>278</v>
      </c>
      <c r="F1368">
        <v>60</v>
      </c>
      <c r="G1368">
        <v>1.8</v>
      </c>
      <c r="H1368">
        <v>109.7051836</v>
      </c>
      <c r="I1368">
        <v>96</v>
      </c>
      <c r="J1368">
        <v>2395</v>
      </c>
      <c r="K1368">
        <v>19.5</v>
      </c>
      <c r="L1368">
        <v>86</v>
      </c>
      <c r="M1368">
        <v>97</v>
      </c>
      <c r="N1368">
        <v>5.23</v>
      </c>
      <c r="O1368">
        <v>96</v>
      </c>
      <c r="P1368">
        <v>3.4</v>
      </c>
      <c r="Q1368">
        <v>987.44539669999995</v>
      </c>
      <c r="R1368">
        <v>42486839</v>
      </c>
      <c r="S1368">
        <v>8.1</v>
      </c>
      <c r="T1368">
        <v>7.9</v>
      </c>
      <c r="U1368">
        <v>0.53</v>
      </c>
      <c r="V1368">
        <v>11.1</v>
      </c>
      <c r="W1368" t="b">
        <f>COUNT(LifeExpectancyData[[#This Row],[Life expectancy]:[Schooling]])=19</f>
        <v>1</v>
      </c>
    </row>
    <row r="1369" spans="1:23" x14ac:dyDescent="0.25">
      <c r="A1369" t="s">
        <v>361</v>
      </c>
      <c r="B1369">
        <v>2010</v>
      </c>
      <c r="C1369" t="s">
        <v>273</v>
      </c>
      <c r="D1369">
        <v>63</v>
      </c>
      <c r="E1369">
        <v>294</v>
      </c>
      <c r="F1369">
        <v>61</v>
      </c>
      <c r="G1369">
        <v>1.73</v>
      </c>
      <c r="H1369">
        <v>56.58984221</v>
      </c>
      <c r="I1369">
        <v>9</v>
      </c>
      <c r="J1369">
        <v>95</v>
      </c>
      <c r="K1369">
        <v>18.899999999999999</v>
      </c>
      <c r="L1369">
        <v>89</v>
      </c>
      <c r="M1369">
        <v>9</v>
      </c>
      <c r="N1369">
        <v>3.97</v>
      </c>
      <c r="O1369">
        <v>9</v>
      </c>
      <c r="P1369">
        <v>4.3</v>
      </c>
      <c r="Q1369">
        <v>967.34772999999996</v>
      </c>
      <c r="R1369">
        <v>4135152</v>
      </c>
      <c r="S1369">
        <v>8.1999999999999993</v>
      </c>
      <c r="T1369">
        <v>8</v>
      </c>
      <c r="U1369">
        <v>0.52300000000000002</v>
      </c>
      <c r="V1369">
        <v>11.1</v>
      </c>
      <c r="W1369" t="b">
        <f>COUNT(LifeExpectancyData[[#This Row],[Life expectancy]:[Schooling]])=19</f>
        <v>1</v>
      </c>
    </row>
    <row r="1370" spans="1:23" x14ac:dyDescent="0.25">
      <c r="A1370" t="s">
        <v>361</v>
      </c>
      <c r="B1370">
        <v>2009</v>
      </c>
      <c r="C1370" t="s">
        <v>273</v>
      </c>
      <c r="D1370">
        <v>59.1</v>
      </c>
      <c r="E1370">
        <v>317</v>
      </c>
      <c r="F1370">
        <v>62</v>
      </c>
      <c r="G1370">
        <v>1.86</v>
      </c>
      <c r="H1370">
        <v>7.1468514040000004</v>
      </c>
      <c r="I1370">
        <v>88</v>
      </c>
      <c r="J1370">
        <v>1218</v>
      </c>
      <c r="K1370">
        <v>18.399999999999999</v>
      </c>
      <c r="L1370">
        <v>91</v>
      </c>
      <c r="M1370">
        <v>89</v>
      </c>
      <c r="N1370">
        <v>4.17</v>
      </c>
      <c r="O1370">
        <v>88</v>
      </c>
      <c r="P1370">
        <v>5</v>
      </c>
      <c r="Q1370">
        <v>92.816252000000006</v>
      </c>
      <c r="R1370">
        <v>423724</v>
      </c>
      <c r="S1370">
        <v>8.1999999999999993</v>
      </c>
      <c r="T1370">
        <v>8.1</v>
      </c>
      <c r="U1370">
        <v>0.51400000000000001</v>
      </c>
      <c r="V1370">
        <v>10.7</v>
      </c>
      <c r="W1370" t="b">
        <f>COUNT(LifeExpectancyData[[#This Row],[Life expectancy]:[Schooling]])=19</f>
        <v>1</v>
      </c>
    </row>
    <row r="1371" spans="1:23" x14ac:dyDescent="0.25">
      <c r="A1371" t="s">
        <v>361</v>
      </c>
      <c r="B1371">
        <v>2008</v>
      </c>
      <c r="C1371" t="s">
        <v>273</v>
      </c>
      <c r="D1371">
        <v>57.9</v>
      </c>
      <c r="E1371">
        <v>339</v>
      </c>
      <c r="F1371">
        <v>64</v>
      </c>
      <c r="G1371">
        <v>1.71</v>
      </c>
      <c r="H1371">
        <v>60.515350599999998</v>
      </c>
      <c r="I1371">
        <v>88</v>
      </c>
      <c r="J1371">
        <v>1282</v>
      </c>
      <c r="K1371">
        <v>17.899999999999999</v>
      </c>
      <c r="L1371">
        <v>95</v>
      </c>
      <c r="M1371">
        <v>88</v>
      </c>
      <c r="N1371">
        <v>3.9</v>
      </c>
      <c r="O1371">
        <v>88</v>
      </c>
      <c r="P1371">
        <v>6.4</v>
      </c>
      <c r="Q1371">
        <v>916.89925149999999</v>
      </c>
      <c r="R1371">
        <v>39148416</v>
      </c>
      <c r="S1371">
        <v>8.3000000000000007</v>
      </c>
      <c r="T1371">
        <v>8.1999999999999993</v>
      </c>
      <c r="U1371">
        <v>0.50600000000000001</v>
      </c>
      <c r="V1371">
        <v>10.4</v>
      </c>
      <c r="W1371" t="b">
        <f>COUNT(LifeExpectancyData[[#This Row],[Life expectancy]:[Schooling]])=19</f>
        <v>1</v>
      </c>
    </row>
    <row r="1372" spans="1:23" x14ac:dyDescent="0.25">
      <c r="A1372" t="s">
        <v>361</v>
      </c>
      <c r="B1372">
        <v>2007</v>
      </c>
      <c r="C1372" t="s">
        <v>273</v>
      </c>
      <c r="D1372">
        <v>56.8</v>
      </c>
      <c r="E1372">
        <v>356</v>
      </c>
      <c r="F1372">
        <v>66</v>
      </c>
      <c r="G1372">
        <v>1.97</v>
      </c>
      <c r="H1372">
        <v>59.833613640000003</v>
      </c>
      <c r="I1372">
        <v>81</v>
      </c>
      <c r="J1372">
        <v>1516</v>
      </c>
      <c r="K1372">
        <v>17.3</v>
      </c>
      <c r="L1372">
        <v>100</v>
      </c>
      <c r="M1372">
        <v>76</v>
      </c>
      <c r="N1372">
        <v>4.8</v>
      </c>
      <c r="O1372">
        <v>81</v>
      </c>
      <c r="P1372">
        <v>9.1</v>
      </c>
      <c r="Q1372">
        <v>839.18111699999997</v>
      </c>
      <c r="R1372">
        <v>388599</v>
      </c>
      <c r="S1372">
        <v>8.4</v>
      </c>
      <c r="T1372">
        <v>8.3000000000000007</v>
      </c>
      <c r="U1372">
        <v>0.49399999999999999</v>
      </c>
      <c r="V1372">
        <v>10.1</v>
      </c>
      <c r="W1372" t="b">
        <f>COUNT(LifeExpectancyData[[#This Row],[Life expectancy]:[Schooling]])=19</f>
        <v>1</v>
      </c>
    </row>
    <row r="1373" spans="1:23" x14ac:dyDescent="0.25">
      <c r="A1373" t="s">
        <v>361</v>
      </c>
      <c r="B1373">
        <v>2006</v>
      </c>
      <c r="C1373" t="s">
        <v>273</v>
      </c>
      <c r="D1373">
        <v>55.3</v>
      </c>
      <c r="E1373">
        <v>388</v>
      </c>
      <c r="F1373">
        <v>68</v>
      </c>
      <c r="G1373">
        <v>1.76</v>
      </c>
      <c r="H1373">
        <v>52.603854290000001</v>
      </c>
      <c r="I1373">
        <v>8</v>
      </c>
      <c r="J1373">
        <v>1847</v>
      </c>
      <c r="K1373">
        <v>16.899999999999999</v>
      </c>
      <c r="L1373">
        <v>104</v>
      </c>
      <c r="M1373">
        <v>77</v>
      </c>
      <c r="N1373">
        <v>4.24</v>
      </c>
      <c r="O1373">
        <v>8</v>
      </c>
      <c r="P1373">
        <v>10.3</v>
      </c>
      <c r="Q1373">
        <v>697.66385000000002</v>
      </c>
      <c r="R1373">
        <v>37525</v>
      </c>
      <c r="S1373">
        <v>8.5</v>
      </c>
      <c r="T1373">
        <v>8.4</v>
      </c>
      <c r="U1373">
        <v>0.48299999999999998</v>
      </c>
      <c r="V1373">
        <v>9.6999999999999993</v>
      </c>
      <c r="W1373" t="b">
        <f>COUNT(LifeExpectancyData[[#This Row],[Life expectancy]:[Schooling]])=19</f>
        <v>1</v>
      </c>
    </row>
    <row r="1374" spans="1:23" x14ac:dyDescent="0.25">
      <c r="A1374" t="s">
        <v>361</v>
      </c>
      <c r="B1374">
        <v>2005</v>
      </c>
      <c r="C1374" t="s">
        <v>273</v>
      </c>
      <c r="D1374">
        <v>54.1</v>
      </c>
      <c r="E1374">
        <v>412</v>
      </c>
      <c r="F1374">
        <v>70</v>
      </c>
      <c r="G1374">
        <v>1.82</v>
      </c>
      <c r="H1374">
        <v>39.556775020000003</v>
      </c>
      <c r="I1374">
        <v>76</v>
      </c>
      <c r="J1374">
        <v>153</v>
      </c>
      <c r="K1374">
        <v>16.399999999999999</v>
      </c>
      <c r="L1374">
        <v>108</v>
      </c>
      <c r="M1374">
        <v>7</v>
      </c>
      <c r="N1374">
        <v>4.3600000000000003</v>
      </c>
      <c r="O1374">
        <v>76</v>
      </c>
      <c r="P1374">
        <v>11.6</v>
      </c>
      <c r="Q1374">
        <v>519.79993460000003</v>
      </c>
      <c r="R1374">
        <v>3648288</v>
      </c>
      <c r="S1374">
        <v>8.6</v>
      </c>
      <c r="T1374">
        <v>8.5</v>
      </c>
      <c r="U1374">
        <v>0.47399999999999998</v>
      </c>
      <c r="V1374">
        <v>9.6</v>
      </c>
      <c r="W1374" t="b">
        <f>COUNT(LifeExpectancyData[[#This Row],[Life expectancy]:[Schooling]])=19</f>
        <v>1</v>
      </c>
    </row>
    <row r="1375" spans="1:23" x14ac:dyDescent="0.25">
      <c r="A1375" t="s">
        <v>361</v>
      </c>
      <c r="B1375">
        <v>2004</v>
      </c>
      <c r="C1375" t="s">
        <v>273</v>
      </c>
      <c r="D1375">
        <v>53</v>
      </c>
      <c r="E1375">
        <v>432</v>
      </c>
      <c r="F1375">
        <v>72</v>
      </c>
      <c r="G1375">
        <v>1.43</v>
      </c>
      <c r="H1375">
        <v>36.297752490000001</v>
      </c>
      <c r="I1375">
        <v>73</v>
      </c>
      <c r="J1375">
        <v>20</v>
      </c>
      <c r="K1375">
        <v>15.9</v>
      </c>
      <c r="L1375">
        <v>112</v>
      </c>
      <c r="M1375">
        <v>73</v>
      </c>
      <c r="N1375">
        <v>4.29</v>
      </c>
      <c r="O1375">
        <v>73</v>
      </c>
      <c r="P1375">
        <v>13.2</v>
      </c>
      <c r="Q1375">
        <v>458.88435509999999</v>
      </c>
      <c r="R1375">
        <v>3574931</v>
      </c>
      <c r="S1375">
        <v>8.6999999999999993</v>
      </c>
      <c r="T1375">
        <v>8.6</v>
      </c>
      <c r="U1375">
        <v>0.46100000000000002</v>
      </c>
      <c r="V1375">
        <v>8.9</v>
      </c>
      <c r="W1375" t="b">
        <f>COUNT(LifeExpectancyData[[#This Row],[Life expectancy]:[Schooling]])=19</f>
        <v>1</v>
      </c>
    </row>
    <row r="1376" spans="1:23" x14ac:dyDescent="0.25">
      <c r="A1376" t="s">
        <v>361</v>
      </c>
      <c r="B1376">
        <v>2003</v>
      </c>
      <c r="C1376" t="s">
        <v>273</v>
      </c>
      <c r="D1376">
        <v>52.4</v>
      </c>
      <c r="E1376">
        <v>437</v>
      </c>
      <c r="F1376">
        <v>74</v>
      </c>
      <c r="G1376">
        <v>1.49</v>
      </c>
      <c r="H1376">
        <v>35.852046680000001</v>
      </c>
      <c r="I1376">
        <v>73</v>
      </c>
      <c r="J1376">
        <v>65</v>
      </c>
      <c r="K1376">
        <v>15.5</v>
      </c>
      <c r="L1376">
        <v>115</v>
      </c>
      <c r="M1376">
        <v>75</v>
      </c>
      <c r="N1376">
        <v>4.45</v>
      </c>
      <c r="O1376">
        <v>73</v>
      </c>
      <c r="P1376">
        <v>14.5</v>
      </c>
      <c r="Q1376">
        <v>436.68753570000001</v>
      </c>
      <c r="R1376">
        <v>3413852</v>
      </c>
      <c r="S1376">
        <v>8.8000000000000007</v>
      </c>
      <c r="T1376">
        <v>8.8000000000000007</v>
      </c>
      <c r="U1376">
        <v>0.45</v>
      </c>
      <c r="V1376">
        <v>8.1999999999999993</v>
      </c>
      <c r="W1376" t="b">
        <f>COUNT(LifeExpectancyData[[#This Row],[Life expectancy]:[Schooling]])=19</f>
        <v>1</v>
      </c>
    </row>
    <row r="1377" spans="1:23" x14ac:dyDescent="0.25">
      <c r="A1377" t="s">
        <v>361</v>
      </c>
      <c r="B1377">
        <v>2002</v>
      </c>
      <c r="C1377" t="s">
        <v>273</v>
      </c>
      <c r="D1377">
        <v>52.1</v>
      </c>
      <c r="E1377">
        <v>437</v>
      </c>
      <c r="F1377">
        <v>76</v>
      </c>
      <c r="G1377">
        <v>1.66</v>
      </c>
      <c r="H1377">
        <v>32.736741340000002</v>
      </c>
      <c r="I1377">
        <v>84</v>
      </c>
      <c r="J1377">
        <v>766</v>
      </c>
      <c r="K1377">
        <v>15.1</v>
      </c>
      <c r="L1377">
        <v>118</v>
      </c>
      <c r="M1377">
        <v>83</v>
      </c>
      <c r="N1377">
        <v>4.54</v>
      </c>
      <c r="O1377">
        <v>84</v>
      </c>
      <c r="P1377">
        <v>15.7</v>
      </c>
      <c r="Q1377">
        <v>395.84935109999998</v>
      </c>
      <c r="R1377">
        <v>332149</v>
      </c>
      <c r="S1377">
        <v>8.9</v>
      </c>
      <c r="T1377">
        <v>8.9</v>
      </c>
      <c r="U1377">
        <v>0.45100000000000001</v>
      </c>
      <c r="V1377">
        <v>8.5</v>
      </c>
      <c r="W1377" t="b">
        <f>COUNT(LifeExpectancyData[[#This Row],[Life expectancy]:[Schooling]])=19</f>
        <v>1</v>
      </c>
    </row>
    <row r="1378" spans="1:23" x14ac:dyDescent="0.25">
      <c r="A1378" t="s">
        <v>361</v>
      </c>
      <c r="B1378">
        <v>2001</v>
      </c>
      <c r="C1378" t="s">
        <v>273</v>
      </c>
      <c r="D1378">
        <v>51.9</v>
      </c>
      <c r="E1378">
        <v>434</v>
      </c>
      <c r="F1378">
        <v>77</v>
      </c>
      <c r="G1378">
        <v>1.63</v>
      </c>
      <c r="H1378">
        <v>3.847602867</v>
      </c>
      <c r="J1378">
        <v>11304</v>
      </c>
      <c r="K1378">
        <v>14.7</v>
      </c>
      <c r="L1378">
        <v>120</v>
      </c>
      <c r="M1378">
        <v>77</v>
      </c>
      <c r="N1378">
        <v>4.62</v>
      </c>
      <c r="O1378">
        <v>8</v>
      </c>
      <c r="P1378">
        <v>16.899999999999999</v>
      </c>
      <c r="Q1378">
        <v>41.776361199999997</v>
      </c>
      <c r="R1378">
        <v>32321482</v>
      </c>
      <c r="S1378">
        <v>9</v>
      </c>
      <c r="T1378">
        <v>9</v>
      </c>
      <c r="U1378">
        <v>0.44700000000000001</v>
      </c>
      <c r="V1378">
        <v>8.4</v>
      </c>
      <c r="W1378" t="b">
        <f>COUNT(LifeExpectancyData[[#This Row],[Life expectancy]:[Schooling]])=19</f>
        <v>0</v>
      </c>
    </row>
    <row r="1379" spans="1:23" x14ac:dyDescent="0.25">
      <c r="A1379" t="s">
        <v>361</v>
      </c>
      <c r="B1379">
        <v>2000</v>
      </c>
      <c r="C1379" t="s">
        <v>273</v>
      </c>
      <c r="D1379">
        <v>51.9</v>
      </c>
      <c r="E1379">
        <v>428</v>
      </c>
      <c r="F1379">
        <v>77</v>
      </c>
      <c r="G1379">
        <v>1.51</v>
      </c>
      <c r="H1379">
        <v>0.68168555500000005</v>
      </c>
      <c r="J1379">
        <v>21002</v>
      </c>
      <c r="K1379">
        <v>14.4</v>
      </c>
      <c r="L1379">
        <v>121</v>
      </c>
      <c r="M1379">
        <v>8</v>
      </c>
      <c r="N1379">
        <v>4.68</v>
      </c>
      <c r="O1379">
        <v>82</v>
      </c>
      <c r="P1379">
        <v>18.100000000000001</v>
      </c>
      <c r="Q1379">
        <v>43.979713199999999</v>
      </c>
      <c r="R1379">
        <v>3145483</v>
      </c>
      <c r="S1379">
        <v>9.1999999999999993</v>
      </c>
      <c r="T1379">
        <v>9.1</v>
      </c>
      <c r="U1379">
        <v>0.44800000000000001</v>
      </c>
      <c r="V1379">
        <v>8.4</v>
      </c>
      <c r="W1379" t="b">
        <f>COUNT(LifeExpectancyData[[#This Row],[Life expectancy]:[Schooling]])=19</f>
        <v>0</v>
      </c>
    </row>
    <row r="1380" spans="1:23" x14ac:dyDescent="0.25">
      <c r="A1380" t="s">
        <v>362</v>
      </c>
      <c r="B1380">
        <v>2015</v>
      </c>
      <c r="C1380" t="s">
        <v>273</v>
      </c>
      <c r="D1380">
        <v>66.3</v>
      </c>
      <c r="E1380">
        <v>198</v>
      </c>
      <c r="F1380">
        <v>0</v>
      </c>
      <c r="H1380">
        <v>0</v>
      </c>
      <c r="I1380">
        <v>82</v>
      </c>
      <c r="J1380">
        <v>0</v>
      </c>
      <c r="K1380">
        <v>77.599999999999994</v>
      </c>
      <c r="L1380">
        <v>0</v>
      </c>
      <c r="M1380">
        <v>8</v>
      </c>
      <c r="O1380">
        <v>78</v>
      </c>
      <c r="P1380">
        <v>0.1</v>
      </c>
      <c r="Q1380">
        <v>1424.4836110000001</v>
      </c>
      <c r="R1380">
        <v>11247</v>
      </c>
      <c r="S1380">
        <v>0.1</v>
      </c>
      <c r="T1380">
        <v>0.1</v>
      </c>
      <c r="U1380">
        <v>0.58599999999999997</v>
      </c>
      <c r="V1380">
        <v>11.9</v>
      </c>
      <c r="W1380" t="b">
        <f>COUNT(LifeExpectancyData[[#This Row],[Life expectancy]:[Schooling]])=19</f>
        <v>0</v>
      </c>
    </row>
    <row r="1381" spans="1:23" x14ac:dyDescent="0.25">
      <c r="A1381" t="s">
        <v>362</v>
      </c>
      <c r="B1381">
        <v>2014</v>
      </c>
      <c r="C1381" t="s">
        <v>273</v>
      </c>
      <c r="D1381">
        <v>66.099999999999994</v>
      </c>
      <c r="E1381">
        <v>2</v>
      </c>
      <c r="F1381">
        <v>0</v>
      </c>
      <c r="G1381">
        <v>0.01</v>
      </c>
      <c r="H1381">
        <v>97.871933189999993</v>
      </c>
      <c r="I1381">
        <v>75</v>
      </c>
      <c r="J1381">
        <v>0</v>
      </c>
      <c r="K1381">
        <v>77.099999999999994</v>
      </c>
      <c r="L1381">
        <v>0</v>
      </c>
      <c r="M1381">
        <v>79</v>
      </c>
      <c r="N1381">
        <v>1.21</v>
      </c>
      <c r="O1381">
        <v>75</v>
      </c>
      <c r="P1381">
        <v>0.1</v>
      </c>
      <c r="Q1381">
        <v>1684.5427400000001</v>
      </c>
      <c r="R1381">
        <v>11458</v>
      </c>
      <c r="S1381">
        <v>0.1</v>
      </c>
      <c r="T1381">
        <v>0.1</v>
      </c>
      <c r="U1381">
        <v>0.59699999999999998</v>
      </c>
      <c r="V1381">
        <v>11.9</v>
      </c>
      <c r="W1381" t="b">
        <f>COUNT(LifeExpectancyData[[#This Row],[Life expectancy]:[Schooling]])=19</f>
        <v>1</v>
      </c>
    </row>
    <row r="1382" spans="1:23" x14ac:dyDescent="0.25">
      <c r="A1382" t="s">
        <v>362</v>
      </c>
      <c r="B1382">
        <v>2013</v>
      </c>
      <c r="C1382" t="s">
        <v>273</v>
      </c>
      <c r="D1382">
        <v>65.8</v>
      </c>
      <c r="E1382">
        <v>22</v>
      </c>
      <c r="F1382">
        <v>0</v>
      </c>
      <c r="G1382">
        <v>0.01</v>
      </c>
      <c r="H1382">
        <v>137.25919429999999</v>
      </c>
      <c r="I1382">
        <v>95</v>
      </c>
      <c r="J1382">
        <v>0</v>
      </c>
      <c r="K1382">
        <v>76.7</v>
      </c>
      <c r="L1382">
        <v>0</v>
      </c>
      <c r="M1382">
        <v>91</v>
      </c>
      <c r="N1382">
        <v>1.1499999999999999</v>
      </c>
      <c r="O1382">
        <v>95</v>
      </c>
      <c r="P1382">
        <v>0.1</v>
      </c>
      <c r="Q1382">
        <v>1724.3617369999999</v>
      </c>
      <c r="R1382">
        <v>18535</v>
      </c>
      <c r="S1382">
        <v>0.1</v>
      </c>
      <c r="T1382">
        <v>0.1</v>
      </c>
      <c r="U1382">
        <v>0.58899999999999997</v>
      </c>
      <c r="V1382">
        <v>11.9</v>
      </c>
      <c r="W1382" t="b">
        <f>COUNT(LifeExpectancyData[[#This Row],[Life expectancy]:[Schooling]])=19</f>
        <v>1</v>
      </c>
    </row>
    <row r="1383" spans="1:23" x14ac:dyDescent="0.25">
      <c r="A1383" t="s">
        <v>362</v>
      </c>
      <c r="B1383">
        <v>2012</v>
      </c>
      <c r="C1383" t="s">
        <v>273</v>
      </c>
      <c r="D1383">
        <v>65.7</v>
      </c>
      <c r="E1383">
        <v>24</v>
      </c>
      <c r="F1383">
        <v>0</v>
      </c>
      <c r="G1383">
        <v>0.01</v>
      </c>
      <c r="H1383">
        <v>147.45497549999999</v>
      </c>
      <c r="I1383">
        <v>94</v>
      </c>
      <c r="J1383">
        <v>0</v>
      </c>
      <c r="K1383">
        <v>76.2</v>
      </c>
      <c r="L1383">
        <v>0</v>
      </c>
      <c r="M1383">
        <v>92</v>
      </c>
      <c r="N1383">
        <v>1.37</v>
      </c>
      <c r="O1383">
        <v>94</v>
      </c>
      <c r="P1383">
        <v>0.1</v>
      </c>
      <c r="Q1383">
        <v>1763.8154970000001</v>
      </c>
      <c r="R1383">
        <v>16613</v>
      </c>
      <c r="S1383">
        <v>0.1</v>
      </c>
      <c r="T1383">
        <v>0.1</v>
      </c>
      <c r="U1383">
        <v>0.58099999999999996</v>
      </c>
      <c r="V1383">
        <v>11.9</v>
      </c>
      <c r="W1383" t="b">
        <f>COUNT(LifeExpectancyData[[#This Row],[Life expectancy]:[Schooling]])=19</f>
        <v>1</v>
      </c>
    </row>
    <row r="1384" spans="1:23" x14ac:dyDescent="0.25">
      <c r="A1384" t="s">
        <v>362</v>
      </c>
      <c r="B1384">
        <v>2011</v>
      </c>
      <c r="C1384" t="s">
        <v>273</v>
      </c>
      <c r="D1384">
        <v>65.5</v>
      </c>
      <c r="E1384">
        <v>26</v>
      </c>
      <c r="F1384">
        <v>0</v>
      </c>
      <c r="G1384">
        <v>0.53</v>
      </c>
      <c r="H1384">
        <v>30.467038989999999</v>
      </c>
      <c r="I1384">
        <v>95</v>
      </c>
      <c r="J1384">
        <v>0</v>
      </c>
      <c r="K1384">
        <v>75.7</v>
      </c>
      <c r="L1384">
        <v>0</v>
      </c>
      <c r="M1384">
        <v>95</v>
      </c>
      <c r="N1384">
        <v>1.42</v>
      </c>
      <c r="O1384">
        <v>99</v>
      </c>
      <c r="P1384">
        <v>0.1</v>
      </c>
      <c r="Q1384">
        <v>1692.6132769999999</v>
      </c>
      <c r="R1384">
        <v>14656</v>
      </c>
      <c r="S1384">
        <v>0.1</v>
      </c>
      <c r="T1384">
        <v>0.1</v>
      </c>
      <c r="U1384">
        <v>0.58499999999999996</v>
      </c>
      <c r="V1384">
        <v>11.9</v>
      </c>
      <c r="W1384" t="b">
        <f>COUNT(LifeExpectancyData[[#This Row],[Life expectancy]:[Schooling]])=19</f>
        <v>1</v>
      </c>
    </row>
    <row r="1385" spans="1:23" x14ac:dyDescent="0.25">
      <c r="A1385" t="s">
        <v>362</v>
      </c>
      <c r="B1385">
        <v>2010</v>
      </c>
      <c r="C1385" t="s">
        <v>273</v>
      </c>
      <c r="D1385">
        <v>65.3</v>
      </c>
      <c r="E1385">
        <v>27</v>
      </c>
      <c r="F1385">
        <v>0</v>
      </c>
      <c r="G1385">
        <v>0.48</v>
      </c>
      <c r="H1385">
        <v>18.21661422</v>
      </c>
      <c r="I1385">
        <v>91</v>
      </c>
      <c r="J1385">
        <v>0</v>
      </c>
      <c r="K1385">
        <v>75.2</v>
      </c>
      <c r="L1385">
        <v>0</v>
      </c>
      <c r="M1385">
        <v>95</v>
      </c>
      <c r="N1385">
        <v>1.52</v>
      </c>
      <c r="O1385">
        <v>91</v>
      </c>
      <c r="P1385">
        <v>0.1</v>
      </c>
      <c r="Q1385">
        <v>1493.1650999999999</v>
      </c>
      <c r="R1385">
        <v>12652</v>
      </c>
      <c r="S1385">
        <v>0.1</v>
      </c>
      <c r="T1385">
        <v>0.1</v>
      </c>
      <c r="U1385">
        <v>0.58399999999999996</v>
      </c>
      <c r="V1385">
        <v>11.9</v>
      </c>
      <c r="W1385" t="b">
        <f>COUNT(LifeExpectancyData[[#This Row],[Life expectancy]:[Schooling]])=19</f>
        <v>1</v>
      </c>
    </row>
    <row r="1386" spans="1:23" x14ac:dyDescent="0.25">
      <c r="A1386" t="s">
        <v>362</v>
      </c>
      <c r="B1386">
        <v>2009</v>
      </c>
      <c r="C1386" t="s">
        <v>273</v>
      </c>
      <c r="D1386">
        <v>65.2</v>
      </c>
      <c r="E1386">
        <v>28</v>
      </c>
      <c r="F1386">
        <v>0</v>
      </c>
      <c r="G1386">
        <v>0.54</v>
      </c>
      <c r="H1386">
        <v>162.29037109999999</v>
      </c>
      <c r="I1386">
        <v>86</v>
      </c>
      <c r="J1386">
        <v>0</v>
      </c>
      <c r="K1386">
        <v>74.599999999999994</v>
      </c>
      <c r="L1386">
        <v>0</v>
      </c>
      <c r="M1386">
        <v>84</v>
      </c>
      <c r="N1386">
        <v>12.24</v>
      </c>
      <c r="O1386">
        <v>86</v>
      </c>
      <c r="P1386">
        <v>0.1</v>
      </c>
      <c r="Q1386">
        <v>1297.2851410000001</v>
      </c>
      <c r="R1386">
        <v>1568</v>
      </c>
      <c r="S1386">
        <v>0.1</v>
      </c>
      <c r="T1386">
        <v>0.1</v>
      </c>
      <c r="U1386">
        <v>0.57599999999999996</v>
      </c>
      <c r="V1386">
        <v>11.9</v>
      </c>
      <c r="W1386" t="b">
        <f>COUNT(LifeExpectancyData[[#This Row],[Life expectancy]:[Schooling]])=19</f>
        <v>1</v>
      </c>
    </row>
    <row r="1387" spans="1:23" x14ac:dyDescent="0.25">
      <c r="A1387" t="s">
        <v>362</v>
      </c>
      <c r="B1387">
        <v>2008</v>
      </c>
      <c r="C1387" t="s">
        <v>273</v>
      </c>
      <c r="D1387">
        <v>65.099999999999994</v>
      </c>
      <c r="E1387">
        <v>21</v>
      </c>
      <c r="F1387">
        <v>0</v>
      </c>
      <c r="G1387">
        <v>0.46</v>
      </c>
      <c r="H1387">
        <v>167.6201552</v>
      </c>
      <c r="I1387">
        <v>83</v>
      </c>
      <c r="J1387">
        <v>0</v>
      </c>
      <c r="K1387">
        <v>74.099999999999994</v>
      </c>
      <c r="L1387">
        <v>0</v>
      </c>
      <c r="M1387">
        <v>74</v>
      </c>
      <c r="N1387">
        <v>12.23</v>
      </c>
      <c r="O1387">
        <v>82</v>
      </c>
      <c r="P1387">
        <v>0.1</v>
      </c>
      <c r="Q1387">
        <v>1413.3234</v>
      </c>
      <c r="R1387">
        <v>9844</v>
      </c>
      <c r="S1387">
        <v>0.2</v>
      </c>
      <c r="T1387">
        <v>0.1</v>
      </c>
      <c r="U1387">
        <v>0.57199999999999995</v>
      </c>
      <c r="V1387">
        <v>11.6</v>
      </c>
      <c r="W1387" t="b">
        <f>COUNT(LifeExpectancyData[[#This Row],[Life expectancy]:[Schooling]])=19</f>
        <v>1</v>
      </c>
    </row>
    <row r="1388" spans="1:23" x14ac:dyDescent="0.25">
      <c r="A1388" t="s">
        <v>362</v>
      </c>
      <c r="B1388">
        <v>2007</v>
      </c>
      <c r="C1388" t="s">
        <v>273</v>
      </c>
      <c r="D1388">
        <v>65</v>
      </c>
      <c r="E1388">
        <v>211</v>
      </c>
      <c r="F1388">
        <v>0</v>
      </c>
      <c r="G1388">
        <v>0.68</v>
      </c>
      <c r="H1388">
        <v>188.71087729999999</v>
      </c>
      <c r="I1388">
        <v>96</v>
      </c>
      <c r="J1388">
        <v>0</v>
      </c>
      <c r="K1388">
        <v>73.400000000000006</v>
      </c>
      <c r="L1388">
        <v>0</v>
      </c>
      <c r="M1388">
        <v>93</v>
      </c>
      <c r="N1388">
        <v>13.66</v>
      </c>
      <c r="O1388">
        <v>94</v>
      </c>
      <c r="P1388">
        <v>0.1</v>
      </c>
      <c r="Q1388">
        <v>1357.6322110000001</v>
      </c>
      <c r="R1388">
        <v>96311</v>
      </c>
      <c r="S1388">
        <v>0.2</v>
      </c>
      <c r="T1388">
        <v>0.1</v>
      </c>
      <c r="U1388">
        <v>0.57399999999999995</v>
      </c>
      <c r="V1388">
        <v>11.8</v>
      </c>
      <c r="W1388" t="b">
        <f>COUNT(LifeExpectancyData[[#This Row],[Life expectancy]:[Schooling]])=19</f>
        <v>1</v>
      </c>
    </row>
    <row r="1389" spans="1:23" x14ac:dyDescent="0.25">
      <c r="A1389" t="s">
        <v>362</v>
      </c>
      <c r="B1389">
        <v>2006</v>
      </c>
      <c r="C1389" t="s">
        <v>273</v>
      </c>
      <c r="D1389">
        <v>65</v>
      </c>
      <c r="E1389">
        <v>212</v>
      </c>
      <c r="F1389">
        <v>0</v>
      </c>
      <c r="G1389">
        <v>0.76</v>
      </c>
      <c r="H1389">
        <v>18.194578759999999</v>
      </c>
      <c r="I1389">
        <v>88</v>
      </c>
      <c r="J1389">
        <v>0</v>
      </c>
      <c r="K1389">
        <v>72.8</v>
      </c>
      <c r="L1389">
        <v>0</v>
      </c>
      <c r="M1389">
        <v>86</v>
      </c>
      <c r="N1389">
        <v>1.93</v>
      </c>
      <c r="O1389">
        <v>86</v>
      </c>
      <c r="P1389">
        <v>0.1</v>
      </c>
      <c r="Q1389">
        <v>1151.5556180000001</v>
      </c>
      <c r="R1389">
        <v>9426</v>
      </c>
      <c r="S1389">
        <v>0.2</v>
      </c>
      <c r="T1389">
        <v>0.1</v>
      </c>
      <c r="U1389">
        <v>0.57599999999999996</v>
      </c>
      <c r="V1389">
        <v>12.1</v>
      </c>
      <c r="W1389" t="b">
        <f>COUNT(LifeExpectancyData[[#This Row],[Life expectancy]:[Schooling]])=19</f>
        <v>1</v>
      </c>
    </row>
    <row r="1390" spans="1:23" x14ac:dyDescent="0.25">
      <c r="A1390" t="s">
        <v>362</v>
      </c>
      <c r="B1390">
        <v>2005</v>
      </c>
      <c r="C1390" t="s">
        <v>273</v>
      </c>
      <c r="D1390">
        <v>64.900000000000006</v>
      </c>
      <c r="E1390">
        <v>213</v>
      </c>
      <c r="F1390">
        <v>0</v>
      </c>
      <c r="G1390">
        <v>0.6</v>
      </c>
      <c r="H1390">
        <v>111.7392134</v>
      </c>
      <c r="I1390">
        <v>5</v>
      </c>
      <c r="J1390">
        <v>0</v>
      </c>
      <c r="K1390">
        <v>72.099999999999994</v>
      </c>
      <c r="L1390">
        <v>0</v>
      </c>
      <c r="M1390">
        <v>74</v>
      </c>
      <c r="N1390">
        <v>1.6</v>
      </c>
      <c r="O1390">
        <v>79</v>
      </c>
      <c r="P1390">
        <v>0.1</v>
      </c>
      <c r="Q1390">
        <v>1214.5566670000001</v>
      </c>
      <c r="R1390">
        <v>92325</v>
      </c>
      <c r="S1390">
        <v>0.2</v>
      </c>
      <c r="T1390">
        <v>0.2</v>
      </c>
      <c r="U1390">
        <v>0</v>
      </c>
      <c r="V1390">
        <v>12.2</v>
      </c>
      <c r="W1390" t="b">
        <f>COUNT(LifeExpectancyData[[#This Row],[Life expectancy]:[Schooling]])=19</f>
        <v>1</v>
      </c>
    </row>
    <row r="1391" spans="1:23" x14ac:dyDescent="0.25">
      <c r="A1391" t="s">
        <v>362</v>
      </c>
      <c r="B1391">
        <v>2004</v>
      </c>
      <c r="C1391" t="s">
        <v>273</v>
      </c>
      <c r="D1391">
        <v>64.8</v>
      </c>
      <c r="E1391">
        <v>214</v>
      </c>
      <c r="F1391">
        <v>0</v>
      </c>
      <c r="G1391">
        <v>0.48</v>
      </c>
      <c r="H1391">
        <v>10.624274099999999</v>
      </c>
      <c r="I1391">
        <v>67</v>
      </c>
      <c r="J1391">
        <v>0</v>
      </c>
      <c r="K1391">
        <v>71.400000000000006</v>
      </c>
      <c r="L1391">
        <v>0</v>
      </c>
      <c r="M1391">
        <v>61</v>
      </c>
      <c r="N1391">
        <v>1.39</v>
      </c>
      <c r="O1391">
        <v>62</v>
      </c>
      <c r="P1391">
        <v>0.1</v>
      </c>
      <c r="Q1391">
        <v>113.62860000000001</v>
      </c>
      <c r="R1391">
        <v>9542</v>
      </c>
      <c r="S1391">
        <v>0.2</v>
      </c>
      <c r="T1391">
        <v>0.2</v>
      </c>
      <c r="U1391">
        <v>0</v>
      </c>
      <c r="V1391">
        <v>12.4</v>
      </c>
      <c r="W1391" t="b">
        <f>COUNT(LifeExpectancyData[[#This Row],[Life expectancy]:[Schooling]])=19</f>
        <v>1</v>
      </c>
    </row>
    <row r="1392" spans="1:23" x14ac:dyDescent="0.25">
      <c r="A1392" t="s">
        <v>362</v>
      </c>
      <c r="B1392">
        <v>2003</v>
      </c>
      <c r="C1392" t="s">
        <v>273</v>
      </c>
      <c r="D1392">
        <v>64.7</v>
      </c>
      <c r="E1392">
        <v>215</v>
      </c>
      <c r="F1392">
        <v>0</v>
      </c>
      <c r="G1392">
        <v>0.5</v>
      </c>
      <c r="H1392">
        <v>1.7654134500000001</v>
      </c>
      <c r="I1392">
        <v>73</v>
      </c>
      <c r="J1392">
        <v>0</v>
      </c>
      <c r="K1392">
        <v>7.6</v>
      </c>
      <c r="L1392">
        <v>0</v>
      </c>
      <c r="M1392">
        <v>79</v>
      </c>
      <c r="N1392">
        <v>9.98</v>
      </c>
      <c r="O1392">
        <v>7</v>
      </c>
      <c r="P1392">
        <v>0.1</v>
      </c>
      <c r="Q1392">
        <v>115.3865</v>
      </c>
      <c r="R1392">
        <v>88895</v>
      </c>
      <c r="S1392">
        <v>0.2</v>
      </c>
      <c r="T1392">
        <v>0.2</v>
      </c>
      <c r="U1392">
        <v>0</v>
      </c>
      <c r="V1392">
        <v>11.6</v>
      </c>
      <c r="W1392" t="b">
        <f>COUNT(LifeExpectancyData[[#This Row],[Life expectancy]:[Schooling]])=19</f>
        <v>1</v>
      </c>
    </row>
    <row r="1393" spans="1:23" x14ac:dyDescent="0.25">
      <c r="A1393" t="s">
        <v>362</v>
      </c>
      <c r="B1393">
        <v>2002</v>
      </c>
      <c r="C1393" t="s">
        <v>273</v>
      </c>
      <c r="D1393">
        <v>64.599999999999994</v>
      </c>
      <c r="E1393">
        <v>217</v>
      </c>
      <c r="F1393">
        <v>0</v>
      </c>
      <c r="G1393">
        <v>0.49</v>
      </c>
      <c r="H1393">
        <v>70.755722219999996</v>
      </c>
      <c r="I1393">
        <v>79</v>
      </c>
      <c r="J1393">
        <v>0</v>
      </c>
      <c r="K1393">
        <v>69.7</v>
      </c>
      <c r="L1393">
        <v>0</v>
      </c>
      <c r="M1393">
        <v>96</v>
      </c>
      <c r="N1393">
        <v>9.1</v>
      </c>
      <c r="O1393">
        <v>77</v>
      </c>
      <c r="P1393">
        <v>0.1</v>
      </c>
      <c r="Q1393">
        <v>826.58554000000004</v>
      </c>
      <c r="R1393">
        <v>87343</v>
      </c>
      <c r="S1393">
        <v>0.2</v>
      </c>
      <c r="T1393">
        <v>0.2</v>
      </c>
      <c r="U1393">
        <v>0</v>
      </c>
      <c r="V1393">
        <v>11.7</v>
      </c>
      <c r="W1393" t="b">
        <f>COUNT(LifeExpectancyData[[#This Row],[Life expectancy]:[Schooling]])=19</f>
        <v>1</v>
      </c>
    </row>
    <row r="1394" spans="1:23" x14ac:dyDescent="0.25">
      <c r="A1394" t="s">
        <v>362</v>
      </c>
      <c r="B1394">
        <v>2001</v>
      </c>
      <c r="C1394" t="s">
        <v>273</v>
      </c>
      <c r="D1394">
        <v>64.3</v>
      </c>
      <c r="E1394">
        <v>219</v>
      </c>
      <c r="F1394">
        <v>0</v>
      </c>
      <c r="G1394">
        <v>0.6</v>
      </c>
      <c r="H1394">
        <v>59.971858480000002</v>
      </c>
      <c r="I1394">
        <v>85</v>
      </c>
      <c r="J1394">
        <v>0</v>
      </c>
      <c r="K1394">
        <v>68.8</v>
      </c>
      <c r="L1394">
        <v>0</v>
      </c>
      <c r="M1394">
        <v>88</v>
      </c>
      <c r="N1394">
        <v>9</v>
      </c>
      <c r="O1394">
        <v>85</v>
      </c>
      <c r="P1394">
        <v>0.1</v>
      </c>
      <c r="Q1394">
        <v>734.94924609999998</v>
      </c>
      <c r="R1394">
        <v>85858</v>
      </c>
      <c r="S1394">
        <v>0.2</v>
      </c>
      <c r="T1394">
        <v>0.2</v>
      </c>
      <c r="U1394">
        <v>0</v>
      </c>
      <c r="V1394">
        <v>10.4</v>
      </c>
      <c r="W1394" t="b">
        <f>COUNT(LifeExpectancyData[[#This Row],[Life expectancy]:[Schooling]])=19</f>
        <v>1</v>
      </c>
    </row>
    <row r="1395" spans="1:23" x14ac:dyDescent="0.25">
      <c r="A1395" t="s">
        <v>362</v>
      </c>
      <c r="B1395">
        <v>2000</v>
      </c>
      <c r="C1395" t="s">
        <v>273</v>
      </c>
      <c r="D1395">
        <v>64.099999999999994</v>
      </c>
      <c r="E1395">
        <v>222</v>
      </c>
      <c r="F1395">
        <v>0</v>
      </c>
      <c r="G1395">
        <v>0.46</v>
      </c>
      <c r="H1395">
        <v>11.075433309999999</v>
      </c>
      <c r="I1395">
        <v>9</v>
      </c>
      <c r="J1395">
        <v>0</v>
      </c>
      <c r="K1395">
        <v>67.900000000000006</v>
      </c>
      <c r="L1395">
        <v>0</v>
      </c>
      <c r="M1395">
        <v>9</v>
      </c>
      <c r="N1395">
        <v>8.1199999999999992</v>
      </c>
      <c r="O1395">
        <v>9</v>
      </c>
      <c r="P1395">
        <v>0.1</v>
      </c>
      <c r="Q1395">
        <v>796.79376339999999</v>
      </c>
      <c r="R1395">
        <v>8446</v>
      </c>
      <c r="S1395">
        <v>0.2</v>
      </c>
      <c r="T1395">
        <v>0.2</v>
      </c>
      <c r="U1395">
        <v>0</v>
      </c>
      <c r="V1395">
        <v>10</v>
      </c>
      <c r="W1395" t="b">
        <f>COUNT(LifeExpectancyData[[#This Row],[Life expectancy]:[Schooling]])=19</f>
        <v>1</v>
      </c>
    </row>
    <row r="1396" spans="1:23" x14ac:dyDescent="0.25">
      <c r="A1396" t="s">
        <v>363</v>
      </c>
      <c r="B1396">
        <v>2015</v>
      </c>
      <c r="C1396" t="s">
        <v>273</v>
      </c>
      <c r="D1396">
        <v>74.7</v>
      </c>
      <c r="E1396">
        <v>81</v>
      </c>
      <c r="F1396">
        <v>0</v>
      </c>
      <c r="H1396">
        <v>0</v>
      </c>
      <c r="I1396">
        <v>99</v>
      </c>
      <c r="J1396">
        <v>18</v>
      </c>
      <c r="K1396">
        <v>71.400000000000006</v>
      </c>
      <c r="L1396">
        <v>1</v>
      </c>
      <c r="M1396">
        <v>99</v>
      </c>
      <c r="O1396">
        <v>99</v>
      </c>
      <c r="P1396">
        <v>0.1</v>
      </c>
      <c r="Q1396">
        <v>28975.418000000001</v>
      </c>
      <c r="S1396">
        <v>3.5</v>
      </c>
      <c r="T1396">
        <v>3.4</v>
      </c>
      <c r="U1396">
        <v>0.79900000000000004</v>
      </c>
      <c r="V1396">
        <v>13.3</v>
      </c>
      <c r="W1396" t="b">
        <f>COUNT(LifeExpectancyData[[#This Row],[Life expectancy]:[Schooling]])=19</f>
        <v>0</v>
      </c>
    </row>
    <row r="1397" spans="1:23" x14ac:dyDescent="0.25">
      <c r="A1397" t="s">
        <v>363</v>
      </c>
      <c r="B1397">
        <v>2014</v>
      </c>
      <c r="C1397" t="s">
        <v>273</v>
      </c>
      <c r="D1397">
        <v>74.599999999999994</v>
      </c>
      <c r="E1397">
        <v>82</v>
      </c>
      <c r="F1397">
        <v>0</v>
      </c>
      <c r="G1397">
        <v>0.01</v>
      </c>
      <c r="H1397">
        <v>2480.8969649999999</v>
      </c>
      <c r="I1397">
        <v>96</v>
      </c>
      <c r="J1397">
        <v>55</v>
      </c>
      <c r="K1397">
        <v>7.8</v>
      </c>
      <c r="L1397">
        <v>1</v>
      </c>
      <c r="M1397">
        <v>94</v>
      </c>
      <c r="N1397">
        <v>3.4</v>
      </c>
      <c r="O1397">
        <v>95</v>
      </c>
      <c r="P1397">
        <v>0.1</v>
      </c>
      <c r="Q1397">
        <v>42996.481200000002</v>
      </c>
      <c r="S1397">
        <v>3.4</v>
      </c>
      <c r="T1397">
        <v>3.4</v>
      </c>
      <c r="U1397">
        <v>0.78700000000000003</v>
      </c>
      <c r="V1397">
        <v>13</v>
      </c>
      <c r="W1397" t="b">
        <f>COUNT(LifeExpectancyData[[#This Row],[Life expectancy]:[Schooling]])=19</f>
        <v>0</v>
      </c>
    </row>
    <row r="1398" spans="1:23" x14ac:dyDescent="0.25">
      <c r="A1398" t="s">
        <v>363</v>
      </c>
      <c r="B1398">
        <v>2013</v>
      </c>
      <c r="C1398" t="s">
        <v>273</v>
      </c>
      <c r="D1398">
        <v>74.5</v>
      </c>
      <c r="E1398">
        <v>83</v>
      </c>
      <c r="F1398">
        <v>1</v>
      </c>
      <c r="G1398">
        <v>0.01</v>
      </c>
      <c r="H1398">
        <v>2792.6775819999998</v>
      </c>
      <c r="I1398">
        <v>99</v>
      </c>
      <c r="J1398">
        <v>62</v>
      </c>
      <c r="K1398">
        <v>7.2</v>
      </c>
      <c r="L1398">
        <v>1</v>
      </c>
      <c r="M1398">
        <v>99</v>
      </c>
      <c r="N1398">
        <v>2.56</v>
      </c>
      <c r="O1398">
        <v>99</v>
      </c>
      <c r="P1398">
        <v>0.1</v>
      </c>
      <c r="Q1398">
        <v>48399.958100000003</v>
      </c>
      <c r="S1398">
        <v>3.4</v>
      </c>
      <c r="T1398">
        <v>3.3</v>
      </c>
      <c r="U1398">
        <v>0.79600000000000004</v>
      </c>
      <c r="V1398">
        <v>13.1</v>
      </c>
      <c r="W1398" t="b">
        <f>COUNT(LifeExpectancyData[[#This Row],[Life expectancy]:[Schooling]])=19</f>
        <v>0</v>
      </c>
    </row>
    <row r="1399" spans="1:23" x14ac:dyDescent="0.25">
      <c r="A1399" t="s">
        <v>363</v>
      </c>
      <c r="B1399">
        <v>2012</v>
      </c>
      <c r="C1399" t="s">
        <v>273</v>
      </c>
      <c r="D1399">
        <v>74.3</v>
      </c>
      <c r="E1399">
        <v>84</v>
      </c>
      <c r="F1399">
        <v>1</v>
      </c>
      <c r="G1399">
        <v>0.01</v>
      </c>
      <c r="H1399">
        <v>2957.9739629999999</v>
      </c>
      <c r="I1399">
        <v>98</v>
      </c>
      <c r="J1399">
        <v>27</v>
      </c>
      <c r="K1399">
        <v>69.5</v>
      </c>
      <c r="L1399">
        <v>1</v>
      </c>
      <c r="M1399">
        <v>98</v>
      </c>
      <c r="N1399">
        <v>2.57</v>
      </c>
      <c r="O1399">
        <v>98</v>
      </c>
      <c r="P1399">
        <v>0.1</v>
      </c>
      <c r="Q1399">
        <v>51264.713400000001</v>
      </c>
      <c r="S1399">
        <v>3.4</v>
      </c>
      <c r="T1399">
        <v>3.3</v>
      </c>
      <c r="U1399">
        <v>0.79400000000000004</v>
      </c>
      <c r="V1399">
        <v>13.2</v>
      </c>
      <c r="W1399" t="b">
        <f>COUNT(LifeExpectancyData[[#This Row],[Life expectancy]:[Schooling]])=19</f>
        <v>0</v>
      </c>
    </row>
    <row r="1400" spans="1:23" x14ac:dyDescent="0.25">
      <c r="A1400" t="s">
        <v>363</v>
      </c>
      <c r="B1400">
        <v>2011</v>
      </c>
      <c r="C1400" t="s">
        <v>273</v>
      </c>
      <c r="D1400">
        <v>74.2</v>
      </c>
      <c r="E1400">
        <v>85</v>
      </c>
      <c r="F1400">
        <v>1</v>
      </c>
      <c r="G1400">
        <v>0.02</v>
      </c>
      <c r="H1400">
        <v>2785.0977119999998</v>
      </c>
      <c r="I1400">
        <v>99</v>
      </c>
      <c r="J1400">
        <v>32</v>
      </c>
      <c r="K1400">
        <v>69</v>
      </c>
      <c r="L1400">
        <v>1</v>
      </c>
      <c r="M1400">
        <v>99</v>
      </c>
      <c r="N1400">
        <v>2.62</v>
      </c>
      <c r="O1400">
        <v>99</v>
      </c>
      <c r="P1400">
        <v>0.1</v>
      </c>
      <c r="Q1400">
        <v>48268.591200000003</v>
      </c>
      <c r="S1400">
        <v>3.3</v>
      </c>
      <c r="T1400">
        <v>3.2</v>
      </c>
      <c r="U1400">
        <v>0.79200000000000004</v>
      </c>
      <c r="V1400">
        <v>13.4</v>
      </c>
      <c r="W1400" t="b">
        <f>COUNT(LifeExpectancyData[[#This Row],[Life expectancy]:[Schooling]])=19</f>
        <v>0</v>
      </c>
    </row>
    <row r="1401" spans="1:23" x14ac:dyDescent="0.25">
      <c r="A1401" t="s">
        <v>363</v>
      </c>
      <c r="B1401">
        <v>2010</v>
      </c>
      <c r="C1401" t="s">
        <v>273</v>
      </c>
      <c r="D1401">
        <v>74</v>
      </c>
      <c r="E1401">
        <v>86</v>
      </c>
      <c r="F1401">
        <v>1</v>
      </c>
      <c r="G1401">
        <v>0.01</v>
      </c>
      <c r="H1401">
        <v>2009.575605</v>
      </c>
      <c r="I1401">
        <v>99</v>
      </c>
      <c r="J1401">
        <v>13</v>
      </c>
      <c r="K1401">
        <v>68.400000000000006</v>
      </c>
      <c r="L1401">
        <v>1</v>
      </c>
      <c r="M1401">
        <v>98</v>
      </c>
      <c r="N1401">
        <v>2.76</v>
      </c>
      <c r="O1401">
        <v>98</v>
      </c>
      <c r="P1401">
        <v>0.1</v>
      </c>
      <c r="Q1401">
        <v>38497.616959999999</v>
      </c>
      <c r="S1401">
        <v>3.3</v>
      </c>
      <c r="T1401">
        <v>3.2</v>
      </c>
      <c r="U1401">
        <v>0.79</v>
      </c>
      <c r="V1401">
        <v>13.5</v>
      </c>
      <c r="W1401" t="b">
        <f>COUNT(LifeExpectancyData[[#This Row],[Life expectancy]:[Schooling]])=19</f>
        <v>0</v>
      </c>
    </row>
    <row r="1402" spans="1:23" x14ac:dyDescent="0.25">
      <c r="A1402" t="s">
        <v>363</v>
      </c>
      <c r="B1402">
        <v>2009</v>
      </c>
      <c r="C1402" t="s">
        <v>273</v>
      </c>
      <c r="D1402">
        <v>73.900000000000006</v>
      </c>
      <c r="E1402">
        <v>87</v>
      </c>
      <c r="F1402">
        <v>1</v>
      </c>
      <c r="G1402">
        <v>0.1</v>
      </c>
      <c r="H1402">
        <v>3001.6282369999999</v>
      </c>
      <c r="I1402">
        <v>99</v>
      </c>
      <c r="J1402">
        <v>0</v>
      </c>
      <c r="K1402">
        <v>67.900000000000006</v>
      </c>
      <c r="L1402">
        <v>1</v>
      </c>
      <c r="M1402">
        <v>99</v>
      </c>
      <c r="N1402">
        <v>3.87</v>
      </c>
      <c r="O1402">
        <v>99</v>
      </c>
      <c r="P1402">
        <v>0.1</v>
      </c>
      <c r="Q1402">
        <v>37567.312100000003</v>
      </c>
      <c r="S1402">
        <v>3.3</v>
      </c>
      <c r="T1402">
        <v>3.2</v>
      </c>
      <c r="U1402">
        <v>0.78800000000000003</v>
      </c>
      <c r="V1402">
        <v>13.6</v>
      </c>
      <c r="W1402" t="b">
        <f>COUNT(LifeExpectancyData[[#This Row],[Life expectancy]:[Schooling]])=19</f>
        <v>0</v>
      </c>
    </row>
    <row r="1403" spans="1:23" x14ac:dyDescent="0.25">
      <c r="A1403" t="s">
        <v>363</v>
      </c>
      <c r="B1403">
        <v>2008</v>
      </c>
      <c r="C1403" t="s">
        <v>273</v>
      </c>
      <c r="D1403">
        <v>73.8</v>
      </c>
      <c r="E1403">
        <v>88</v>
      </c>
      <c r="F1403">
        <v>1</v>
      </c>
      <c r="G1403">
        <v>0.03</v>
      </c>
      <c r="H1403">
        <v>2078.3927480000002</v>
      </c>
      <c r="I1403">
        <v>99</v>
      </c>
      <c r="J1403">
        <v>0</v>
      </c>
      <c r="K1403">
        <v>67.5</v>
      </c>
      <c r="L1403">
        <v>1</v>
      </c>
      <c r="M1403">
        <v>99</v>
      </c>
      <c r="N1403">
        <v>1.93</v>
      </c>
      <c r="O1403">
        <v>99</v>
      </c>
      <c r="P1403">
        <v>0.1</v>
      </c>
      <c r="Q1403">
        <v>55571.998599999999</v>
      </c>
      <c r="S1403">
        <v>3.3</v>
      </c>
      <c r="T1403">
        <v>3.1</v>
      </c>
      <c r="U1403">
        <v>0.78700000000000003</v>
      </c>
      <c r="V1403">
        <v>13.8</v>
      </c>
      <c r="W1403" t="b">
        <f>COUNT(LifeExpectancyData[[#This Row],[Life expectancy]:[Schooling]])=19</f>
        <v>0</v>
      </c>
    </row>
    <row r="1404" spans="1:23" x14ac:dyDescent="0.25">
      <c r="A1404" t="s">
        <v>363</v>
      </c>
      <c r="B1404">
        <v>2007</v>
      </c>
      <c r="C1404" t="s">
        <v>273</v>
      </c>
      <c r="D1404">
        <v>73.7</v>
      </c>
      <c r="E1404">
        <v>89</v>
      </c>
      <c r="F1404">
        <v>1</v>
      </c>
      <c r="G1404">
        <v>0.03</v>
      </c>
      <c r="H1404">
        <v>2555.3038689999998</v>
      </c>
      <c r="I1404">
        <v>99</v>
      </c>
      <c r="J1404">
        <v>0</v>
      </c>
      <c r="K1404">
        <v>67.099999999999994</v>
      </c>
      <c r="L1404">
        <v>1</v>
      </c>
      <c r="M1404">
        <v>99</v>
      </c>
      <c r="N1404">
        <v>2.13</v>
      </c>
      <c r="O1404">
        <v>99</v>
      </c>
      <c r="P1404">
        <v>0.1</v>
      </c>
      <c r="Q1404">
        <v>45793.976139999999</v>
      </c>
      <c r="S1404">
        <v>3.2</v>
      </c>
      <c r="T1404">
        <v>3.1</v>
      </c>
      <c r="U1404">
        <v>0.78700000000000003</v>
      </c>
      <c r="V1404">
        <v>13.9</v>
      </c>
      <c r="W1404" t="b">
        <f>COUNT(LifeExpectancyData[[#This Row],[Life expectancy]:[Schooling]])=19</f>
        <v>0</v>
      </c>
    </row>
    <row r="1405" spans="1:23" x14ac:dyDescent="0.25">
      <c r="A1405" t="s">
        <v>363</v>
      </c>
      <c r="B1405">
        <v>2006</v>
      </c>
      <c r="C1405" t="s">
        <v>273</v>
      </c>
      <c r="D1405">
        <v>73.599999999999994</v>
      </c>
      <c r="E1405">
        <v>89</v>
      </c>
      <c r="F1405">
        <v>1</v>
      </c>
      <c r="G1405">
        <v>0.01</v>
      </c>
      <c r="H1405">
        <v>2443.4442749999998</v>
      </c>
      <c r="I1405">
        <v>99</v>
      </c>
      <c r="J1405">
        <v>0</v>
      </c>
      <c r="K1405">
        <v>66.7</v>
      </c>
      <c r="L1405">
        <v>1</v>
      </c>
      <c r="M1405">
        <v>99</v>
      </c>
      <c r="N1405">
        <v>2.25</v>
      </c>
      <c r="O1405">
        <v>99</v>
      </c>
      <c r="P1405">
        <v>0.1</v>
      </c>
      <c r="Q1405">
        <v>42717.557249999998</v>
      </c>
      <c r="S1405">
        <v>3.2</v>
      </c>
      <c r="T1405">
        <v>3.1</v>
      </c>
      <c r="U1405">
        <v>0.78700000000000003</v>
      </c>
      <c r="V1405">
        <v>14.1</v>
      </c>
      <c r="W1405" t="b">
        <f>COUNT(LifeExpectancyData[[#This Row],[Life expectancy]:[Schooling]])=19</f>
        <v>0</v>
      </c>
    </row>
    <row r="1406" spans="1:23" x14ac:dyDescent="0.25">
      <c r="A1406" t="s">
        <v>363</v>
      </c>
      <c r="B1406">
        <v>2005</v>
      </c>
      <c r="C1406" t="s">
        <v>273</v>
      </c>
      <c r="D1406">
        <v>73.599999999999994</v>
      </c>
      <c r="E1406">
        <v>9</v>
      </c>
      <c r="F1406">
        <v>0</v>
      </c>
      <c r="G1406">
        <v>0.01</v>
      </c>
      <c r="H1406">
        <v>239.5751391</v>
      </c>
      <c r="I1406">
        <v>99</v>
      </c>
      <c r="J1406">
        <v>10</v>
      </c>
      <c r="K1406">
        <v>66.3</v>
      </c>
      <c r="L1406">
        <v>1</v>
      </c>
      <c r="M1406">
        <v>99</v>
      </c>
      <c r="N1406">
        <v>2.38</v>
      </c>
      <c r="O1406">
        <v>99</v>
      </c>
      <c r="P1406">
        <v>0.1</v>
      </c>
      <c r="Q1406">
        <v>3549.2613200000001</v>
      </c>
      <c r="S1406">
        <v>3.2</v>
      </c>
      <c r="T1406">
        <v>3.1</v>
      </c>
      <c r="U1406">
        <v>0.78900000000000003</v>
      </c>
      <c r="V1406">
        <v>14.2</v>
      </c>
      <c r="W1406" t="b">
        <f>COUNT(LifeExpectancyData[[#This Row],[Life expectancy]:[Schooling]])=19</f>
        <v>0</v>
      </c>
    </row>
    <row r="1407" spans="1:23" x14ac:dyDescent="0.25">
      <c r="A1407" t="s">
        <v>363</v>
      </c>
      <c r="B1407">
        <v>2004</v>
      </c>
      <c r="C1407" t="s">
        <v>273</v>
      </c>
      <c r="D1407">
        <v>73.5</v>
      </c>
      <c r="E1407">
        <v>91</v>
      </c>
      <c r="F1407">
        <v>0</v>
      </c>
      <c r="G1407">
        <v>0.02</v>
      </c>
      <c r="H1407">
        <v>1731.0735279999999</v>
      </c>
      <c r="I1407">
        <v>94</v>
      </c>
      <c r="J1407">
        <v>23</v>
      </c>
      <c r="K1407">
        <v>65.900000000000006</v>
      </c>
      <c r="L1407">
        <v>1</v>
      </c>
      <c r="M1407">
        <v>98</v>
      </c>
      <c r="N1407">
        <v>2.76</v>
      </c>
      <c r="O1407">
        <v>98</v>
      </c>
      <c r="P1407">
        <v>0.1</v>
      </c>
      <c r="Q1407">
        <v>26921.827799999999</v>
      </c>
      <c r="S1407">
        <v>3.2</v>
      </c>
      <c r="T1407">
        <v>3</v>
      </c>
      <c r="U1407">
        <v>0.79100000000000004</v>
      </c>
      <c r="V1407">
        <v>14.4</v>
      </c>
      <c r="W1407" t="b">
        <f>COUNT(LifeExpectancyData[[#This Row],[Life expectancy]:[Schooling]])=19</f>
        <v>0</v>
      </c>
    </row>
    <row r="1408" spans="1:23" x14ac:dyDescent="0.25">
      <c r="A1408" t="s">
        <v>363</v>
      </c>
      <c r="B1408">
        <v>2003</v>
      </c>
      <c r="C1408" t="s">
        <v>273</v>
      </c>
      <c r="D1408">
        <v>73.400000000000006</v>
      </c>
      <c r="E1408">
        <v>93</v>
      </c>
      <c r="F1408">
        <v>0</v>
      </c>
      <c r="G1408">
        <v>0.03</v>
      </c>
      <c r="H1408">
        <v>159.00987269999999</v>
      </c>
      <c r="I1408">
        <v>99</v>
      </c>
      <c r="J1408">
        <v>0</v>
      </c>
      <c r="K1408">
        <v>65.5</v>
      </c>
      <c r="L1408">
        <v>1</v>
      </c>
      <c r="M1408">
        <v>99</v>
      </c>
      <c r="N1408">
        <v>3.23</v>
      </c>
      <c r="O1408">
        <v>99</v>
      </c>
      <c r="P1408">
        <v>0.1</v>
      </c>
      <c r="Q1408">
        <v>2271.56961</v>
      </c>
      <c r="S1408">
        <v>3.2</v>
      </c>
      <c r="T1408">
        <v>3</v>
      </c>
      <c r="U1408">
        <v>0.78800000000000003</v>
      </c>
      <c r="V1408">
        <v>14.1</v>
      </c>
      <c r="W1408" t="b">
        <f>COUNT(LifeExpectancyData[[#This Row],[Life expectancy]:[Schooling]])=19</f>
        <v>0</v>
      </c>
    </row>
    <row r="1409" spans="1:23" x14ac:dyDescent="0.25">
      <c r="A1409" t="s">
        <v>363</v>
      </c>
      <c r="B1409">
        <v>2002</v>
      </c>
      <c r="C1409" t="s">
        <v>273</v>
      </c>
      <c r="D1409">
        <v>73.3</v>
      </c>
      <c r="E1409">
        <v>94</v>
      </c>
      <c r="F1409">
        <v>0</v>
      </c>
      <c r="G1409">
        <v>0.01</v>
      </c>
      <c r="H1409">
        <v>1209.6805469999999</v>
      </c>
      <c r="I1409">
        <v>99</v>
      </c>
      <c r="J1409">
        <v>0</v>
      </c>
      <c r="K1409">
        <v>65</v>
      </c>
      <c r="L1409">
        <v>1</v>
      </c>
      <c r="M1409">
        <v>99</v>
      </c>
      <c r="N1409">
        <v>3.56</v>
      </c>
      <c r="O1409">
        <v>99</v>
      </c>
      <c r="P1409">
        <v>0.1</v>
      </c>
      <c r="Q1409">
        <v>17789.419809999999</v>
      </c>
      <c r="S1409">
        <v>3.2</v>
      </c>
      <c r="T1409">
        <v>3</v>
      </c>
      <c r="U1409">
        <v>0.78500000000000003</v>
      </c>
      <c r="V1409">
        <v>13.9</v>
      </c>
      <c r="W1409" t="b">
        <f>COUNT(LifeExpectancyData[[#This Row],[Life expectancy]:[Schooling]])=19</f>
        <v>0</v>
      </c>
    </row>
    <row r="1410" spans="1:23" x14ac:dyDescent="0.25">
      <c r="A1410" t="s">
        <v>363</v>
      </c>
      <c r="B1410">
        <v>2001</v>
      </c>
      <c r="C1410" t="s">
        <v>273</v>
      </c>
      <c r="D1410">
        <v>73.2</v>
      </c>
      <c r="E1410">
        <v>95</v>
      </c>
      <c r="F1410">
        <v>0</v>
      </c>
      <c r="G1410">
        <v>0.01</v>
      </c>
      <c r="H1410">
        <v>113.19978450000001</v>
      </c>
      <c r="I1410">
        <v>99</v>
      </c>
      <c r="J1410">
        <v>0</v>
      </c>
      <c r="K1410">
        <v>64.5</v>
      </c>
      <c r="L1410">
        <v>1</v>
      </c>
      <c r="M1410">
        <v>99</v>
      </c>
      <c r="N1410">
        <v>3.61</v>
      </c>
      <c r="O1410">
        <v>99</v>
      </c>
      <c r="P1410">
        <v>0.1</v>
      </c>
      <c r="Q1410">
        <v>1654.9676099999999</v>
      </c>
      <c r="S1410">
        <v>3.2</v>
      </c>
      <c r="T1410">
        <v>3</v>
      </c>
      <c r="U1410">
        <v>0.78600000000000003</v>
      </c>
      <c r="V1410">
        <v>14</v>
      </c>
      <c r="W1410" t="b">
        <f>COUNT(LifeExpectancyData[[#This Row],[Life expectancy]:[Schooling]])=19</f>
        <v>0</v>
      </c>
    </row>
    <row r="1411" spans="1:23" x14ac:dyDescent="0.25">
      <c r="A1411" t="s">
        <v>363</v>
      </c>
      <c r="B1411">
        <v>2000</v>
      </c>
      <c r="C1411" t="s">
        <v>273</v>
      </c>
      <c r="D1411">
        <v>73.2</v>
      </c>
      <c r="E1411">
        <v>96</v>
      </c>
      <c r="F1411">
        <v>0</v>
      </c>
      <c r="G1411">
        <v>0.01</v>
      </c>
      <c r="H1411">
        <v>959.92586200000005</v>
      </c>
      <c r="I1411">
        <v>95</v>
      </c>
      <c r="J1411">
        <v>6</v>
      </c>
      <c r="K1411">
        <v>64</v>
      </c>
      <c r="L1411">
        <v>1</v>
      </c>
      <c r="M1411">
        <v>94</v>
      </c>
      <c r="N1411">
        <v>2.5099999999999998</v>
      </c>
      <c r="O1411">
        <v>98</v>
      </c>
      <c r="P1411">
        <v>0.1</v>
      </c>
      <c r="Q1411">
        <v>18389.384330000001</v>
      </c>
      <c r="S1411">
        <v>3.2</v>
      </c>
      <c r="T1411">
        <v>3.1</v>
      </c>
      <c r="U1411">
        <v>0.78600000000000003</v>
      </c>
      <c r="V1411">
        <v>14.1</v>
      </c>
      <c r="W1411" t="b">
        <f>COUNT(LifeExpectancyData[[#This Row],[Life expectancy]:[Schooling]])=19</f>
        <v>0</v>
      </c>
    </row>
    <row r="1412" spans="1:23" x14ac:dyDescent="0.25">
      <c r="A1412" t="s">
        <v>364</v>
      </c>
      <c r="B1412">
        <v>2015</v>
      </c>
      <c r="C1412" t="s">
        <v>273</v>
      </c>
      <c r="D1412">
        <v>71.099999999999994</v>
      </c>
      <c r="E1412">
        <v>166</v>
      </c>
      <c r="F1412">
        <v>3</v>
      </c>
      <c r="H1412">
        <v>0</v>
      </c>
      <c r="I1412">
        <v>97</v>
      </c>
      <c r="J1412">
        <v>17779</v>
      </c>
      <c r="K1412">
        <v>44.9</v>
      </c>
      <c r="L1412">
        <v>3</v>
      </c>
      <c r="M1412">
        <v>97</v>
      </c>
      <c r="O1412">
        <v>97</v>
      </c>
      <c r="P1412">
        <v>0.1</v>
      </c>
      <c r="S1412">
        <v>3.3</v>
      </c>
      <c r="T1412">
        <v>3.4</v>
      </c>
      <c r="U1412">
        <v>0.66200000000000003</v>
      </c>
      <c r="V1412">
        <v>13</v>
      </c>
      <c r="W1412" t="b">
        <f>COUNT(LifeExpectancyData[[#This Row],[Life expectancy]:[Schooling]])=19</f>
        <v>0</v>
      </c>
    </row>
    <row r="1413" spans="1:23" x14ac:dyDescent="0.25">
      <c r="A1413" t="s">
        <v>364</v>
      </c>
      <c r="B1413">
        <v>2014</v>
      </c>
      <c r="C1413" t="s">
        <v>273</v>
      </c>
      <c r="D1413">
        <v>78</v>
      </c>
      <c r="E1413">
        <v>17</v>
      </c>
      <c r="F1413">
        <v>3</v>
      </c>
      <c r="G1413">
        <v>0.01</v>
      </c>
      <c r="H1413">
        <v>0</v>
      </c>
      <c r="I1413">
        <v>96</v>
      </c>
      <c r="J1413">
        <v>318</v>
      </c>
      <c r="K1413">
        <v>43.9</v>
      </c>
      <c r="L1413">
        <v>4</v>
      </c>
      <c r="M1413">
        <v>95</v>
      </c>
      <c r="N1413">
        <v>6.48</v>
      </c>
      <c r="O1413">
        <v>96</v>
      </c>
      <c r="P1413">
        <v>0.1</v>
      </c>
      <c r="S1413">
        <v>3.3</v>
      </c>
      <c r="T1413">
        <v>3.4</v>
      </c>
      <c r="U1413">
        <v>0.65600000000000003</v>
      </c>
      <c r="V1413">
        <v>12.8</v>
      </c>
      <c r="W1413" t="b">
        <f>COUNT(LifeExpectancyData[[#This Row],[Life expectancy]:[Schooling]])=19</f>
        <v>0</v>
      </c>
    </row>
    <row r="1414" spans="1:23" x14ac:dyDescent="0.25">
      <c r="A1414" t="s">
        <v>364</v>
      </c>
      <c r="B1414">
        <v>2013</v>
      </c>
      <c r="C1414" t="s">
        <v>273</v>
      </c>
      <c r="D1414">
        <v>77</v>
      </c>
      <c r="E1414">
        <v>174</v>
      </c>
      <c r="F1414">
        <v>3</v>
      </c>
      <c r="G1414">
        <v>0.01</v>
      </c>
      <c r="H1414">
        <v>0</v>
      </c>
      <c r="I1414">
        <v>97</v>
      </c>
      <c r="J1414">
        <v>1</v>
      </c>
      <c r="K1414">
        <v>43</v>
      </c>
      <c r="L1414">
        <v>4</v>
      </c>
      <c r="M1414">
        <v>97</v>
      </c>
      <c r="N1414">
        <v>6.68</v>
      </c>
      <c r="O1414">
        <v>97</v>
      </c>
      <c r="P1414">
        <v>0.1</v>
      </c>
      <c r="S1414">
        <v>3.3</v>
      </c>
      <c r="T1414">
        <v>3.3</v>
      </c>
      <c r="U1414">
        <v>0.64700000000000002</v>
      </c>
      <c r="V1414">
        <v>12.5</v>
      </c>
      <c r="W1414" t="b">
        <f>COUNT(LifeExpectancyData[[#This Row],[Life expectancy]:[Schooling]])=19</f>
        <v>0</v>
      </c>
    </row>
    <row r="1415" spans="1:23" x14ac:dyDescent="0.25">
      <c r="A1415" t="s">
        <v>364</v>
      </c>
      <c r="B1415">
        <v>2012</v>
      </c>
      <c r="C1415" t="s">
        <v>273</v>
      </c>
      <c r="D1415">
        <v>69.900000000000006</v>
      </c>
      <c r="E1415">
        <v>18</v>
      </c>
      <c r="F1415">
        <v>3</v>
      </c>
      <c r="G1415">
        <v>0.01</v>
      </c>
      <c r="H1415">
        <v>0</v>
      </c>
      <c r="I1415">
        <v>96</v>
      </c>
      <c r="J1415">
        <v>0</v>
      </c>
      <c r="K1415">
        <v>42.2</v>
      </c>
      <c r="L1415">
        <v>4</v>
      </c>
      <c r="M1415">
        <v>94</v>
      </c>
      <c r="N1415">
        <v>6.97</v>
      </c>
      <c r="O1415">
        <v>96</v>
      </c>
      <c r="P1415">
        <v>0.1</v>
      </c>
      <c r="S1415">
        <v>3.2</v>
      </c>
      <c r="T1415">
        <v>3.3</v>
      </c>
      <c r="U1415">
        <v>0.63800000000000001</v>
      </c>
      <c r="V1415">
        <v>12.3</v>
      </c>
      <c r="W1415" t="b">
        <f>COUNT(LifeExpectancyData[[#This Row],[Life expectancy]:[Schooling]])=19</f>
        <v>0</v>
      </c>
    </row>
    <row r="1416" spans="1:23" x14ac:dyDescent="0.25">
      <c r="A1416" t="s">
        <v>364</v>
      </c>
      <c r="B1416">
        <v>2011</v>
      </c>
      <c r="C1416" t="s">
        <v>273</v>
      </c>
      <c r="D1416">
        <v>69.400000000000006</v>
      </c>
      <c r="E1416">
        <v>188</v>
      </c>
      <c r="F1416">
        <v>4</v>
      </c>
      <c r="G1416">
        <v>3.28</v>
      </c>
      <c r="H1416">
        <v>0</v>
      </c>
      <c r="I1416">
        <v>96</v>
      </c>
      <c r="J1416">
        <v>222</v>
      </c>
      <c r="K1416">
        <v>41.4</v>
      </c>
      <c r="L1416">
        <v>4</v>
      </c>
      <c r="M1416">
        <v>94</v>
      </c>
      <c r="N1416">
        <v>6.18</v>
      </c>
      <c r="O1416">
        <v>96</v>
      </c>
      <c r="P1416">
        <v>0.2</v>
      </c>
      <c r="S1416">
        <v>3.2</v>
      </c>
      <c r="T1416">
        <v>3.3</v>
      </c>
      <c r="U1416">
        <v>0.63200000000000001</v>
      </c>
      <c r="V1416">
        <v>12.1</v>
      </c>
      <c r="W1416" t="b">
        <f>COUNT(LifeExpectancyData[[#This Row],[Life expectancy]:[Schooling]])=19</f>
        <v>0</v>
      </c>
    </row>
    <row r="1417" spans="1:23" x14ac:dyDescent="0.25">
      <c r="A1417" t="s">
        <v>364</v>
      </c>
      <c r="B1417">
        <v>2010</v>
      </c>
      <c r="C1417" t="s">
        <v>273</v>
      </c>
      <c r="D1417">
        <v>68.8</v>
      </c>
      <c r="E1417">
        <v>199</v>
      </c>
      <c r="F1417">
        <v>4</v>
      </c>
      <c r="G1417">
        <v>2.73</v>
      </c>
      <c r="H1417">
        <v>0</v>
      </c>
      <c r="I1417">
        <v>96</v>
      </c>
      <c r="J1417">
        <v>0</v>
      </c>
      <c r="K1417">
        <v>4.7</v>
      </c>
      <c r="L1417">
        <v>4</v>
      </c>
      <c r="M1417">
        <v>88</v>
      </c>
      <c r="N1417">
        <v>6.66</v>
      </c>
      <c r="O1417">
        <v>96</v>
      </c>
      <c r="P1417">
        <v>0.1</v>
      </c>
      <c r="S1417">
        <v>3.2</v>
      </c>
      <c r="T1417">
        <v>3.3</v>
      </c>
      <c r="U1417">
        <v>0.63100000000000001</v>
      </c>
      <c r="V1417">
        <v>12.2</v>
      </c>
      <c r="W1417" t="b">
        <f>COUNT(LifeExpectancyData[[#This Row],[Life expectancy]:[Schooling]])=19</f>
        <v>0</v>
      </c>
    </row>
    <row r="1418" spans="1:23" x14ac:dyDescent="0.25">
      <c r="A1418" t="s">
        <v>364</v>
      </c>
      <c r="B1418">
        <v>2009</v>
      </c>
      <c r="C1418" t="s">
        <v>273</v>
      </c>
      <c r="D1418">
        <v>68.5</v>
      </c>
      <c r="E1418">
        <v>21</v>
      </c>
      <c r="F1418">
        <v>4</v>
      </c>
      <c r="G1418">
        <v>2.39</v>
      </c>
      <c r="H1418">
        <v>0</v>
      </c>
      <c r="I1418">
        <v>96</v>
      </c>
      <c r="J1418">
        <v>1</v>
      </c>
      <c r="K1418">
        <v>4.0999999999999996</v>
      </c>
      <c r="L1418">
        <v>4</v>
      </c>
      <c r="M1418">
        <v>96</v>
      </c>
      <c r="N1418">
        <v>6.79</v>
      </c>
      <c r="O1418">
        <v>95</v>
      </c>
      <c r="P1418">
        <v>0.1</v>
      </c>
      <c r="S1418">
        <v>3.3</v>
      </c>
      <c r="T1418">
        <v>3.4</v>
      </c>
      <c r="U1418">
        <v>0.629</v>
      </c>
      <c r="V1418">
        <v>12.4</v>
      </c>
      <c r="W1418" t="b">
        <f>COUNT(LifeExpectancyData[[#This Row],[Life expectancy]:[Schooling]])=19</f>
        <v>0</v>
      </c>
    </row>
    <row r="1419" spans="1:23" x14ac:dyDescent="0.25">
      <c r="A1419" t="s">
        <v>364</v>
      </c>
      <c r="B1419">
        <v>2008</v>
      </c>
      <c r="C1419" t="s">
        <v>273</v>
      </c>
      <c r="D1419">
        <v>67.599999999999994</v>
      </c>
      <c r="E1419">
        <v>217</v>
      </c>
      <c r="F1419">
        <v>4</v>
      </c>
      <c r="G1419">
        <v>2.5299999999999998</v>
      </c>
      <c r="H1419">
        <v>0</v>
      </c>
      <c r="I1419">
        <v>97</v>
      </c>
      <c r="J1419">
        <v>16</v>
      </c>
      <c r="K1419">
        <v>39.5</v>
      </c>
      <c r="L1419">
        <v>4</v>
      </c>
      <c r="M1419">
        <v>95</v>
      </c>
      <c r="N1419">
        <v>6.7</v>
      </c>
      <c r="O1419">
        <v>95</v>
      </c>
      <c r="P1419">
        <v>0.2</v>
      </c>
      <c r="S1419">
        <v>3.3</v>
      </c>
      <c r="T1419">
        <v>3.4</v>
      </c>
      <c r="U1419">
        <v>0.624</v>
      </c>
      <c r="V1419">
        <v>12.6</v>
      </c>
      <c r="W1419" t="b">
        <f>COUNT(LifeExpectancyData[[#This Row],[Life expectancy]:[Schooling]])=19</f>
        <v>0</v>
      </c>
    </row>
    <row r="1420" spans="1:23" x14ac:dyDescent="0.25">
      <c r="A1420" t="s">
        <v>364</v>
      </c>
      <c r="B1420">
        <v>2007</v>
      </c>
      <c r="C1420" t="s">
        <v>273</v>
      </c>
      <c r="D1420">
        <v>67.2</v>
      </c>
      <c r="E1420">
        <v>229</v>
      </c>
      <c r="F1420">
        <v>4</v>
      </c>
      <c r="G1420">
        <v>2.77</v>
      </c>
      <c r="H1420">
        <v>0</v>
      </c>
      <c r="I1420">
        <v>94</v>
      </c>
      <c r="J1420">
        <v>40</v>
      </c>
      <c r="K1420">
        <v>39</v>
      </c>
      <c r="L1420">
        <v>4</v>
      </c>
      <c r="M1420">
        <v>94</v>
      </c>
      <c r="N1420">
        <v>6.87</v>
      </c>
      <c r="O1420">
        <v>94</v>
      </c>
      <c r="P1420">
        <v>0.1</v>
      </c>
      <c r="S1420">
        <v>3.3</v>
      </c>
      <c r="T1420">
        <v>3.4</v>
      </c>
      <c r="U1420">
        <v>0.61799999999999999</v>
      </c>
      <c r="V1420">
        <v>12.6</v>
      </c>
      <c r="W1420" t="b">
        <f>COUNT(LifeExpectancyData[[#This Row],[Life expectancy]:[Schooling]])=19</f>
        <v>0</v>
      </c>
    </row>
    <row r="1421" spans="1:23" x14ac:dyDescent="0.25">
      <c r="A1421" t="s">
        <v>364</v>
      </c>
      <c r="B1421">
        <v>2006</v>
      </c>
      <c r="C1421" t="s">
        <v>273</v>
      </c>
      <c r="D1421">
        <v>66.7</v>
      </c>
      <c r="E1421">
        <v>234</v>
      </c>
      <c r="F1421">
        <v>4</v>
      </c>
      <c r="G1421">
        <v>2.48</v>
      </c>
      <c r="H1421">
        <v>0</v>
      </c>
      <c r="I1421">
        <v>9</v>
      </c>
      <c r="J1421">
        <v>27</v>
      </c>
      <c r="K1421">
        <v>38.5</v>
      </c>
      <c r="L1421">
        <v>4</v>
      </c>
      <c r="M1421">
        <v>93</v>
      </c>
      <c r="N1421">
        <v>6.73</v>
      </c>
      <c r="O1421">
        <v>92</v>
      </c>
      <c r="P1421">
        <v>0.1</v>
      </c>
      <c r="S1421">
        <v>3.3</v>
      </c>
      <c r="T1421">
        <v>3.4</v>
      </c>
      <c r="U1421">
        <v>0.61299999999999999</v>
      </c>
      <c r="V1421">
        <v>12.5</v>
      </c>
      <c r="W1421" t="b">
        <f>COUNT(LifeExpectancyData[[#This Row],[Life expectancy]:[Schooling]])=19</f>
        <v>0</v>
      </c>
    </row>
    <row r="1422" spans="1:23" x14ac:dyDescent="0.25">
      <c r="A1422" t="s">
        <v>364</v>
      </c>
      <c r="B1422">
        <v>2005</v>
      </c>
      <c r="C1422" t="s">
        <v>273</v>
      </c>
      <c r="D1422">
        <v>66.900000000000006</v>
      </c>
      <c r="E1422">
        <v>224</v>
      </c>
      <c r="F1422">
        <v>4</v>
      </c>
      <c r="G1422">
        <v>2.81</v>
      </c>
      <c r="H1422">
        <v>0</v>
      </c>
      <c r="I1422">
        <v>97</v>
      </c>
      <c r="J1422">
        <v>53</v>
      </c>
      <c r="K1422">
        <v>38</v>
      </c>
      <c r="L1422">
        <v>4</v>
      </c>
      <c r="M1422">
        <v>98</v>
      </c>
      <c r="N1422">
        <v>5.82</v>
      </c>
      <c r="O1422">
        <v>98</v>
      </c>
      <c r="P1422">
        <v>0.1</v>
      </c>
      <c r="S1422">
        <v>3.4</v>
      </c>
      <c r="T1422">
        <v>3.4</v>
      </c>
      <c r="U1422">
        <v>0.61199999999999999</v>
      </c>
      <c r="V1422">
        <v>12.4</v>
      </c>
      <c r="W1422" t="b">
        <f>COUNT(LifeExpectancyData[[#This Row],[Life expectancy]:[Schooling]])=19</f>
        <v>0</v>
      </c>
    </row>
    <row r="1423" spans="1:23" x14ac:dyDescent="0.25">
      <c r="A1423" t="s">
        <v>364</v>
      </c>
      <c r="B1423">
        <v>2004</v>
      </c>
      <c r="C1423" t="s">
        <v>273</v>
      </c>
      <c r="D1423">
        <v>67.099999999999994</v>
      </c>
      <c r="E1423">
        <v>218</v>
      </c>
      <c r="F1423">
        <v>4</v>
      </c>
      <c r="G1423">
        <v>3.41</v>
      </c>
      <c r="H1423">
        <v>0</v>
      </c>
      <c r="I1423">
        <v>99</v>
      </c>
      <c r="J1423">
        <v>8</v>
      </c>
      <c r="K1423">
        <v>37.5</v>
      </c>
      <c r="L1423">
        <v>4</v>
      </c>
      <c r="M1423">
        <v>98</v>
      </c>
      <c r="N1423">
        <v>5.57</v>
      </c>
      <c r="O1423">
        <v>99</v>
      </c>
      <c r="P1423">
        <v>0.1</v>
      </c>
      <c r="S1423">
        <v>3.4</v>
      </c>
      <c r="T1423">
        <v>3.4</v>
      </c>
      <c r="U1423">
        <v>0.60899999999999999</v>
      </c>
      <c r="V1423">
        <v>12.5</v>
      </c>
      <c r="W1423" t="b">
        <f>COUNT(LifeExpectancyData[[#This Row],[Life expectancy]:[Schooling]])=19</f>
        <v>0</v>
      </c>
    </row>
    <row r="1424" spans="1:23" x14ac:dyDescent="0.25">
      <c r="A1424" t="s">
        <v>364</v>
      </c>
      <c r="B1424">
        <v>2003</v>
      </c>
      <c r="C1424" t="s">
        <v>273</v>
      </c>
      <c r="D1424">
        <v>66.599999999999994</v>
      </c>
      <c r="E1424">
        <v>217</v>
      </c>
      <c r="F1424">
        <v>4</v>
      </c>
      <c r="G1424">
        <v>3.52</v>
      </c>
      <c r="H1424">
        <v>0</v>
      </c>
      <c r="I1424">
        <v>99</v>
      </c>
      <c r="J1424">
        <v>6</v>
      </c>
      <c r="K1424">
        <v>37</v>
      </c>
      <c r="L1424">
        <v>4</v>
      </c>
      <c r="M1424">
        <v>98</v>
      </c>
      <c r="N1424">
        <v>5.43</v>
      </c>
      <c r="O1424">
        <v>98</v>
      </c>
      <c r="P1424">
        <v>0.1</v>
      </c>
      <c r="S1424">
        <v>3.5</v>
      </c>
      <c r="T1424">
        <v>3.5</v>
      </c>
      <c r="U1424">
        <v>0.60199999999999998</v>
      </c>
      <c r="V1424">
        <v>12.2</v>
      </c>
      <c r="W1424" t="b">
        <f>COUNT(LifeExpectancyData[[#This Row],[Life expectancy]:[Schooling]])=19</f>
        <v>0</v>
      </c>
    </row>
    <row r="1425" spans="1:23" x14ac:dyDescent="0.25">
      <c r="A1425" t="s">
        <v>364</v>
      </c>
      <c r="B1425">
        <v>2002</v>
      </c>
      <c r="C1425" t="s">
        <v>273</v>
      </c>
      <c r="D1425">
        <v>66.7</v>
      </c>
      <c r="E1425">
        <v>215</v>
      </c>
      <c r="F1425">
        <v>4</v>
      </c>
      <c r="G1425">
        <v>3.31</v>
      </c>
      <c r="H1425">
        <v>0</v>
      </c>
      <c r="I1425">
        <v>99</v>
      </c>
      <c r="J1425">
        <v>2</v>
      </c>
      <c r="K1425">
        <v>36.5</v>
      </c>
      <c r="L1425">
        <v>5</v>
      </c>
      <c r="M1425">
        <v>99</v>
      </c>
      <c r="N1425">
        <v>5.43</v>
      </c>
      <c r="O1425">
        <v>98</v>
      </c>
      <c r="P1425">
        <v>0.1</v>
      </c>
      <c r="S1425">
        <v>3.5</v>
      </c>
      <c r="T1425">
        <v>3.5</v>
      </c>
      <c r="U1425">
        <v>0.60099999999999998</v>
      </c>
      <c r="V1425">
        <v>12.1</v>
      </c>
      <c r="W1425" t="b">
        <f>COUNT(LifeExpectancyData[[#This Row],[Life expectancy]:[Schooling]])=19</f>
        <v>0</v>
      </c>
    </row>
    <row r="1426" spans="1:23" x14ac:dyDescent="0.25">
      <c r="A1426" t="s">
        <v>364</v>
      </c>
      <c r="B1426">
        <v>2001</v>
      </c>
      <c r="C1426" t="s">
        <v>273</v>
      </c>
      <c r="D1426">
        <v>67.2</v>
      </c>
      <c r="E1426">
        <v>217</v>
      </c>
      <c r="F1426">
        <v>4</v>
      </c>
      <c r="G1426">
        <v>2.62</v>
      </c>
      <c r="H1426">
        <v>0</v>
      </c>
      <c r="I1426">
        <v>57</v>
      </c>
      <c r="J1426">
        <v>17</v>
      </c>
      <c r="K1426">
        <v>36</v>
      </c>
      <c r="L1426">
        <v>5</v>
      </c>
      <c r="M1426">
        <v>99</v>
      </c>
      <c r="N1426">
        <v>4.79</v>
      </c>
      <c r="O1426">
        <v>99</v>
      </c>
      <c r="P1426">
        <v>0.1</v>
      </c>
      <c r="S1426">
        <v>3.6</v>
      </c>
      <c r="T1426">
        <v>3.6</v>
      </c>
      <c r="U1426">
        <v>0.59299999999999997</v>
      </c>
      <c r="V1426">
        <v>11.8</v>
      </c>
      <c r="W1426" t="b">
        <f>COUNT(LifeExpectancyData[[#This Row],[Life expectancy]:[Schooling]])=19</f>
        <v>0</v>
      </c>
    </row>
    <row r="1427" spans="1:23" x14ac:dyDescent="0.25">
      <c r="A1427" t="s">
        <v>364</v>
      </c>
      <c r="B1427">
        <v>2000</v>
      </c>
      <c r="C1427" t="s">
        <v>273</v>
      </c>
      <c r="D1427">
        <v>66.599999999999994</v>
      </c>
      <c r="E1427">
        <v>225</v>
      </c>
      <c r="F1427">
        <v>4</v>
      </c>
      <c r="G1427">
        <v>2.13</v>
      </c>
      <c r="H1427">
        <v>0</v>
      </c>
      <c r="I1427">
        <v>44</v>
      </c>
      <c r="J1427">
        <v>16</v>
      </c>
      <c r="K1427">
        <v>35.6</v>
      </c>
      <c r="L1427">
        <v>5</v>
      </c>
      <c r="M1427">
        <v>99</v>
      </c>
      <c r="N1427">
        <v>4.68</v>
      </c>
      <c r="O1427">
        <v>99</v>
      </c>
      <c r="P1427">
        <v>0.1</v>
      </c>
      <c r="S1427">
        <v>3.6</v>
      </c>
      <c r="T1427">
        <v>3.6</v>
      </c>
      <c r="U1427">
        <v>0.58599999999999997</v>
      </c>
      <c r="V1427">
        <v>11.4</v>
      </c>
      <c r="W1427" t="b">
        <f>COUNT(LifeExpectancyData[[#This Row],[Life expectancy]:[Schooling]])=19</f>
        <v>0</v>
      </c>
    </row>
    <row r="1428" spans="1:23" x14ac:dyDescent="0.25">
      <c r="A1428" t="s">
        <v>365</v>
      </c>
      <c r="B1428">
        <v>2015</v>
      </c>
      <c r="C1428" t="s">
        <v>273</v>
      </c>
      <c r="D1428">
        <v>65.7</v>
      </c>
      <c r="E1428">
        <v>194</v>
      </c>
      <c r="F1428">
        <v>8</v>
      </c>
      <c r="H1428">
        <v>0</v>
      </c>
      <c r="I1428">
        <v>89</v>
      </c>
      <c r="J1428">
        <v>56</v>
      </c>
      <c r="K1428">
        <v>21.7</v>
      </c>
      <c r="L1428">
        <v>11</v>
      </c>
      <c r="M1428">
        <v>89</v>
      </c>
      <c r="O1428">
        <v>89</v>
      </c>
      <c r="P1428">
        <v>0.2</v>
      </c>
      <c r="S1428">
        <v>8.8000000000000007</v>
      </c>
      <c r="T1428">
        <v>8.9</v>
      </c>
      <c r="U1428">
        <v>0.58199999999999996</v>
      </c>
      <c r="V1428">
        <v>10.8</v>
      </c>
      <c r="W1428" t="b">
        <f>COUNT(LifeExpectancyData[[#This Row],[Life expectancy]:[Schooling]])=19</f>
        <v>0</v>
      </c>
    </row>
    <row r="1429" spans="1:23" x14ac:dyDescent="0.25">
      <c r="A1429" t="s">
        <v>365</v>
      </c>
      <c r="B1429">
        <v>2014</v>
      </c>
      <c r="C1429" t="s">
        <v>273</v>
      </c>
      <c r="D1429">
        <v>65.3</v>
      </c>
      <c r="E1429">
        <v>199</v>
      </c>
      <c r="F1429">
        <v>8</v>
      </c>
      <c r="G1429">
        <v>0.01</v>
      </c>
      <c r="H1429">
        <v>0</v>
      </c>
      <c r="I1429">
        <v>88</v>
      </c>
      <c r="J1429">
        <v>339</v>
      </c>
      <c r="K1429">
        <v>2.9</v>
      </c>
      <c r="L1429">
        <v>11</v>
      </c>
      <c r="M1429">
        <v>88</v>
      </c>
      <c r="N1429">
        <v>1.87</v>
      </c>
      <c r="O1429">
        <v>88</v>
      </c>
      <c r="P1429">
        <v>0.2</v>
      </c>
      <c r="S1429">
        <v>8.9</v>
      </c>
      <c r="T1429">
        <v>9</v>
      </c>
      <c r="U1429">
        <v>0.57299999999999995</v>
      </c>
      <c r="V1429">
        <v>10.6</v>
      </c>
      <c r="W1429" t="b">
        <f>COUNT(LifeExpectancyData[[#This Row],[Life expectancy]:[Schooling]])=19</f>
        <v>0</v>
      </c>
    </row>
    <row r="1430" spans="1:23" x14ac:dyDescent="0.25">
      <c r="A1430" t="s">
        <v>365</v>
      </c>
      <c r="B1430">
        <v>2013</v>
      </c>
      <c r="C1430" t="s">
        <v>273</v>
      </c>
      <c r="D1430">
        <v>64.900000000000006</v>
      </c>
      <c r="E1430">
        <v>23</v>
      </c>
      <c r="F1430">
        <v>9</v>
      </c>
      <c r="G1430">
        <v>0.01</v>
      </c>
      <c r="H1430">
        <v>0</v>
      </c>
      <c r="I1430">
        <v>87</v>
      </c>
      <c r="J1430">
        <v>71</v>
      </c>
      <c r="K1430">
        <v>2.1</v>
      </c>
      <c r="L1430">
        <v>12</v>
      </c>
      <c r="M1430">
        <v>86</v>
      </c>
      <c r="N1430">
        <v>2</v>
      </c>
      <c r="O1430">
        <v>87</v>
      </c>
      <c r="P1430">
        <v>0.3</v>
      </c>
      <c r="S1430">
        <v>9</v>
      </c>
      <c r="T1430">
        <v>9.1</v>
      </c>
      <c r="U1430">
        <v>0.56299999999999994</v>
      </c>
      <c r="V1430">
        <v>10.4</v>
      </c>
      <c r="W1430" t="b">
        <f>COUNT(LifeExpectancyData[[#This Row],[Life expectancy]:[Schooling]])=19</f>
        <v>0</v>
      </c>
    </row>
    <row r="1431" spans="1:23" x14ac:dyDescent="0.25">
      <c r="A1431" t="s">
        <v>365</v>
      </c>
      <c r="B1431">
        <v>2012</v>
      </c>
      <c r="C1431" t="s">
        <v>273</v>
      </c>
      <c r="D1431">
        <v>64.400000000000006</v>
      </c>
      <c r="E1431">
        <v>28</v>
      </c>
      <c r="F1431">
        <v>9</v>
      </c>
      <c r="G1431">
        <v>0.01</v>
      </c>
      <c r="H1431">
        <v>0</v>
      </c>
      <c r="I1431">
        <v>79</v>
      </c>
      <c r="J1431">
        <v>32</v>
      </c>
      <c r="K1431">
        <v>19.399999999999999</v>
      </c>
      <c r="L1431">
        <v>12</v>
      </c>
      <c r="M1431">
        <v>78</v>
      </c>
      <c r="N1431">
        <v>2.12</v>
      </c>
      <c r="O1431">
        <v>79</v>
      </c>
      <c r="P1431">
        <v>0.3</v>
      </c>
      <c r="S1431">
        <v>9.1</v>
      </c>
      <c r="T1431">
        <v>9.1999999999999993</v>
      </c>
      <c r="U1431">
        <v>0.55400000000000005</v>
      </c>
      <c r="V1431">
        <v>10.199999999999999</v>
      </c>
      <c r="W1431" t="b">
        <f>COUNT(LifeExpectancyData[[#This Row],[Life expectancy]:[Schooling]])=19</f>
        <v>0</v>
      </c>
    </row>
    <row r="1432" spans="1:23" x14ac:dyDescent="0.25">
      <c r="A1432" t="s">
        <v>365</v>
      </c>
      <c r="B1432">
        <v>2011</v>
      </c>
      <c r="C1432" t="s">
        <v>273</v>
      </c>
      <c r="D1432">
        <v>64</v>
      </c>
      <c r="E1432">
        <v>213</v>
      </c>
      <c r="F1432">
        <v>9</v>
      </c>
      <c r="G1432">
        <v>5.39</v>
      </c>
      <c r="H1432">
        <v>0</v>
      </c>
      <c r="I1432">
        <v>78</v>
      </c>
      <c r="J1432">
        <v>113</v>
      </c>
      <c r="K1432">
        <v>18.7</v>
      </c>
      <c r="L1432">
        <v>13</v>
      </c>
      <c r="M1432">
        <v>79</v>
      </c>
      <c r="N1432">
        <v>2.2000000000000002</v>
      </c>
      <c r="O1432">
        <v>78</v>
      </c>
      <c r="P1432">
        <v>0.3</v>
      </c>
      <c r="S1432">
        <v>9.1999999999999993</v>
      </c>
      <c r="T1432">
        <v>9.4</v>
      </c>
      <c r="U1432">
        <v>0.54200000000000004</v>
      </c>
      <c r="V1432">
        <v>9.9</v>
      </c>
      <c r="W1432" t="b">
        <f>COUNT(LifeExpectancyData[[#This Row],[Life expectancy]:[Schooling]])=19</f>
        <v>0</v>
      </c>
    </row>
    <row r="1433" spans="1:23" x14ac:dyDescent="0.25">
      <c r="A1433" t="s">
        <v>365</v>
      </c>
      <c r="B1433">
        <v>2010</v>
      </c>
      <c r="C1433" t="s">
        <v>273</v>
      </c>
      <c r="D1433">
        <v>63.6</v>
      </c>
      <c r="E1433">
        <v>218</v>
      </c>
      <c r="F1433">
        <v>10</v>
      </c>
      <c r="G1433">
        <v>5.95</v>
      </c>
      <c r="H1433">
        <v>0</v>
      </c>
      <c r="I1433">
        <v>74</v>
      </c>
      <c r="J1433">
        <v>153</v>
      </c>
      <c r="K1433">
        <v>18</v>
      </c>
      <c r="L1433">
        <v>13</v>
      </c>
      <c r="M1433">
        <v>76</v>
      </c>
      <c r="N1433">
        <v>2.75</v>
      </c>
      <c r="O1433">
        <v>74</v>
      </c>
      <c r="P1433">
        <v>0.3</v>
      </c>
      <c r="S1433">
        <v>9.3000000000000007</v>
      </c>
      <c r="T1433">
        <v>9.5</v>
      </c>
      <c r="U1433">
        <v>0.53500000000000003</v>
      </c>
      <c r="V1433">
        <v>9.6</v>
      </c>
      <c r="W1433" t="b">
        <f>COUNT(LifeExpectancyData[[#This Row],[Life expectancy]:[Schooling]])=19</f>
        <v>0</v>
      </c>
    </row>
    <row r="1434" spans="1:23" x14ac:dyDescent="0.25">
      <c r="A1434" t="s">
        <v>365</v>
      </c>
      <c r="B1434">
        <v>2009</v>
      </c>
      <c r="C1434" t="s">
        <v>273</v>
      </c>
      <c r="D1434">
        <v>63.1</v>
      </c>
      <c r="E1434">
        <v>223</v>
      </c>
      <c r="F1434">
        <v>10</v>
      </c>
      <c r="G1434">
        <v>5.18</v>
      </c>
      <c r="H1434">
        <v>0</v>
      </c>
      <c r="I1434">
        <v>67</v>
      </c>
      <c r="J1434">
        <v>78</v>
      </c>
      <c r="K1434">
        <v>17.3</v>
      </c>
      <c r="L1434">
        <v>14</v>
      </c>
      <c r="M1434">
        <v>67</v>
      </c>
      <c r="N1434">
        <v>3.77</v>
      </c>
      <c r="O1434">
        <v>67</v>
      </c>
      <c r="P1434">
        <v>0.2</v>
      </c>
      <c r="S1434">
        <v>9.4</v>
      </c>
      <c r="T1434">
        <v>9.6</v>
      </c>
      <c r="U1434">
        <v>0.52500000000000002</v>
      </c>
      <c r="V1434">
        <v>9.4</v>
      </c>
      <c r="W1434" t="b">
        <f>COUNT(LifeExpectancyData[[#This Row],[Life expectancy]:[Schooling]])=19</f>
        <v>0</v>
      </c>
    </row>
    <row r="1435" spans="1:23" x14ac:dyDescent="0.25">
      <c r="A1435" t="s">
        <v>365</v>
      </c>
      <c r="B1435">
        <v>2008</v>
      </c>
      <c r="C1435" t="s">
        <v>273</v>
      </c>
      <c r="D1435">
        <v>62.6</v>
      </c>
      <c r="E1435">
        <v>228</v>
      </c>
      <c r="F1435">
        <v>10</v>
      </c>
      <c r="G1435">
        <v>5.0999999999999996</v>
      </c>
      <c r="H1435">
        <v>0</v>
      </c>
      <c r="I1435">
        <v>61</v>
      </c>
      <c r="J1435">
        <v>174</v>
      </c>
      <c r="K1435">
        <v>16.7</v>
      </c>
      <c r="L1435">
        <v>14</v>
      </c>
      <c r="M1435">
        <v>6</v>
      </c>
      <c r="N1435">
        <v>2.77</v>
      </c>
      <c r="O1435">
        <v>61</v>
      </c>
      <c r="P1435">
        <v>0.2</v>
      </c>
      <c r="S1435">
        <v>9.6</v>
      </c>
      <c r="T1435">
        <v>9.6999999999999993</v>
      </c>
      <c r="U1435">
        <v>0.51800000000000002</v>
      </c>
      <c r="V1435">
        <v>9.1999999999999993</v>
      </c>
      <c r="W1435" t="b">
        <f>COUNT(LifeExpectancyData[[#This Row],[Life expectancy]:[Schooling]])=19</f>
        <v>0</v>
      </c>
    </row>
    <row r="1436" spans="1:23" x14ac:dyDescent="0.25">
      <c r="A1436" t="s">
        <v>365</v>
      </c>
      <c r="B1436">
        <v>2007</v>
      </c>
      <c r="C1436" t="s">
        <v>273</v>
      </c>
      <c r="D1436">
        <v>62.1</v>
      </c>
      <c r="E1436">
        <v>234</v>
      </c>
      <c r="F1436">
        <v>11</v>
      </c>
      <c r="G1436">
        <v>5</v>
      </c>
      <c r="H1436">
        <v>0</v>
      </c>
      <c r="I1436">
        <v>5</v>
      </c>
      <c r="J1436">
        <v>1678</v>
      </c>
      <c r="K1436">
        <v>16.100000000000001</v>
      </c>
      <c r="L1436">
        <v>15</v>
      </c>
      <c r="M1436">
        <v>46</v>
      </c>
      <c r="N1436">
        <v>4.1399999999999997</v>
      </c>
      <c r="O1436">
        <v>5</v>
      </c>
      <c r="P1436">
        <v>0.2</v>
      </c>
      <c r="S1436">
        <v>9.6999999999999993</v>
      </c>
      <c r="T1436">
        <v>9.8000000000000007</v>
      </c>
      <c r="U1436">
        <v>0.50900000000000001</v>
      </c>
      <c r="V1436">
        <v>9</v>
      </c>
      <c r="W1436" t="b">
        <f>COUNT(LifeExpectancyData[[#This Row],[Life expectancy]:[Schooling]])=19</f>
        <v>0</v>
      </c>
    </row>
    <row r="1437" spans="1:23" x14ac:dyDescent="0.25">
      <c r="A1437" t="s">
        <v>365</v>
      </c>
      <c r="B1437">
        <v>2006</v>
      </c>
      <c r="C1437" t="s">
        <v>273</v>
      </c>
      <c r="D1437">
        <v>61.5</v>
      </c>
      <c r="E1437">
        <v>24</v>
      </c>
      <c r="F1437">
        <v>11</v>
      </c>
      <c r="G1437">
        <v>3.69</v>
      </c>
      <c r="H1437">
        <v>0</v>
      </c>
      <c r="I1437">
        <v>57</v>
      </c>
      <c r="J1437">
        <v>58</v>
      </c>
      <c r="K1437">
        <v>15.5</v>
      </c>
      <c r="L1437">
        <v>15</v>
      </c>
      <c r="M1437">
        <v>56</v>
      </c>
      <c r="N1437">
        <v>4.1399999999999997</v>
      </c>
      <c r="O1437">
        <v>57</v>
      </c>
      <c r="P1437">
        <v>0.2</v>
      </c>
      <c r="S1437">
        <v>9.9</v>
      </c>
      <c r="T1437">
        <v>9.9</v>
      </c>
      <c r="U1437">
        <v>0.503</v>
      </c>
      <c r="V1437">
        <v>9</v>
      </c>
      <c r="W1437" t="b">
        <f>COUNT(LifeExpectancyData[[#This Row],[Life expectancy]:[Schooling]])=19</f>
        <v>0</v>
      </c>
    </row>
    <row r="1438" spans="1:23" x14ac:dyDescent="0.25">
      <c r="A1438" t="s">
        <v>365</v>
      </c>
      <c r="B1438">
        <v>2005</v>
      </c>
      <c r="C1438" t="s">
        <v>273</v>
      </c>
      <c r="D1438">
        <v>61</v>
      </c>
      <c r="E1438">
        <v>246</v>
      </c>
      <c r="F1438">
        <v>11</v>
      </c>
      <c r="G1438">
        <v>3.68</v>
      </c>
      <c r="H1438">
        <v>0</v>
      </c>
      <c r="I1438">
        <v>49</v>
      </c>
      <c r="J1438">
        <v>295</v>
      </c>
      <c r="K1438">
        <v>14.9</v>
      </c>
      <c r="L1438">
        <v>16</v>
      </c>
      <c r="M1438">
        <v>5</v>
      </c>
      <c r="N1438">
        <v>4.32</v>
      </c>
      <c r="O1438">
        <v>49</v>
      </c>
      <c r="P1438">
        <v>0.2</v>
      </c>
      <c r="S1438">
        <v>1</v>
      </c>
      <c r="T1438">
        <v>1.1000000000000001</v>
      </c>
      <c r="U1438">
        <v>0.49399999999999999</v>
      </c>
      <c r="V1438">
        <v>8.6999999999999993</v>
      </c>
      <c r="W1438" t="b">
        <f>COUNT(LifeExpectancyData[[#This Row],[Life expectancy]:[Schooling]])=19</f>
        <v>0</v>
      </c>
    </row>
    <row r="1439" spans="1:23" x14ac:dyDescent="0.25">
      <c r="A1439" t="s">
        <v>365</v>
      </c>
      <c r="B1439">
        <v>2004</v>
      </c>
      <c r="C1439" t="s">
        <v>273</v>
      </c>
      <c r="D1439">
        <v>64</v>
      </c>
      <c r="E1439">
        <v>252</v>
      </c>
      <c r="F1439">
        <v>12</v>
      </c>
      <c r="G1439">
        <v>3.53</v>
      </c>
      <c r="H1439">
        <v>0</v>
      </c>
      <c r="I1439">
        <v>45</v>
      </c>
      <c r="J1439">
        <v>1491</v>
      </c>
      <c r="K1439">
        <v>14.4</v>
      </c>
      <c r="L1439">
        <v>16</v>
      </c>
      <c r="M1439">
        <v>46</v>
      </c>
      <c r="N1439">
        <v>4.54</v>
      </c>
      <c r="O1439">
        <v>45</v>
      </c>
      <c r="P1439">
        <v>0.2</v>
      </c>
      <c r="S1439">
        <v>1.1000000000000001</v>
      </c>
      <c r="T1439">
        <v>1.2</v>
      </c>
      <c r="U1439">
        <v>0.48499999999999999</v>
      </c>
      <c r="V1439">
        <v>8.6</v>
      </c>
      <c r="W1439" t="b">
        <f>COUNT(LifeExpectancyData[[#This Row],[Life expectancy]:[Schooling]])=19</f>
        <v>0</v>
      </c>
    </row>
    <row r="1440" spans="1:23" x14ac:dyDescent="0.25">
      <c r="A1440" t="s">
        <v>365</v>
      </c>
      <c r="B1440">
        <v>2003</v>
      </c>
      <c r="C1440" t="s">
        <v>273</v>
      </c>
      <c r="D1440">
        <v>59.8</v>
      </c>
      <c r="E1440">
        <v>259</v>
      </c>
      <c r="F1440">
        <v>12</v>
      </c>
      <c r="G1440">
        <v>3.41</v>
      </c>
      <c r="H1440">
        <v>0</v>
      </c>
      <c r="I1440">
        <v>5</v>
      </c>
      <c r="J1440">
        <v>1810</v>
      </c>
      <c r="K1440">
        <v>13.8</v>
      </c>
      <c r="L1440">
        <v>17</v>
      </c>
      <c r="M1440">
        <v>52</v>
      </c>
      <c r="N1440">
        <v>4.91</v>
      </c>
      <c r="O1440">
        <v>49</v>
      </c>
      <c r="P1440">
        <v>0.1</v>
      </c>
      <c r="S1440">
        <v>1.2</v>
      </c>
      <c r="T1440">
        <v>1.3</v>
      </c>
      <c r="U1440">
        <v>0.47699999999999998</v>
      </c>
      <c r="V1440">
        <v>8.3000000000000007</v>
      </c>
      <c r="W1440" t="b">
        <f>COUNT(LifeExpectancyData[[#This Row],[Life expectancy]:[Schooling]])=19</f>
        <v>0</v>
      </c>
    </row>
    <row r="1441" spans="1:23" x14ac:dyDescent="0.25">
      <c r="A1441" t="s">
        <v>365</v>
      </c>
      <c r="B1441">
        <v>2002</v>
      </c>
      <c r="C1441" t="s">
        <v>273</v>
      </c>
      <c r="D1441">
        <v>59.3</v>
      </c>
      <c r="E1441">
        <v>265</v>
      </c>
      <c r="F1441">
        <v>13</v>
      </c>
      <c r="G1441">
        <v>3.33</v>
      </c>
      <c r="H1441">
        <v>0</v>
      </c>
      <c r="J1441">
        <v>2070</v>
      </c>
      <c r="K1441">
        <v>13.3</v>
      </c>
      <c r="L1441">
        <v>18</v>
      </c>
      <c r="M1441">
        <v>55</v>
      </c>
      <c r="N1441">
        <v>4.4000000000000004</v>
      </c>
      <c r="O1441">
        <v>53</v>
      </c>
      <c r="P1441">
        <v>0.1</v>
      </c>
      <c r="S1441">
        <v>1.3</v>
      </c>
      <c r="T1441">
        <v>1.4</v>
      </c>
      <c r="U1441">
        <v>0.46800000000000003</v>
      </c>
      <c r="V1441">
        <v>8</v>
      </c>
      <c r="W1441" t="b">
        <f>COUNT(LifeExpectancyData[[#This Row],[Life expectancy]:[Schooling]])=19</f>
        <v>0</v>
      </c>
    </row>
    <row r="1442" spans="1:23" x14ac:dyDescent="0.25">
      <c r="A1442" t="s">
        <v>365</v>
      </c>
      <c r="B1442">
        <v>2001</v>
      </c>
      <c r="C1442" t="s">
        <v>273</v>
      </c>
      <c r="D1442">
        <v>58.7</v>
      </c>
      <c r="E1442">
        <v>271</v>
      </c>
      <c r="F1442">
        <v>13</v>
      </c>
      <c r="G1442">
        <v>3.13</v>
      </c>
      <c r="H1442">
        <v>0</v>
      </c>
      <c r="J1442">
        <v>94</v>
      </c>
      <c r="K1442">
        <v>12.7</v>
      </c>
      <c r="L1442">
        <v>19</v>
      </c>
      <c r="M1442">
        <v>55</v>
      </c>
      <c r="N1442">
        <v>4.32</v>
      </c>
      <c r="O1442">
        <v>52</v>
      </c>
      <c r="P1442">
        <v>0.1</v>
      </c>
      <c r="S1442">
        <v>1.4</v>
      </c>
      <c r="T1442">
        <v>1.5</v>
      </c>
      <c r="U1442">
        <v>0.46300000000000002</v>
      </c>
      <c r="V1442">
        <v>8</v>
      </c>
      <c r="W1442" t="b">
        <f>COUNT(LifeExpectancyData[[#This Row],[Life expectancy]:[Schooling]])=19</f>
        <v>0</v>
      </c>
    </row>
    <row r="1443" spans="1:23" x14ac:dyDescent="0.25">
      <c r="A1443" t="s">
        <v>365</v>
      </c>
      <c r="B1443">
        <v>2000</v>
      </c>
      <c r="C1443" t="s">
        <v>273</v>
      </c>
      <c r="D1443">
        <v>58.1</v>
      </c>
      <c r="E1443">
        <v>278</v>
      </c>
      <c r="F1443">
        <v>14</v>
      </c>
      <c r="G1443">
        <v>5.16</v>
      </c>
      <c r="H1443">
        <v>0</v>
      </c>
      <c r="J1443">
        <v>332</v>
      </c>
      <c r="K1443">
        <v>12.3</v>
      </c>
      <c r="L1443">
        <v>20</v>
      </c>
      <c r="M1443">
        <v>57</v>
      </c>
      <c r="N1443">
        <v>3.41</v>
      </c>
      <c r="O1443">
        <v>51</v>
      </c>
      <c r="P1443">
        <v>0.1</v>
      </c>
      <c r="S1443">
        <v>1.5</v>
      </c>
      <c r="T1443">
        <v>1.5</v>
      </c>
      <c r="U1443">
        <v>0.45900000000000002</v>
      </c>
      <c r="V1443">
        <v>8</v>
      </c>
      <c r="W1443" t="b">
        <f>COUNT(LifeExpectancyData[[#This Row],[Life expectancy]:[Schooling]])=19</f>
        <v>0</v>
      </c>
    </row>
    <row r="1444" spans="1:23" x14ac:dyDescent="0.25">
      <c r="A1444" t="s">
        <v>366</v>
      </c>
      <c r="B1444">
        <v>2015</v>
      </c>
      <c r="C1444" t="s">
        <v>281</v>
      </c>
      <c r="D1444">
        <v>74.599999999999994</v>
      </c>
      <c r="E1444">
        <v>153</v>
      </c>
      <c r="F1444">
        <v>0</v>
      </c>
      <c r="H1444">
        <v>0</v>
      </c>
      <c r="I1444">
        <v>94</v>
      </c>
      <c r="J1444">
        <v>0</v>
      </c>
      <c r="K1444">
        <v>61.2</v>
      </c>
      <c r="L1444">
        <v>0</v>
      </c>
      <c r="M1444">
        <v>95</v>
      </c>
      <c r="O1444">
        <v>95</v>
      </c>
      <c r="P1444">
        <v>0.1</v>
      </c>
      <c r="Q1444">
        <v>13666.583360000001</v>
      </c>
      <c r="R1444">
        <v>1977527</v>
      </c>
      <c r="S1444">
        <v>2.2000000000000002</v>
      </c>
      <c r="T1444">
        <v>2.1</v>
      </c>
      <c r="U1444">
        <v>0.82799999999999996</v>
      </c>
      <c r="V1444">
        <v>16</v>
      </c>
      <c r="W1444" t="b">
        <f>COUNT(LifeExpectancyData[[#This Row],[Life expectancy]:[Schooling]])=19</f>
        <v>0</v>
      </c>
    </row>
    <row r="1445" spans="1:23" x14ac:dyDescent="0.25">
      <c r="A1445" t="s">
        <v>366</v>
      </c>
      <c r="B1445">
        <v>2014</v>
      </c>
      <c r="C1445" t="s">
        <v>281</v>
      </c>
      <c r="D1445">
        <v>74.400000000000006</v>
      </c>
      <c r="E1445">
        <v>156</v>
      </c>
      <c r="F1445">
        <v>0</v>
      </c>
      <c r="G1445">
        <v>0.01</v>
      </c>
      <c r="H1445">
        <v>1542.6359789999999</v>
      </c>
      <c r="I1445">
        <v>92</v>
      </c>
      <c r="J1445">
        <v>36</v>
      </c>
      <c r="K1445">
        <v>6.7</v>
      </c>
      <c r="L1445">
        <v>0</v>
      </c>
      <c r="M1445">
        <v>92</v>
      </c>
      <c r="N1445">
        <v>5.88</v>
      </c>
      <c r="O1445">
        <v>92</v>
      </c>
      <c r="P1445">
        <v>0.1</v>
      </c>
      <c r="Q1445">
        <v>15725.1374</v>
      </c>
      <c r="R1445">
        <v>1993782</v>
      </c>
      <c r="S1445">
        <v>2.2000000000000002</v>
      </c>
      <c r="T1445">
        <v>2.2000000000000002</v>
      </c>
      <c r="U1445">
        <v>0.82199999999999995</v>
      </c>
      <c r="V1445">
        <v>16</v>
      </c>
      <c r="W1445" t="b">
        <f>COUNT(LifeExpectancyData[[#This Row],[Life expectancy]:[Schooling]])=19</f>
        <v>1</v>
      </c>
    </row>
    <row r="1446" spans="1:23" x14ac:dyDescent="0.25">
      <c r="A1446" t="s">
        <v>366</v>
      </c>
      <c r="B1446">
        <v>2013</v>
      </c>
      <c r="C1446" t="s">
        <v>281</v>
      </c>
      <c r="D1446">
        <v>74.099999999999994</v>
      </c>
      <c r="E1446">
        <v>161</v>
      </c>
      <c r="F1446">
        <v>0</v>
      </c>
      <c r="G1446">
        <v>10.37</v>
      </c>
      <c r="H1446">
        <v>150.31168840000001</v>
      </c>
      <c r="I1446">
        <v>94</v>
      </c>
      <c r="J1446">
        <v>0</v>
      </c>
      <c r="K1446">
        <v>6.2</v>
      </c>
      <c r="L1446">
        <v>0</v>
      </c>
      <c r="M1446">
        <v>94</v>
      </c>
      <c r="N1446">
        <v>5.67</v>
      </c>
      <c r="O1446">
        <v>94</v>
      </c>
      <c r="P1446">
        <v>0.1</v>
      </c>
      <c r="Q1446">
        <v>1532.2292399999999</v>
      </c>
      <c r="R1446">
        <v>212647</v>
      </c>
      <c r="S1446">
        <v>2.2000000000000002</v>
      </c>
      <c r="T1446">
        <v>2.2000000000000002</v>
      </c>
      <c r="U1446">
        <v>0.81399999999999995</v>
      </c>
      <c r="V1446">
        <v>15.4</v>
      </c>
      <c r="W1446" t="b">
        <f>COUNT(LifeExpectancyData[[#This Row],[Life expectancy]:[Schooling]])=19</f>
        <v>1</v>
      </c>
    </row>
    <row r="1447" spans="1:23" x14ac:dyDescent="0.25">
      <c r="A1447" t="s">
        <v>366</v>
      </c>
      <c r="B1447">
        <v>2012</v>
      </c>
      <c r="C1447" t="s">
        <v>281</v>
      </c>
      <c r="D1447">
        <v>73.8</v>
      </c>
      <c r="E1447">
        <v>163</v>
      </c>
      <c r="F1447">
        <v>0</v>
      </c>
      <c r="G1447">
        <v>10.210000000000001</v>
      </c>
      <c r="H1447">
        <v>1356.022164</v>
      </c>
      <c r="I1447">
        <v>9</v>
      </c>
      <c r="J1447">
        <v>3</v>
      </c>
      <c r="K1447">
        <v>59.8</v>
      </c>
      <c r="L1447">
        <v>0</v>
      </c>
      <c r="M1447">
        <v>91</v>
      </c>
      <c r="N1447">
        <v>5.91</v>
      </c>
      <c r="O1447">
        <v>91</v>
      </c>
      <c r="P1447">
        <v>0.1</v>
      </c>
      <c r="Q1447">
        <v>13822.8559</v>
      </c>
      <c r="R1447">
        <v>234319</v>
      </c>
      <c r="S1447">
        <v>2.2000000000000002</v>
      </c>
      <c r="T1447">
        <v>2.2000000000000002</v>
      </c>
      <c r="U1447">
        <v>0.81200000000000006</v>
      </c>
      <c r="V1447">
        <v>15.5</v>
      </c>
      <c r="W1447" t="b">
        <f>COUNT(LifeExpectancyData[[#This Row],[Life expectancy]:[Schooling]])=19</f>
        <v>1</v>
      </c>
    </row>
    <row r="1448" spans="1:23" x14ac:dyDescent="0.25">
      <c r="A1448" t="s">
        <v>366</v>
      </c>
      <c r="B1448">
        <v>2011</v>
      </c>
      <c r="C1448" t="s">
        <v>281</v>
      </c>
      <c r="D1448">
        <v>73.599999999999994</v>
      </c>
      <c r="E1448">
        <v>169</v>
      </c>
      <c r="F1448">
        <v>0</v>
      </c>
      <c r="G1448">
        <v>10.14</v>
      </c>
      <c r="H1448">
        <v>24.70841046</v>
      </c>
      <c r="I1448">
        <v>89</v>
      </c>
      <c r="J1448">
        <v>1</v>
      </c>
      <c r="K1448">
        <v>59.4</v>
      </c>
      <c r="L1448">
        <v>0</v>
      </c>
      <c r="M1448">
        <v>92</v>
      </c>
      <c r="N1448">
        <v>6.1</v>
      </c>
      <c r="O1448">
        <v>92</v>
      </c>
      <c r="P1448">
        <v>0.1</v>
      </c>
      <c r="Q1448">
        <v>1372.68947</v>
      </c>
      <c r="R1448">
        <v>25979</v>
      </c>
      <c r="S1448">
        <v>2.2000000000000002</v>
      </c>
      <c r="T1448">
        <v>2.2999999999999998</v>
      </c>
      <c r="U1448">
        <v>0.81</v>
      </c>
      <c r="V1448">
        <v>15.8</v>
      </c>
      <c r="W1448" t="b">
        <f>COUNT(LifeExpectancyData[[#This Row],[Life expectancy]:[Schooling]])=19</f>
        <v>1</v>
      </c>
    </row>
    <row r="1449" spans="1:23" x14ac:dyDescent="0.25">
      <c r="A1449" t="s">
        <v>366</v>
      </c>
      <c r="B1449">
        <v>2010</v>
      </c>
      <c r="C1449" t="s">
        <v>281</v>
      </c>
      <c r="D1449">
        <v>72.8</v>
      </c>
      <c r="E1449">
        <v>18</v>
      </c>
      <c r="F1449">
        <v>0</v>
      </c>
      <c r="G1449">
        <v>9.8000000000000007</v>
      </c>
      <c r="H1449">
        <v>1109.9695079999999</v>
      </c>
      <c r="I1449">
        <v>91</v>
      </c>
      <c r="J1449">
        <v>0</v>
      </c>
      <c r="K1449">
        <v>58.9</v>
      </c>
      <c r="L1449">
        <v>0</v>
      </c>
      <c r="M1449">
        <v>92</v>
      </c>
      <c r="N1449">
        <v>6.55</v>
      </c>
      <c r="O1449">
        <v>92</v>
      </c>
      <c r="P1449">
        <v>0.1</v>
      </c>
      <c r="Q1449">
        <v>11326.21947</v>
      </c>
      <c r="R1449">
        <v>297555</v>
      </c>
      <c r="S1449">
        <v>2.2000000000000002</v>
      </c>
      <c r="T1449">
        <v>2.2999999999999998</v>
      </c>
      <c r="U1449">
        <v>0.81499999999999995</v>
      </c>
      <c r="V1449">
        <v>16</v>
      </c>
      <c r="W1449" t="b">
        <f>COUNT(LifeExpectancyData[[#This Row],[Life expectancy]:[Schooling]])=19</f>
        <v>1</v>
      </c>
    </row>
    <row r="1450" spans="1:23" x14ac:dyDescent="0.25">
      <c r="A1450" t="s">
        <v>366</v>
      </c>
      <c r="B1450">
        <v>2009</v>
      </c>
      <c r="C1450" t="s">
        <v>281</v>
      </c>
      <c r="D1450">
        <v>72.599999999999994</v>
      </c>
      <c r="E1450">
        <v>184</v>
      </c>
      <c r="F1450">
        <v>0</v>
      </c>
      <c r="G1450">
        <v>9.85</v>
      </c>
      <c r="H1450">
        <v>1137.6237000000001</v>
      </c>
      <c r="I1450">
        <v>92</v>
      </c>
      <c r="J1450">
        <v>0</v>
      </c>
      <c r="K1450">
        <v>58.5</v>
      </c>
      <c r="L1450">
        <v>0</v>
      </c>
      <c r="M1450">
        <v>94</v>
      </c>
      <c r="N1450">
        <v>6.84</v>
      </c>
      <c r="O1450">
        <v>94</v>
      </c>
      <c r="P1450">
        <v>0.1</v>
      </c>
      <c r="Q1450">
        <v>12219.37379</v>
      </c>
      <c r="R1450">
        <v>2141669</v>
      </c>
      <c r="S1450">
        <v>2.2999999999999998</v>
      </c>
      <c r="T1450">
        <v>2.2999999999999998</v>
      </c>
      <c r="U1450">
        <v>0.82099999999999995</v>
      </c>
      <c r="V1450">
        <v>16.399999999999999</v>
      </c>
      <c r="W1450" t="b">
        <f>COUNT(LifeExpectancyData[[#This Row],[Life expectancy]:[Schooling]])=19</f>
        <v>1</v>
      </c>
    </row>
    <row r="1451" spans="1:23" x14ac:dyDescent="0.25">
      <c r="A1451" t="s">
        <v>366</v>
      </c>
      <c r="B1451">
        <v>2008</v>
      </c>
      <c r="C1451" t="s">
        <v>281</v>
      </c>
      <c r="D1451">
        <v>71.900000000000006</v>
      </c>
      <c r="E1451">
        <v>199</v>
      </c>
      <c r="F1451">
        <v>0</v>
      </c>
      <c r="G1451">
        <v>11.84</v>
      </c>
      <c r="H1451">
        <v>253.4022338</v>
      </c>
      <c r="I1451">
        <v>93</v>
      </c>
      <c r="J1451">
        <v>3</v>
      </c>
      <c r="K1451">
        <v>58.1</v>
      </c>
      <c r="L1451">
        <v>0</v>
      </c>
      <c r="M1451">
        <v>94</v>
      </c>
      <c r="N1451">
        <v>6.63</v>
      </c>
      <c r="O1451">
        <v>94</v>
      </c>
      <c r="P1451">
        <v>0.1</v>
      </c>
      <c r="Q1451">
        <v>16348.531209999999</v>
      </c>
      <c r="R1451">
        <v>2177322</v>
      </c>
      <c r="S1451">
        <v>2.2999999999999998</v>
      </c>
      <c r="T1451">
        <v>2.4</v>
      </c>
      <c r="U1451">
        <v>0.81899999999999995</v>
      </c>
      <c r="V1451">
        <v>16.3</v>
      </c>
      <c r="W1451" t="b">
        <f>COUNT(LifeExpectancyData[[#This Row],[Life expectancy]:[Schooling]])=19</f>
        <v>1</v>
      </c>
    </row>
    <row r="1452" spans="1:23" x14ac:dyDescent="0.25">
      <c r="A1452" t="s">
        <v>366</v>
      </c>
      <c r="B1452">
        <v>2007</v>
      </c>
      <c r="C1452" t="s">
        <v>281</v>
      </c>
      <c r="D1452">
        <v>78</v>
      </c>
      <c r="E1452">
        <v>221</v>
      </c>
      <c r="F1452">
        <v>0</v>
      </c>
      <c r="G1452">
        <v>12.12</v>
      </c>
      <c r="H1452">
        <v>170.98841379999999</v>
      </c>
      <c r="I1452">
        <v>91</v>
      </c>
      <c r="J1452">
        <v>0</v>
      </c>
      <c r="K1452">
        <v>57.7</v>
      </c>
      <c r="L1452">
        <v>0</v>
      </c>
      <c r="M1452">
        <v>94</v>
      </c>
      <c r="N1452">
        <v>7.1</v>
      </c>
      <c r="O1452">
        <v>94</v>
      </c>
      <c r="P1452">
        <v>0.1</v>
      </c>
      <c r="Q1452">
        <v>1444.1588999999999</v>
      </c>
      <c r="R1452">
        <v>22325</v>
      </c>
      <c r="S1452">
        <v>2.4</v>
      </c>
      <c r="T1452">
        <v>2.4</v>
      </c>
      <c r="U1452">
        <v>0.81399999999999995</v>
      </c>
      <c r="V1452">
        <v>16.2</v>
      </c>
      <c r="W1452" t="b">
        <f>COUNT(LifeExpectancyData[[#This Row],[Life expectancy]:[Schooling]])=19</f>
        <v>1</v>
      </c>
    </row>
    <row r="1453" spans="1:23" x14ac:dyDescent="0.25">
      <c r="A1453" t="s">
        <v>366</v>
      </c>
      <c r="B1453">
        <v>2006</v>
      </c>
      <c r="C1453" t="s">
        <v>281</v>
      </c>
      <c r="D1453">
        <v>75</v>
      </c>
      <c r="E1453">
        <v>229</v>
      </c>
      <c r="F1453">
        <v>0</v>
      </c>
      <c r="G1453">
        <v>10.4</v>
      </c>
      <c r="H1453">
        <v>1099.2488370000001</v>
      </c>
      <c r="I1453">
        <v>94</v>
      </c>
      <c r="J1453">
        <v>7</v>
      </c>
      <c r="K1453">
        <v>57.4</v>
      </c>
      <c r="L1453">
        <v>0</v>
      </c>
      <c r="M1453">
        <v>96</v>
      </c>
      <c r="N1453">
        <v>6.8</v>
      </c>
      <c r="O1453">
        <v>96</v>
      </c>
      <c r="P1453">
        <v>0.1</v>
      </c>
      <c r="Q1453">
        <v>9667.9757000000009</v>
      </c>
      <c r="R1453">
        <v>2218357</v>
      </c>
      <c r="S1453">
        <v>2.4</v>
      </c>
      <c r="T1453">
        <v>2.5</v>
      </c>
      <c r="U1453">
        <v>0.80700000000000005</v>
      </c>
      <c r="V1453">
        <v>16.2</v>
      </c>
      <c r="W1453" t="b">
        <f>COUNT(LifeExpectancyData[[#This Row],[Life expectancy]:[Schooling]])=19</f>
        <v>1</v>
      </c>
    </row>
    <row r="1454" spans="1:23" x14ac:dyDescent="0.25">
      <c r="A1454" t="s">
        <v>366</v>
      </c>
      <c r="B1454">
        <v>2005</v>
      </c>
      <c r="C1454" t="s">
        <v>281</v>
      </c>
      <c r="D1454">
        <v>76</v>
      </c>
      <c r="E1454">
        <v>216</v>
      </c>
      <c r="F1454">
        <v>0</v>
      </c>
      <c r="G1454">
        <v>9.92</v>
      </c>
      <c r="H1454">
        <v>86.925539900000004</v>
      </c>
      <c r="I1454">
        <v>99</v>
      </c>
      <c r="J1454">
        <v>2</v>
      </c>
      <c r="K1454">
        <v>57</v>
      </c>
      <c r="L1454">
        <v>0</v>
      </c>
      <c r="M1454">
        <v>99</v>
      </c>
      <c r="N1454">
        <v>6.37</v>
      </c>
      <c r="O1454">
        <v>99</v>
      </c>
      <c r="P1454">
        <v>0.1</v>
      </c>
      <c r="Q1454">
        <v>7558.7425999999996</v>
      </c>
      <c r="R1454">
        <v>2238799</v>
      </c>
      <c r="S1454">
        <v>2.5</v>
      </c>
      <c r="T1454">
        <v>2.5</v>
      </c>
      <c r="U1454">
        <v>0.79100000000000004</v>
      </c>
      <c r="V1454">
        <v>15.9</v>
      </c>
      <c r="W1454" t="b">
        <f>COUNT(LifeExpectancyData[[#This Row],[Life expectancy]:[Schooling]])=19</f>
        <v>1</v>
      </c>
    </row>
    <row r="1455" spans="1:23" x14ac:dyDescent="0.25">
      <c r="A1455" t="s">
        <v>366</v>
      </c>
      <c r="B1455">
        <v>2004</v>
      </c>
      <c r="C1455" t="s">
        <v>281</v>
      </c>
      <c r="D1455">
        <v>71</v>
      </c>
      <c r="E1455">
        <v>26</v>
      </c>
      <c r="F1455">
        <v>0</v>
      </c>
      <c r="G1455">
        <v>8.81</v>
      </c>
      <c r="H1455">
        <v>80.032837499999999</v>
      </c>
      <c r="I1455">
        <v>98</v>
      </c>
      <c r="J1455">
        <v>0</v>
      </c>
      <c r="K1455">
        <v>56.6</v>
      </c>
      <c r="L1455">
        <v>0</v>
      </c>
      <c r="M1455">
        <v>99</v>
      </c>
      <c r="N1455">
        <v>6.51</v>
      </c>
      <c r="O1455">
        <v>99</v>
      </c>
      <c r="P1455">
        <v>0.1</v>
      </c>
      <c r="Q1455">
        <v>6351.8125</v>
      </c>
      <c r="R1455">
        <v>2263122</v>
      </c>
      <c r="S1455">
        <v>2.5</v>
      </c>
      <c r="T1455">
        <v>2.6</v>
      </c>
      <c r="U1455">
        <v>0.77600000000000002</v>
      </c>
      <c r="V1455">
        <v>15.5</v>
      </c>
      <c r="W1455" t="b">
        <f>COUNT(LifeExpectancyData[[#This Row],[Life expectancy]:[Schooling]])=19</f>
        <v>1</v>
      </c>
    </row>
    <row r="1456" spans="1:23" x14ac:dyDescent="0.25">
      <c r="A1456" t="s">
        <v>366</v>
      </c>
      <c r="B1456">
        <v>2003</v>
      </c>
      <c r="C1456" t="s">
        <v>281</v>
      </c>
      <c r="D1456">
        <v>78</v>
      </c>
      <c r="E1456">
        <v>29</v>
      </c>
      <c r="F1456">
        <v>0</v>
      </c>
      <c r="G1456">
        <v>8.24</v>
      </c>
      <c r="H1456">
        <v>478.0644911</v>
      </c>
      <c r="I1456">
        <v>98</v>
      </c>
      <c r="J1456">
        <v>0</v>
      </c>
      <c r="K1456">
        <v>56.3</v>
      </c>
      <c r="L1456">
        <v>0</v>
      </c>
      <c r="M1456">
        <v>98</v>
      </c>
      <c r="N1456">
        <v>6.15</v>
      </c>
      <c r="O1456">
        <v>98</v>
      </c>
      <c r="P1456">
        <v>0.1</v>
      </c>
      <c r="Q1456">
        <v>5134.95694</v>
      </c>
      <c r="R1456">
        <v>2287955</v>
      </c>
      <c r="S1456">
        <v>2.6</v>
      </c>
      <c r="T1456">
        <v>2.6</v>
      </c>
      <c r="U1456">
        <v>0.76100000000000001</v>
      </c>
      <c r="V1456">
        <v>15.2</v>
      </c>
      <c r="W1456" t="b">
        <f>COUNT(LifeExpectancyData[[#This Row],[Life expectancy]:[Schooling]])=19</f>
        <v>1</v>
      </c>
    </row>
    <row r="1457" spans="1:23" x14ac:dyDescent="0.25">
      <c r="A1457" t="s">
        <v>366</v>
      </c>
      <c r="B1457">
        <v>2002</v>
      </c>
      <c r="C1457" t="s">
        <v>281</v>
      </c>
      <c r="D1457">
        <v>73</v>
      </c>
      <c r="E1457">
        <v>219</v>
      </c>
      <c r="F1457">
        <v>0</v>
      </c>
      <c r="G1457">
        <v>7.44</v>
      </c>
      <c r="H1457">
        <v>376.4570185</v>
      </c>
      <c r="I1457">
        <v>98</v>
      </c>
      <c r="J1457">
        <v>0</v>
      </c>
      <c r="K1457">
        <v>56</v>
      </c>
      <c r="L1457">
        <v>0</v>
      </c>
      <c r="M1457">
        <v>98</v>
      </c>
      <c r="N1457">
        <v>6.29</v>
      </c>
      <c r="O1457">
        <v>97</v>
      </c>
      <c r="P1457">
        <v>0.1</v>
      </c>
      <c r="Q1457">
        <v>4132.3492699999997</v>
      </c>
      <c r="R1457">
        <v>231173</v>
      </c>
      <c r="S1457">
        <v>2.7</v>
      </c>
      <c r="T1457">
        <v>2.7</v>
      </c>
      <c r="U1457">
        <v>0.746</v>
      </c>
      <c r="V1457">
        <v>14.8</v>
      </c>
      <c r="W1457" t="b">
        <f>COUNT(LifeExpectancyData[[#This Row],[Life expectancy]:[Schooling]])=19</f>
        <v>1</v>
      </c>
    </row>
    <row r="1458" spans="1:23" x14ac:dyDescent="0.25">
      <c r="A1458" t="s">
        <v>366</v>
      </c>
      <c r="B1458">
        <v>2001</v>
      </c>
      <c r="C1458" t="s">
        <v>281</v>
      </c>
      <c r="D1458">
        <v>69.900000000000006</v>
      </c>
      <c r="E1458">
        <v>228</v>
      </c>
      <c r="F1458">
        <v>0</v>
      </c>
      <c r="G1458">
        <v>6.68</v>
      </c>
      <c r="H1458">
        <v>332.27517089999998</v>
      </c>
      <c r="I1458">
        <v>96</v>
      </c>
      <c r="J1458">
        <v>1</v>
      </c>
      <c r="K1458">
        <v>55.7</v>
      </c>
      <c r="L1458">
        <v>0</v>
      </c>
      <c r="M1458">
        <v>97</v>
      </c>
      <c r="N1458">
        <v>6.17</v>
      </c>
      <c r="O1458">
        <v>97</v>
      </c>
      <c r="P1458">
        <v>0.1</v>
      </c>
      <c r="Q1458">
        <v>3572.8512999999998</v>
      </c>
      <c r="R1458">
        <v>233717</v>
      </c>
      <c r="S1458">
        <v>2.8</v>
      </c>
      <c r="T1458">
        <v>2.8</v>
      </c>
      <c r="U1458">
        <v>0.72799999999999998</v>
      </c>
      <c r="V1458">
        <v>14.2</v>
      </c>
      <c r="W1458" t="b">
        <f>COUNT(LifeExpectancyData[[#This Row],[Life expectancy]:[Schooling]])=19</f>
        <v>1</v>
      </c>
    </row>
    <row r="1459" spans="1:23" x14ac:dyDescent="0.25">
      <c r="A1459" t="s">
        <v>366</v>
      </c>
      <c r="B1459">
        <v>2000</v>
      </c>
      <c r="C1459" t="s">
        <v>281</v>
      </c>
      <c r="D1459">
        <v>71</v>
      </c>
      <c r="E1459">
        <v>218</v>
      </c>
      <c r="F1459">
        <v>0</v>
      </c>
      <c r="G1459">
        <v>7.13</v>
      </c>
      <c r="H1459">
        <v>291.01707649999997</v>
      </c>
      <c r="I1459">
        <v>95</v>
      </c>
      <c r="J1459">
        <v>0</v>
      </c>
      <c r="K1459">
        <v>55.4</v>
      </c>
      <c r="L1459">
        <v>0</v>
      </c>
      <c r="M1459">
        <v>96</v>
      </c>
      <c r="N1459">
        <v>6</v>
      </c>
      <c r="O1459">
        <v>96</v>
      </c>
      <c r="P1459">
        <v>0.1</v>
      </c>
      <c r="Q1459">
        <v>3352.7312959999999</v>
      </c>
      <c r="R1459">
        <v>236755</v>
      </c>
      <c r="S1459">
        <v>2.8</v>
      </c>
      <c r="T1459">
        <v>2.8</v>
      </c>
      <c r="U1459">
        <v>0.71599999999999997</v>
      </c>
      <c r="V1459">
        <v>13.7</v>
      </c>
      <c r="W1459" t="b">
        <f>COUNT(LifeExpectancyData[[#This Row],[Life expectancy]:[Schooling]])=19</f>
        <v>1</v>
      </c>
    </row>
    <row r="1460" spans="1:23" x14ac:dyDescent="0.25">
      <c r="A1460" t="s">
        <v>367</v>
      </c>
      <c r="B1460">
        <v>2015</v>
      </c>
      <c r="C1460" t="s">
        <v>273</v>
      </c>
      <c r="D1460">
        <v>74.900000000000006</v>
      </c>
      <c r="E1460">
        <v>98</v>
      </c>
      <c r="F1460">
        <v>1</v>
      </c>
      <c r="H1460">
        <v>0</v>
      </c>
      <c r="I1460">
        <v>81</v>
      </c>
      <c r="J1460">
        <v>39</v>
      </c>
      <c r="K1460">
        <v>66.099999999999994</v>
      </c>
      <c r="L1460">
        <v>1</v>
      </c>
      <c r="M1460">
        <v>75</v>
      </c>
      <c r="O1460">
        <v>81</v>
      </c>
      <c r="P1460">
        <v>0.1</v>
      </c>
      <c r="Q1460">
        <v>846.63285099999996</v>
      </c>
      <c r="R1460">
        <v>5851479</v>
      </c>
      <c r="S1460">
        <v>4.9000000000000004</v>
      </c>
      <c r="T1460">
        <v>4.9000000000000004</v>
      </c>
      <c r="U1460">
        <v>0.76300000000000001</v>
      </c>
      <c r="V1460">
        <v>13.3</v>
      </c>
      <c r="W1460" t="b">
        <f>COUNT(LifeExpectancyData[[#This Row],[Life expectancy]:[Schooling]])=19</f>
        <v>0</v>
      </c>
    </row>
    <row r="1461" spans="1:23" x14ac:dyDescent="0.25">
      <c r="A1461" t="s">
        <v>367</v>
      </c>
      <c r="B1461">
        <v>2014</v>
      </c>
      <c r="C1461" t="s">
        <v>273</v>
      </c>
      <c r="D1461">
        <v>74.8</v>
      </c>
      <c r="E1461">
        <v>99</v>
      </c>
      <c r="F1461">
        <v>1</v>
      </c>
      <c r="G1461">
        <v>1.32</v>
      </c>
      <c r="H1461">
        <v>140.3771361</v>
      </c>
      <c r="I1461">
        <v>81</v>
      </c>
      <c r="J1461">
        <v>112</v>
      </c>
      <c r="K1461">
        <v>65.400000000000006</v>
      </c>
      <c r="L1461">
        <v>1</v>
      </c>
      <c r="M1461">
        <v>75</v>
      </c>
      <c r="N1461">
        <v>6.39</v>
      </c>
      <c r="O1461">
        <v>81</v>
      </c>
      <c r="P1461">
        <v>0.1</v>
      </c>
      <c r="Q1461">
        <v>8161.4614000000001</v>
      </c>
      <c r="R1461">
        <v>563279</v>
      </c>
      <c r="S1461">
        <v>4.8</v>
      </c>
      <c r="T1461">
        <v>4.9000000000000004</v>
      </c>
      <c r="U1461">
        <v>0.76300000000000001</v>
      </c>
      <c r="V1461">
        <v>13.3</v>
      </c>
      <c r="W1461" t="b">
        <f>COUNT(LifeExpectancyData[[#This Row],[Life expectancy]:[Schooling]])=19</f>
        <v>1</v>
      </c>
    </row>
    <row r="1462" spans="1:23" x14ac:dyDescent="0.25">
      <c r="A1462" t="s">
        <v>367</v>
      </c>
      <c r="B1462">
        <v>2013</v>
      </c>
      <c r="C1462" t="s">
        <v>273</v>
      </c>
      <c r="D1462">
        <v>74.900000000000006</v>
      </c>
      <c r="E1462">
        <v>97</v>
      </c>
      <c r="F1462">
        <v>1</v>
      </c>
      <c r="G1462">
        <v>1.29</v>
      </c>
      <c r="H1462">
        <v>14.55610463</v>
      </c>
      <c r="I1462">
        <v>81</v>
      </c>
      <c r="J1462">
        <v>1761</v>
      </c>
      <c r="K1462">
        <v>64.900000000000006</v>
      </c>
      <c r="L1462">
        <v>1</v>
      </c>
      <c r="M1462">
        <v>75</v>
      </c>
      <c r="N1462">
        <v>6.63</v>
      </c>
      <c r="O1462">
        <v>81</v>
      </c>
      <c r="P1462">
        <v>0.1</v>
      </c>
      <c r="Q1462">
        <v>846.28515300000004</v>
      </c>
      <c r="R1462">
        <v>527612</v>
      </c>
      <c r="S1462">
        <v>4.8</v>
      </c>
      <c r="T1462">
        <v>4.8</v>
      </c>
      <c r="U1462">
        <v>0.76600000000000001</v>
      </c>
      <c r="V1462">
        <v>13.3</v>
      </c>
      <c r="W1462" t="b">
        <f>COUNT(LifeExpectancyData[[#This Row],[Life expectancy]:[Schooling]])=19</f>
        <v>1</v>
      </c>
    </row>
    <row r="1463" spans="1:23" x14ac:dyDescent="0.25">
      <c r="A1463" t="s">
        <v>367</v>
      </c>
      <c r="B1463">
        <v>2012</v>
      </c>
      <c r="C1463" t="s">
        <v>273</v>
      </c>
      <c r="D1463">
        <v>75</v>
      </c>
      <c r="E1463">
        <v>93</v>
      </c>
      <c r="F1463">
        <v>1</v>
      </c>
      <c r="G1463">
        <v>1.53</v>
      </c>
      <c r="H1463">
        <v>151.1526829</v>
      </c>
      <c r="I1463">
        <v>81</v>
      </c>
      <c r="J1463">
        <v>9</v>
      </c>
      <c r="K1463">
        <v>64.400000000000006</v>
      </c>
      <c r="L1463">
        <v>1</v>
      </c>
      <c r="M1463">
        <v>75</v>
      </c>
      <c r="N1463">
        <v>6.99</v>
      </c>
      <c r="O1463">
        <v>81</v>
      </c>
      <c r="P1463">
        <v>0.1</v>
      </c>
      <c r="Q1463">
        <v>8787.9466799999991</v>
      </c>
      <c r="R1463">
        <v>491644</v>
      </c>
      <c r="S1463">
        <v>4.8</v>
      </c>
      <c r="T1463">
        <v>4.8</v>
      </c>
      <c r="U1463">
        <v>0.76300000000000001</v>
      </c>
      <c r="V1463">
        <v>13.3</v>
      </c>
      <c r="W1463" t="b">
        <f>COUNT(LifeExpectancyData[[#This Row],[Life expectancy]:[Schooling]])=19</f>
        <v>1</v>
      </c>
    </row>
    <row r="1464" spans="1:23" x14ac:dyDescent="0.25">
      <c r="A1464" t="s">
        <v>367</v>
      </c>
      <c r="B1464">
        <v>2011</v>
      </c>
      <c r="C1464" t="s">
        <v>273</v>
      </c>
      <c r="D1464">
        <v>75</v>
      </c>
      <c r="E1464">
        <v>93</v>
      </c>
      <c r="F1464">
        <v>1</v>
      </c>
      <c r="G1464">
        <v>1.57</v>
      </c>
      <c r="H1464">
        <v>835.06268269999998</v>
      </c>
      <c r="I1464">
        <v>81</v>
      </c>
      <c r="J1464">
        <v>9</v>
      </c>
      <c r="K1464">
        <v>64</v>
      </c>
      <c r="L1464">
        <v>1</v>
      </c>
      <c r="M1464">
        <v>75</v>
      </c>
      <c r="N1464">
        <v>7.12</v>
      </c>
      <c r="O1464">
        <v>81</v>
      </c>
      <c r="P1464">
        <v>0.1</v>
      </c>
      <c r="Q1464">
        <v>8734.9652999999998</v>
      </c>
      <c r="R1464">
        <v>4588368</v>
      </c>
      <c r="S1464">
        <v>4.7</v>
      </c>
      <c r="T1464">
        <v>4.7</v>
      </c>
      <c r="U1464">
        <v>0.75800000000000001</v>
      </c>
      <c r="V1464">
        <v>13.2</v>
      </c>
      <c r="W1464" t="b">
        <f>COUNT(LifeExpectancyData[[#This Row],[Life expectancy]:[Schooling]])=19</f>
        <v>1</v>
      </c>
    </row>
    <row r="1465" spans="1:23" x14ac:dyDescent="0.25">
      <c r="A1465" t="s">
        <v>367</v>
      </c>
      <c r="B1465">
        <v>2010</v>
      </c>
      <c r="C1465" t="s">
        <v>273</v>
      </c>
      <c r="D1465">
        <v>74.900000000000006</v>
      </c>
      <c r="E1465">
        <v>94</v>
      </c>
      <c r="F1465">
        <v>1</v>
      </c>
      <c r="G1465">
        <v>1.58</v>
      </c>
      <c r="H1465">
        <v>805.39563459999999</v>
      </c>
      <c r="I1465">
        <v>81</v>
      </c>
      <c r="J1465">
        <v>12</v>
      </c>
      <c r="K1465">
        <v>63.5</v>
      </c>
      <c r="L1465">
        <v>1</v>
      </c>
      <c r="M1465">
        <v>75</v>
      </c>
      <c r="N1465">
        <v>7.19</v>
      </c>
      <c r="O1465">
        <v>81</v>
      </c>
      <c r="P1465">
        <v>0.1</v>
      </c>
      <c r="Q1465">
        <v>8763.8262739999991</v>
      </c>
      <c r="R1465">
        <v>4337141</v>
      </c>
      <c r="S1465">
        <v>4.7</v>
      </c>
      <c r="T1465">
        <v>4.7</v>
      </c>
      <c r="U1465">
        <v>0.752</v>
      </c>
      <c r="V1465">
        <v>13.3</v>
      </c>
      <c r="W1465" t="b">
        <f>COUNT(LifeExpectancyData[[#This Row],[Life expectancy]:[Schooling]])=19</f>
        <v>1</v>
      </c>
    </row>
    <row r="1466" spans="1:23" x14ac:dyDescent="0.25">
      <c r="A1466" t="s">
        <v>367</v>
      </c>
      <c r="B1466">
        <v>2009</v>
      </c>
      <c r="C1466" t="s">
        <v>273</v>
      </c>
      <c r="D1466">
        <v>74.7</v>
      </c>
      <c r="E1466">
        <v>95</v>
      </c>
      <c r="F1466">
        <v>1</v>
      </c>
      <c r="G1466">
        <v>1.62</v>
      </c>
      <c r="H1466">
        <v>8.1403736149999997</v>
      </c>
      <c r="I1466">
        <v>81</v>
      </c>
      <c r="J1466">
        <v>22</v>
      </c>
      <c r="K1466">
        <v>63</v>
      </c>
      <c r="L1466">
        <v>1</v>
      </c>
      <c r="M1466">
        <v>75</v>
      </c>
      <c r="N1466">
        <v>7.42</v>
      </c>
      <c r="O1466">
        <v>81</v>
      </c>
      <c r="P1466">
        <v>0.1</v>
      </c>
      <c r="Q1466">
        <v>84.268878000000001</v>
      </c>
      <c r="R1466">
        <v>4183156</v>
      </c>
      <c r="S1466">
        <v>4.7</v>
      </c>
      <c r="T1466">
        <v>4.7</v>
      </c>
      <c r="U1466">
        <v>0.746</v>
      </c>
      <c r="V1466">
        <v>13.2</v>
      </c>
      <c r="W1466" t="b">
        <f>COUNT(LifeExpectancyData[[#This Row],[Life expectancy]:[Schooling]])=19</f>
        <v>1</v>
      </c>
    </row>
    <row r="1467" spans="1:23" x14ac:dyDescent="0.25">
      <c r="A1467" t="s">
        <v>367</v>
      </c>
      <c r="B1467">
        <v>2008</v>
      </c>
      <c r="C1467" t="s">
        <v>273</v>
      </c>
      <c r="D1467">
        <v>74.5</v>
      </c>
      <c r="E1467">
        <v>98</v>
      </c>
      <c r="F1467">
        <v>1</v>
      </c>
      <c r="G1467">
        <v>1.67</v>
      </c>
      <c r="H1467">
        <v>69.139248620000004</v>
      </c>
      <c r="I1467">
        <v>81</v>
      </c>
      <c r="J1467">
        <v>24</v>
      </c>
      <c r="K1467">
        <v>62.5</v>
      </c>
      <c r="L1467">
        <v>1</v>
      </c>
      <c r="M1467">
        <v>75</v>
      </c>
      <c r="N1467">
        <v>8.6999999999999993</v>
      </c>
      <c r="O1467">
        <v>81</v>
      </c>
      <c r="P1467">
        <v>0.1</v>
      </c>
      <c r="Q1467">
        <v>712.77575899999999</v>
      </c>
      <c r="R1467">
        <v>411147</v>
      </c>
      <c r="S1467">
        <v>4.7</v>
      </c>
      <c r="T1467">
        <v>4.7</v>
      </c>
      <c r="U1467">
        <v>0.74</v>
      </c>
      <c r="V1467">
        <v>13.1</v>
      </c>
      <c r="W1467" t="b">
        <f>COUNT(LifeExpectancyData[[#This Row],[Life expectancy]:[Schooling]])=19</f>
        <v>1</v>
      </c>
    </row>
    <row r="1468" spans="1:23" x14ac:dyDescent="0.25">
      <c r="A1468" t="s">
        <v>367</v>
      </c>
      <c r="B1468">
        <v>2007</v>
      </c>
      <c r="C1468" t="s">
        <v>273</v>
      </c>
      <c r="D1468">
        <v>74.400000000000006</v>
      </c>
      <c r="E1468">
        <v>98</v>
      </c>
      <c r="F1468">
        <v>1</v>
      </c>
      <c r="G1468">
        <v>1.72</v>
      </c>
      <c r="H1468">
        <v>8.9069311679999998</v>
      </c>
      <c r="I1468">
        <v>8</v>
      </c>
      <c r="J1468">
        <v>373</v>
      </c>
      <c r="K1468">
        <v>61.9</v>
      </c>
      <c r="L1468">
        <v>1</v>
      </c>
      <c r="M1468">
        <v>75</v>
      </c>
      <c r="N1468">
        <v>8.9</v>
      </c>
      <c r="O1468">
        <v>8</v>
      </c>
      <c r="P1468">
        <v>0.1</v>
      </c>
      <c r="Q1468">
        <v>614.27111500000001</v>
      </c>
      <c r="R1468">
        <v>486466</v>
      </c>
      <c r="S1468">
        <v>4.7</v>
      </c>
      <c r="T1468">
        <v>4.5999999999999996</v>
      </c>
      <c r="U1468">
        <v>0.73099999999999998</v>
      </c>
      <c r="V1468">
        <v>12.9</v>
      </c>
      <c r="W1468" t="b">
        <f>COUNT(LifeExpectancyData[[#This Row],[Life expectancy]:[Schooling]])=19</f>
        <v>1</v>
      </c>
    </row>
    <row r="1469" spans="1:23" x14ac:dyDescent="0.25">
      <c r="A1469" t="s">
        <v>367</v>
      </c>
      <c r="B1469">
        <v>2006</v>
      </c>
      <c r="C1469" t="s">
        <v>273</v>
      </c>
      <c r="D1469">
        <v>74.099999999999994</v>
      </c>
      <c r="E1469">
        <v>1</v>
      </c>
      <c r="F1469">
        <v>1</v>
      </c>
      <c r="G1469">
        <v>1.82</v>
      </c>
      <c r="H1469">
        <v>534.57956950000005</v>
      </c>
      <c r="I1469">
        <v>78</v>
      </c>
      <c r="J1469">
        <v>956</v>
      </c>
      <c r="K1469">
        <v>61.4</v>
      </c>
      <c r="L1469">
        <v>1</v>
      </c>
      <c r="M1469">
        <v>75</v>
      </c>
      <c r="N1469">
        <v>8.83</v>
      </c>
      <c r="O1469">
        <v>78</v>
      </c>
      <c r="P1469">
        <v>0.1</v>
      </c>
      <c r="Q1469">
        <v>5372.6589899999999</v>
      </c>
      <c r="R1469">
        <v>45735</v>
      </c>
      <c r="S1469">
        <v>4.7</v>
      </c>
      <c r="T1469">
        <v>4.5999999999999996</v>
      </c>
      <c r="U1469">
        <v>0.73299999999999998</v>
      </c>
      <c r="V1469">
        <v>13.2</v>
      </c>
      <c r="W1469" t="b">
        <f>COUNT(LifeExpectancyData[[#This Row],[Life expectancy]:[Schooling]])=19</f>
        <v>1</v>
      </c>
    </row>
    <row r="1470" spans="1:23" x14ac:dyDescent="0.25">
      <c r="A1470" t="s">
        <v>367</v>
      </c>
      <c r="B1470">
        <v>2005</v>
      </c>
      <c r="C1470" t="s">
        <v>273</v>
      </c>
      <c r="D1470">
        <v>73.900000000000006</v>
      </c>
      <c r="E1470">
        <v>11</v>
      </c>
      <c r="F1470">
        <v>1</v>
      </c>
      <c r="G1470">
        <v>1.94</v>
      </c>
      <c r="H1470">
        <v>630.05407230000003</v>
      </c>
      <c r="I1470">
        <v>77</v>
      </c>
      <c r="J1470">
        <v>618</v>
      </c>
      <c r="K1470">
        <v>6.8</v>
      </c>
      <c r="L1470">
        <v>1</v>
      </c>
      <c r="M1470">
        <v>74</v>
      </c>
      <c r="N1470">
        <v>8.42</v>
      </c>
      <c r="O1470">
        <v>77</v>
      </c>
      <c r="P1470">
        <v>0.1</v>
      </c>
      <c r="Q1470">
        <v>5339.4412910000001</v>
      </c>
      <c r="R1470">
        <v>3986852</v>
      </c>
      <c r="S1470">
        <v>4.7</v>
      </c>
      <c r="T1470">
        <v>4.5999999999999996</v>
      </c>
      <c r="U1470">
        <v>0</v>
      </c>
      <c r="V1470">
        <v>13.7</v>
      </c>
      <c r="W1470" t="b">
        <f>COUNT(LifeExpectancyData[[#This Row],[Life expectancy]:[Schooling]])=19</f>
        <v>1</v>
      </c>
    </row>
    <row r="1471" spans="1:23" x14ac:dyDescent="0.25">
      <c r="A1471" t="s">
        <v>367</v>
      </c>
      <c r="B1471">
        <v>2004</v>
      </c>
      <c r="C1471" t="s">
        <v>273</v>
      </c>
      <c r="D1471">
        <v>73.7</v>
      </c>
      <c r="E1471">
        <v>13</v>
      </c>
      <c r="F1471">
        <v>1</v>
      </c>
      <c r="G1471">
        <v>2.1</v>
      </c>
      <c r="H1471">
        <v>618.36148579999997</v>
      </c>
      <c r="I1471">
        <v>75</v>
      </c>
      <c r="J1471">
        <v>213</v>
      </c>
      <c r="K1471">
        <v>6.2</v>
      </c>
      <c r="L1471">
        <v>1</v>
      </c>
      <c r="M1471">
        <v>74</v>
      </c>
      <c r="N1471">
        <v>8.91</v>
      </c>
      <c r="O1471">
        <v>75</v>
      </c>
      <c r="P1471">
        <v>0.1</v>
      </c>
      <c r="Q1471">
        <v>5424.2235600000004</v>
      </c>
      <c r="R1471">
        <v>3863267</v>
      </c>
      <c r="S1471">
        <v>4.7</v>
      </c>
      <c r="T1471">
        <v>4.5999999999999996</v>
      </c>
      <c r="U1471">
        <v>0</v>
      </c>
      <c r="V1471">
        <v>14.2</v>
      </c>
      <c r="W1471" t="b">
        <f>COUNT(LifeExpectancyData[[#This Row],[Life expectancy]:[Schooling]])=19</f>
        <v>1</v>
      </c>
    </row>
    <row r="1472" spans="1:23" x14ac:dyDescent="0.25">
      <c r="A1472" t="s">
        <v>367</v>
      </c>
      <c r="B1472">
        <v>2003</v>
      </c>
      <c r="C1472" t="s">
        <v>273</v>
      </c>
      <c r="D1472">
        <v>73.5</v>
      </c>
      <c r="E1472">
        <v>15</v>
      </c>
      <c r="F1472">
        <v>1</v>
      </c>
      <c r="G1472">
        <v>2.19</v>
      </c>
      <c r="H1472">
        <v>527.91766180000002</v>
      </c>
      <c r="I1472">
        <v>74</v>
      </c>
      <c r="J1472">
        <v>526</v>
      </c>
      <c r="K1472">
        <v>59.7</v>
      </c>
      <c r="L1472">
        <v>1</v>
      </c>
      <c r="M1472">
        <v>74</v>
      </c>
      <c r="N1472">
        <v>9.3000000000000007</v>
      </c>
      <c r="O1472">
        <v>74</v>
      </c>
      <c r="P1472">
        <v>0.1</v>
      </c>
      <c r="Q1472">
        <v>5425.6697000000004</v>
      </c>
      <c r="R1472">
        <v>371464</v>
      </c>
      <c r="S1472">
        <v>4.8</v>
      </c>
      <c r="T1472">
        <v>4.7</v>
      </c>
      <c r="U1472">
        <v>0</v>
      </c>
      <c r="V1472">
        <v>14.8</v>
      </c>
      <c r="W1472" t="b">
        <f>COUNT(LifeExpectancyData[[#This Row],[Life expectancy]:[Schooling]])=19</f>
        <v>1</v>
      </c>
    </row>
    <row r="1473" spans="1:23" x14ac:dyDescent="0.25">
      <c r="A1473" t="s">
        <v>367</v>
      </c>
      <c r="B1473">
        <v>2002</v>
      </c>
      <c r="C1473" t="s">
        <v>273</v>
      </c>
      <c r="D1473">
        <v>73.2</v>
      </c>
      <c r="E1473">
        <v>17</v>
      </c>
      <c r="F1473">
        <v>1</v>
      </c>
      <c r="G1473">
        <v>1.98</v>
      </c>
      <c r="H1473">
        <v>70.132078379999996</v>
      </c>
      <c r="I1473">
        <v>77</v>
      </c>
      <c r="J1473">
        <v>36</v>
      </c>
      <c r="K1473">
        <v>59.1</v>
      </c>
      <c r="L1473">
        <v>1</v>
      </c>
      <c r="M1473">
        <v>77</v>
      </c>
      <c r="N1473">
        <v>1.5</v>
      </c>
      <c r="O1473">
        <v>77</v>
      </c>
      <c r="P1473">
        <v>0.1</v>
      </c>
      <c r="Q1473">
        <v>5436.5952230000003</v>
      </c>
      <c r="R1473">
        <v>3522837</v>
      </c>
      <c r="S1473">
        <v>4.8</v>
      </c>
      <c r="T1473">
        <v>4.7</v>
      </c>
      <c r="U1473">
        <v>0</v>
      </c>
      <c r="V1473">
        <v>15.2</v>
      </c>
      <c r="W1473" t="b">
        <f>COUNT(LifeExpectancyData[[#This Row],[Life expectancy]:[Schooling]])=19</f>
        <v>1</v>
      </c>
    </row>
    <row r="1474" spans="1:23" x14ac:dyDescent="0.25">
      <c r="A1474" t="s">
        <v>367</v>
      </c>
      <c r="B1474">
        <v>2001</v>
      </c>
      <c r="C1474" t="s">
        <v>273</v>
      </c>
      <c r="D1474">
        <v>73</v>
      </c>
      <c r="E1474">
        <v>11</v>
      </c>
      <c r="F1474">
        <v>1</v>
      </c>
      <c r="G1474">
        <v>2.19</v>
      </c>
      <c r="H1474">
        <v>510.60351659999998</v>
      </c>
      <c r="I1474">
        <v>8</v>
      </c>
      <c r="J1474">
        <v>8</v>
      </c>
      <c r="K1474">
        <v>58.6</v>
      </c>
      <c r="L1474">
        <v>1</v>
      </c>
      <c r="M1474">
        <v>8</v>
      </c>
      <c r="N1474">
        <v>1.9</v>
      </c>
      <c r="O1474">
        <v>8</v>
      </c>
      <c r="P1474">
        <v>0.1</v>
      </c>
      <c r="Q1474">
        <v>5253.1225990000003</v>
      </c>
      <c r="R1474">
        <v>3359859</v>
      </c>
      <c r="S1474">
        <v>4.9000000000000004</v>
      </c>
      <c r="T1474">
        <v>4.7</v>
      </c>
      <c r="U1474">
        <v>0</v>
      </c>
      <c r="V1474">
        <v>15</v>
      </c>
      <c r="W1474" t="b">
        <f>COUNT(LifeExpectancyData[[#This Row],[Life expectancy]:[Schooling]])=19</f>
        <v>1</v>
      </c>
    </row>
    <row r="1475" spans="1:23" x14ac:dyDescent="0.25">
      <c r="A1475" t="s">
        <v>367</v>
      </c>
      <c r="B1475">
        <v>2000</v>
      </c>
      <c r="C1475" t="s">
        <v>273</v>
      </c>
      <c r="D1475">
        <v>72.7</v>
      </c>
      <c r="E1475">
        <v>112</v>
      </c>
      <c r="F1475">
        <v>1</v>
      </c>
      <c r="G1475">
        <v>2.2599999999999998</v>
      </c>
      <c r="H1475">
        <v>404.38794339999998</v>
      </c>
      <c r="I1475">
        <v>83</v>
      </c>
      <c r="J1475">
        <v>5</v>
      </c>
      <c r="K1475">
        <v>57.9</v>
      </c>
      <c r="L1475">
        <v>1</v>
      </c>
      <c r="M1475">
        <v>83</v>
      </c>
      <c r="N1475">
        <v>1.86</v>
      </c>
      <c r="O1475">
        <v>83</v>
      </c>
      <c r="P1475">
        <v>0.1</v>
      </c>
      <c r="Q1475">
        <v>5334.9332899999999</v>
      </c>
      <c r="R1475">
        <v>3235366</v>
      </c>
      <c r="S1475">
        <v>4.9000000000000004</v>
      </c>
      <c r="T1475">
        <v>4.8</v>
      </c>
      <c r="U1475">
        <v>0</v>
      </c>
      <c r="V1475">
        <v>14.9</v>
      </c>
      <c r="W1475" t="b">
        <f>COUNT(LifeExpectancyData[[#This Row],[Life expectancy]:[Schooling]])=19</f>
        <v>1</v>
      </c>
    </row>
    <row r="1476" spans="1:23" x14ac:dyDescent="0.25">
      <c r="A1476" t="s">
        <v>368</v>
      </c>
      <c r="B1476">
        <v>2015</v>
      </c>
      <c r="C1476" t="s">
        <v>273</v>
      </c>
      <c r="D1476">
        <v>53.7</v>
      </c>
      <c r="E1476">
        <v>484</v>
      </c>
      <c r="F1476">
        <v>4</v>
      </c>
      <c r="H1476">
        <v>0</v>
      </c>
      <c r="I1476">
        <v>93</v>
      </c>
      <c r="J1476">
        <v>0</v>
      </c>
      <c r="K1476">
        <v>32.6</v>
      </c>
      <c r="L1476">
        <v>6</v>
      </c>
      <c r="M1476">
        <v>9</v>
      </c>
      <c r="O1476">
        <v>93</v>
      </c>
      <c r="P1476">
        <v>9.3000000000000007</v>
      </c>
      <c r="Q1476">
        <v>173.82893000000001</v>
      </c>
      <c r="R1476">
        <v>2174645</v>
      </c>
      <c r="S1476">
        <v>5.5</v>
      </c>
      <c r="T1476">
        <v>5.3</v>
      </c>
      <c r="U1476">
        <v>0.495</v>
      </c>
      <c r="V1476">
        <v>10.7</v>
      </c>
      <c r="W1476" t="b">
        <f>COUNT(LifeExpectancyData[[#This Row],[Life expectancy]:[Schooling]])=19</f>
        <v>0</v>
      </c>
    </row>
    <row r="1477" spans="1:23" x14ac:dyDescent="0.25">
      <c r="A1477" t="s">
        <v>368</v>
      </c>
      <c r="B1477">
        <v>2014</v>
      </c>
      <c r="C1477" t="s">
        <v>273</v>
      </c>
      <c r="D1477">
        <v>52.1</v>
      </c>
      <c r="E1477">
        <v>522</v>
      </c>
      <c r="F1477">
        <v>4</v>
      </c>
      <c r="G1477">
        <v>0.01</v>
      </c>
      <c r="H1477">
        <v>162.12781150000001</v>
      </c>
      <c r="I1477">
        <v>93</v>
      </c>
      <c r="J1477">
        <v>0</v>
      </c>
      <c r="K1477">
        <v>32</v>
      </c>
      <c r="L1477">
        <v>6</v>
      </c>
      <c r="M1477">
        <v>9</v>
      </c>
      <c r="N1477">
        <v>1.62</v>
      </c>
      <c r="O1477">
        <v>93</v>
      </c>
      <c r="P1477">
        <v>9.4</v>
      </c>
      <c r="Q1477">
        <v>1174.8392140000001</v>
      </c>
      <c r="R1477">
        <v>2145785</v>
      </c>
      <c r="S1477">
        <v>5.8</v>
      </c>
      <c r="T1477">
        <v>5.6</v>
      </c>
      <c r="U1477">
        <v>0.49099999999999999</v>
      </c>
      <c r="V1477">
        <v>10.8</v>
      </c>
      <c r="W1477" t="b">
        <f>COUNT(LifeExpectancyData[[#This Row],[Life expectancy]:[Schooling]])=19</f>
        <v>1</v>
      </c>
    </row>
    <row r="1478" spans="1:23" x14ac:dyDescent="0.25">
      <c r="A1478" t="s">
        <v>368</v>
      </c>
      <c r="B1478">
        <v>2013</v>
      </c>
      <c r="C1478" t="s">
        <v>273</v>
      </c>
      <c r="D1478">
        <v>52.1</v>
      </c>
      <c r="E1478">
        <v>518</v>
      </c>
      <c r="F1478">
        <v>4</v>
      </c>
      <c r="G1478">
        <v>0.01</v>
      </c>
      <c r="H1478">
        <v>153.34431470000001</v>
      </c>
      <c r="I1478">
        <v>93</v>
      </c>
      <c r="J1478">
        <v>516</v>
      </c>
      <c r="K1478">
        <v>31.4</v>
      </c>
      <c r="L1478">
        <v>6</v>
      </c>
      <c r="M1478">
        <v>9</v>
      </c>
      <c r="N1478">
        <v>11.7</v>
      </c>
      <c r="O1478">
        <v>93</v>
      </c>
      <c r="P1478">
        <v>9.6</v>
      </c>
      <c r="Q1478">
        <v>1196.1334999999999</v>
      </c>
      <c r="R1478">
        <v>2117361</v>
      </c>
      <c r="S1478">
        <v>6.1</v>
      </c>
      <c r="T1478">
        <v>5.9</v>
      </c>
      <c r="U1478">
        <v>0.48399999999999999</v>
      </c>
      <c r="V1478">
        <v>11.1</v>
      </c>
      <c r="W1478" t="b">
        <f>COUNT(LifeExpectancyData[[#This Row],[Life expectancy]:[Schooling]])=19</f>
        <v>1</v>
      </c>
    </row>
    <row r="1479" spans="1:23" x14ac:dyDescent="0.25">
      <c r="A1479" t="s">
        <v>368</v>
      </c>
      <c r="B1479">
        <v>2012</v>
      </c>
      <c r="C1479" t="s">
        <v>273</v>
      </c>
      <c r="D1479">
        <v>52.2</v>
      </c>
      <c r="E1479">
        <v>513</v>
      </c>
      <c r="F1479">
        <v>4</v>
      </c>
      <c r="G1479">
        <v>0.01</v>
      </c>
      <c r="H1479">
        <v>168.13489920000001</v>
      </c>
      <c r="I1479">
        <v>95</v>
      </c>
      <c r="J1479">
        <v>179</v>
      </c>
      <c r="K1479">
        <v>3.8</v>
      </c>
      <c r="L1479">
        <v>6</v>
      </c>
      <c r="M1479">
        <v>93</v>
      </c>
      <c r="N1479">
        <v>11.14</v>
      </c>
      <c r="O1479">
        <v>95</v>
      </c>
      <c r="P1479">
        <v>9</v>
      </c>
      <c r="Q1479">
        <v>1281.5160000000001</v>
      </c>
      <c r="R1479">
        <v>289928</v>
      </c>
      <c r="S1479">
        <v>6.4</v>
      </c>
      <c r="T1479">
        <v>6.2</v>
      </c>
      <c r="U1479">
        <v>0.47899999999999998</v>
      </c>
      <c r="V1479">
        <v>11</v>
      </c>
      <c r="W1479" t="b">
        <f>COUNT(LifeExpectancyData[[#This Row],[Life expectancy]:[Schooling]])=19</f>
        <v>1</v>
      </c>
    </row>
    <row r="1480" spans="1:23" x14ac:dyDescent="0.25">
      <c r="A1480" t="s">
        <v>368</v>
      </c>
      <c r="B1480">
        <v>2011</v>
      </c>
      <c r="C1480" t="s">
        <v>273</v>
      </c>
      <c r="D1480">
        <v>52.3</v>
      </c>
      <c r="E1480">
        <v>52</v>
      </c>
      <c r="F1480">
        <v>4</v>
      </c>
      <c r="G1480">
        <v>2.39</v>
      </c>
      <c r="H1480">
        <v>195.82525100000001</v>
      </c>
      <c r="I1480">
        <v>96</v>
      </c>
      <c r="J1480">
        <v>172</v>
      </c>
      <c r="K1480">
        <v>3.2</v>
      </c>
      <c r="L1480">
        <v>6</v>
      </c>
      <c r="M1480">
        <v>95</v>
      </c>
      <c r="N1480">
        <v>11.79</v>
      </c>
      <c r="O1480">
        <v>96</v>
      </c>
      <c r="P1480">
        <v>10.5</v>
      </c>
      <c r="Q1480">
        <v>1352.3843300000001</v>
      </c>
      <c r="R1480">
        <v>264166</v>
      </c>
      <c r="S1480">
        <v>6.8</v>
      </c>
      <c r="T1480">
        <v>6.6</v>
      </c>
      <c r="U1480">
        <v>0.46899999999999997</v>
      </c>
      <c r="V1480">
        <v>11</v>
      </c>
      <c r="W1480" t="b">
        <f>COUNT(LifeExpectancyData[[#This Row],[Life expectancy]:[Schooling]])=19</f>
        <v>1</v>
      </c>
    </row>
    <row r="1481" spans="1:23" x14ac:dyDescent="0.25">
      <c r="A1481" t="s">
        <v>368</v>
      </c>
      <c r="B1481">
        <v>2010</v>
      </c>
      <c r="C1481" t="s">
        <v>273</v>
      </c>
      <c r="D1481">
        <v>51.1</v>
      </c>
      <c r="E1481">
        <v>527</v>
      </c>
      <c r="F1481">
        <v>4</v>
      </c>
      <c r="G1481">
        <v>2.71</v>
      </c>
      <c r="H1481">
        <v>154.87059980000001</v>
      </c>
      <c r="I1481">
        <v>93</v>
      </c>
      <c r="J1481">
        <v>2488</v>
      </c>
      <c r="K1481">
        <v>29.7</v>
      </c>
      <c r="L1481">
        <v>6</v>
      </c>
      <c r="M1481">
        <v>92</v>
      </c>
      <c r="N1481">
        <v>1.87</v>
      </c>
      <c r="O1481">
        <v>93</v>
      </c>
      <c r="P1481">
        <v>13.4</v>
      </c>
      <c r="Q1481">
        <v>1173.2621200000001</v>
      </c>
      <c r="R1481">
        <v>24551</v>
      </c>
      <c r="S1481">
        <v>7.2</v>
      </c>
      <c r="T1481">
        <v>7</v>
      </c>
      <c r="U1481">
        <v>0.46400000000000002</v>
      </c>
      <c r="V1481">
        <v>10.9</v>
      </c>
      <c r="W1481" t="b">
        <f>COUNT(LifeExpectancyData[[#This Row],[Life expectancy]:[Schooling]])=19</f>
        <v>1</v>
      </c>
    </row>
    <row r="1482" spans="1:23" x14ac:dyDescent="0.25">
      <c r="A1482" t="s">
        <v>368</v>
      </c>
      <c r="B1482">
        <v>2009</v>
      </c>
      <c r="C1482" t="s">
        <v>273</v>
      </c>
      <c r="D1482">
        <v>49.4</v>
      </c>
      <c r="E1482">
        <v>566</v>
      </c>
      <c r="F1482">
        <v>4</v>
      </c>
      <c r="G1482">
        <v>2.75</v>
      </c>
      <c r="H1482">
        <v>104.31447319999999</v>
      </c>
      <c r="I1482">
        <v>91</v>
      </c>
      <c r="J1482">
        <v>0</v>
      </c>
      <c r="K1482">
        <v>29.2</v>
      </c>
      <c r="L1482">
        <v>6</v>
      </c>
      <c r="M1482">
        <v>89</v>
      </c>
      <c r="N1482">
        <v>9.8000000000000007</v>
      </c>
      <c r="O1482">
        <v>91</v>
      </c>
      <c r="P1482">
        <v>18.2</v>
      </c>
      <c r="Q1482">
        <v>923.136931</v>
      </c>
      <c r="R1482">
        <v>21929</v>
      </c>
      <c r="S1482">
        <v>7.6</v>
      </c>
      <c r="T1482">
        <v>7.4</v>
      </c>
      <c r="U1482">
        <v>0.45300000000000001</v>
      </c>
      <c r="V1482">
        <v>10.8</v>
      </c>
      <c r="W1482" t="b">
        <f>COUNT(LifeExpectancyData[[#This Row],[Life expectancy]:[Schooling]])=19</f>
        <v>1</v>
      </c>
    </row>
    <row r="1483" spans="1:23" x14ac:dyDescent="0.25">
      <c r="A1483" t="s">
        <v>368</v>
      </c>
      <c r="B1483">
        <v>2008</v>
      </c>
      <c r="C1483" t="s">
        <v>273</v>
      </c>
      <c r="D1483">
        <v>47.8</v>
      </c>
      <c r="E1483">
        <v>592</v>
      </c>
      <c r="F1483">
        <v>5</v>
      </c>
      <c r="G1483">
        <v>2.75</v>
      </c>
      <c r="H1483">
        <v>91.854327740000002</v>
      </c>
      <c r="I1483">
        <v>88</v>
      </c>
      <c r="J1483">
        <v>0</v>
      </c>
      <c r="K1483">
        <v>28.8</v>
      </c>
      <c r="L1483">
        <v>6</v>
      </c>
      <c r="M1483">
        <v>86</v>
      </c>
      <c r="N1483">
        <v>8.85</v>
      </c>
      <c r="O1483">
        <v>88</v>
      </c>
      <c r="P1483">
        <v>27.3</v>
      </c>
      <c r="Q1483">
        <v>934.42856300000005</v>
      </c>
      <c r="R1483">
        <v>199993</v>
      </c>
      <c r="S1483">
        <v>8</v>
      </c>
      <c r="T1483">
        <v>7.8</v>
      </c>
      <c r="U1483">
        <v>0.44700000000000001</v>
      </c>
      <c r="V1483">
        <v>10.7</v>
      </c>
      <c r="W1483" t="b">
        <f>COUNT(LifeExpectancyData[[#This Row],[Life expectancy]:[Schooling]])=19</f>
        <v>1</v>
      </c>
    </row>
    <row r="1484" spans="1:23" x14ac:dyDescent="0.25">
      <c r="A1484" t="s">
        <v>368</v>
      </c>
      <c r="B1484">
        <v>2007</v>
      </c>
      <c r="C1484" t="s">
        <v>273</v>
      </c>
      <c r="D1484">
        <v>46.2</v>
      </c>
      <c r="E1484">
        <v>633</v>
      </c>
      <c r="F1484">
        <v>4</v>
      </c>
      <c r="G1484">
        <v>2.69</v>
      </c>
      <c r="H1484">
        <v>9.1843271699999995</v>
      </c>
      <c r="I1484">
        <v>9</v>
      </c>
      <c r="J1484">
        <v>2</v>
      </c>
      <c r="K1484">
        <v>28.3</v>
      </c>
      <c r="L1484">
        <v>6</v>
      </c>
      <c r="M1484">
        <v>87</v>
      </c>
      <c r="N1484">
        <v>8.4700000000000006</v>
      </c>
      <c r="O1484">
        <v>88</v>
      </c>
      <c r="P1484">
        <v>30</v>
      </c>
      <c r="Q1484">
        <v>918.43271700000003</v>
      </c>
      <c r="R1484">
        <v>1982287</v>
      </c>
      <c r="S1484">
        <v>8.4</v>
      </c>
      <c r="T1484">
        <v>8.3000000000000007</v>
      </c>
      <c r="U1484">
        <v>0.44</v>
      </c>
      <c r="V1484">
        <v>10.6</v>
      </c>
      <c r="W1484" t="b">
        <f>COUNT(LifeExpectancyData[[#This Row],[Life expectancy]:[Schooling]])=19</f>
        <v>1</v>
      </c>
    </row>
    <row r="1485" spans="1:23" x14ac:dyDescent="0.25">
      <c r="A1485" t="s">
        <v>368</v>
      </c>
      <c r="B1485">
        <v>2006</v>
      </c>
      <c r="C1485" t="s">
        <v>273</v>
      </c>
      <c r="D1485">
        <v>45.3</v>
      </c>
      <c r="E1485">
        <v>654</v>
      </c>
      <c r="F1485">
        <v>5</v>
      </c>
      <c r="G1485">
        <v>2.61</v>
      </c>
      <c r="H1485">
        <v>71.155776090000003</v>
      </c>
      <c r="I1485">
        <v>91</v>
      </c>
      <c r="J1485">
        <v>1</v>
      </c>
      <c r="K1485">
        <v>27.9</v>
      </c>
      <c r="L1485">
        <v>6</v>
      </c>
      <c r="M1485">
        <v>88</v>
      </c>
      <c r="N1485">
        <v>7.12</v>
      </c>
      <c r="O1485">
        <v>89</v>
      </c>
      <c r="P1485">
        <v>34.1</v>
      </c>
      <c r="Q1485">
        <v>915.77575400000001</v>
      </c>
      <c r="R1485">
        <v>1965662</v>
      </c>
      <c r="S1485">
        <v>8.8000000000000007</v>
      </c>
      <c r="T1485">
        <v>8.6999999999999993</v>
      </c>
      <c r="U1485">
        <v>0.437</v>
      </c>
      <c r="V1485">
        <v>10.7</v>
      </c>
      <c r="W1485" t="b">
        <f>COUNT(LifeExpectancyData[[#This Row],[Life expectancy]:[Schooling]])=19</f>
        <v>1</v>
      </c>
    </row>
    <row r="1486" spans="1:23" x14ac:dyDescent="0.25">
      <c r="A1486" t="s">
        <v>368</v>
      </c>
      <c r="B1486">
        <v>2005</v>
      </c>
      <c r="C1486" t="s">
        <v>273</v>
      </c>
      <c r="D1486">
        <v>44.5</v>
      </c>
      <c r="E1486">
        <v>675</v>
      </c>
      <c r="F1486">
        <v>5</v>
      </c>
      <c r="G1486">
        <v>2.67</v>
      </c>
      <c r="H1486">
        <v>57.903697520000001</v>
      </c>
      <c r="I1486">
        <v>87</v>
      </c>
      <c r="J1486">
        <v>0</v>
      </c>
      <c r="K1486">
        <v>27.4</v>
      </c>
      <c r="L1486">
        <v>6</v>
      </c>
      <c r="M1486">
        <v>88</v>
      </c>
      <c r="N1486">
        <v>6.3</v>
      </c>
      <c r="O1486">
        <v>89</v>
      </c>
      <c r="P1486">
        <v>34.799999999999997</v>
      </c>
      <c r="Q1486">
        <v>862.94631179999999</v>
      </c>
      <c r="R1486">
        <v>1949543</v>
      </c>
      <c r="S1486">
        <v>9.3000000000000007</v>
      </c>
      <c r="T1486">
        <v>9.1999999999999993</v>
      </c>
      <c r="U1486">
        <v>0.437</v>
      </c>
      <c r="V1486">
        <v>10.7</v>
      </c>
      <c r="W1486" t="b">
        <f>COUNT(LifeExpectancyData[[#This Row],[Life expectancy]:[Schooling]])=19</f>
        <v>1</v>
      </c>
    </row>
    <row r="1487" spans="1:23" x14ac:dyDescent="0.25">
      <c r="A1487" t="s">
        <v>368</v>
      </c>
      <c r="B1487">
        <v>2004</v>
      </c>
      <c r="C1487" t="s">
        <v>273</v>
      </c>
      <c r="D1487">
        <v>44.8</v>
      </c>
      <c r="E1487">
        <v>666</v>
      </c>
      <c r="F1487">
        <v>5</v>
      </c>
      <c r="G1487">
        <v>1.8</v>
      </c>
      <c r="H1487">
        <v>67.91361818</v>
      </c>
      <c r="I1487">
        <v>6</v>
      </c>
      <c r="J1487">
        <v>31</v>
      </c>
      <c r="K1487">
        <v>26.9</v>
      </c>
      <c r="L1487">
        <v>7</v>
      </c>
      <c r="M1487">
        <v>89</v>
      </c>
      <c r="N1487">
        <v>6.96</v>
      </c>
      <c r="O1487">
        <v>9</v>
      </c>
      <c r="P1487">
        <v>34.6</v>
      </c>
      <c r="Q1487">
        <v>781.51459360000001</v>
      </c>
      <c r="R1487">
        <v>1933728</v>
      </c>
      <c r="S1487">
        <v>9.6999999999999993</v>
      </c>
      <c r="T1487">
        <v>9.6999999999999993</v>
      </c>
      <c r="U1487">
        <v>0.439</v>
      </c>
      <c r="V1487">
        <v>10.7</v>
      </c>
      <c r="W1487" t="b">
        <f>COUNT(LifeExpectancyData[[#This Row],[Life expectancy]:[Schooling]])=19</f>
        <v>1</v>
      </c>
    </row>
    <row r="1488" spans="1:23" x14ac:dyDescent="0.25">
      <c r="A1488" t="s">
        <v>368</v>
      </c>
      <c r="B1488">
        <v>2003</v>
      </c>
      <c r="C1488" t="s">
        <v>273</v>
      </c>
      <c r="D1488">
        <v>45.5</v>
      </c>
      <c r="E1488">
        <v>648</v>
      </c>
      <c r="F1488">
        <v>5</v>
      </c>
      <c r="G1488">
        <v>1.99</v>
      </c>
      <c r="H1488">
        <v>5.3009020409999996</v>
      </c>
      <c r="I1488">
        <v>17</v>
      </c>
      <c r="J1488">
        <v>1</v>
      </c>
      <c r="K1488">
        <v>26.4</v>
      </c>
      <c r="L1488">
        <v>7</v>
      </c>
      <c r="M1488">
        <v>9</v>
      </c>
      <c r="N1488">
        <v>7.13</v>
      </c>
      <c r="O1488">
        <v>9</v>
      </c>
      <c r="P1488">
        <v>33.799999999999997</v>
      </c>
      <c r="Q1488">
        <v>63.636279000000002</v>
      </c>
      <c r="R1488">
        <v>191897</v>
      </c>
      <c r="S1488">
        <v>1.2</v>
      </c>
      <c r="T1488">
        <v>1.1000000000000001</v>
      </c>
      <c r="U1488">
        <v>0.44</v>
      </c>
      <c r="V1488">
        <v>10.5</v>
      </c>
      <c r="W1488" t="b">
        <f>COUNT(LifeExpectancyData[[#This Row],[Life expectancy]:[Schooling]])=19</f>
        <v>1</v>
      </c>
    </row>
    <row r="1489" spans="1:23" x14ac:dyDescent="0.25">
      <c r="A1489" t="s">
        <v>368</v>
      </c>
      <c r="B1489">
        <v>2002</v>
      </c>
      <c r="C1489" t="s">
        <v>273</v>
      </c>
      <c r="D1489">
        <v>46.4</v>
      </c>
      <c r="E1489">
        <v>622</v>
      </c>
      <c r="F1489">
        <v>5</v>
      </c>
      <c r="G1489">
        <v>2.95</v>
      </c>
      <c r="H1489">
        <v>3.53457351</v>
      </c>
      <c r="J1489">
        <v>0</v>
      </c>
      <c r="K1489">
        <v>25.9</v>
      </c>
      <c r="L1489">
        <v>7</v>
      </c>
      <c r="M1489">
        <v>84</v>
      </c>
      <c r="N1489">
        <v>6.91</v>
      </c>
      <c r="O1489">
        <v>84</v>
      </c>
      <c r="P1489">
        <v>32.5</v>
      </c>
      <c r="Q1489">
        <v>47.893949999999997</v>
      </c>
      <c r="R1489">
        <v>192312</v>
      </c>
      <c r="S1489">
        <v>1.6</v>
      </c>
      <c r="T1489">
        <v>1.6</v>
      </c>
      <c r="U1489">
        <v>0.44600000000000001</v>
      </c>
      <c r="V1489">
        <v>10.4</v>
      </c>
      <c r="W1489" t="b">
        <f>COUNT(LifeExpectancyData[[#This Row],[Life expectancy]:[Schooling]])=19</f>
        <v>0</v>
      </c>
    </row>
    <row r="1490" spans="1:23" x14ac:dyDescent="0.25">
      <c r="A1490" t="s">
        <v>368</v>
      </c>
      <c r="B1490">
        <v>2001</v>
      </c>
      <c r="C1490" t="s">
        <v>273</v>
      </c>
      <c r="D1490">
        <v>47.8</v>
      </c>
      <c r="E1490">
        <v>586</v>
      </c>
      <c r="F1490">
        <v>5</v>
      </c>
      <c r="G1490">
        <v>2.86</v>
      </c>
      <c r="H1490">
        <v>38.571870109999999</v>
      </c>
      <c r="J1490">
        <v>217</v>
      </c>
      <c r="K1490">
        <v>25.4</v>
      </c>
      <c r="L1490">
        <v>7</v>
      </c>
      <c r="M1490">
        <v>78</v>
      </c>
      <c r="N1490">
        <v>7.53</v>
      </c>
      <c r="O1490">
        <v>78</v>
      </c>
      <c r="P1490">
        <v>31.2</v>
      </c>
      <c r="Q1490">
        <v>437.81918400000001</v>
      </c>
      <c r="R1490">
        <v>1885955</v>
      </c>
      <c r="S1490">
        <v>11.1</v>
      </c>
      <c r="T1490">
        <v>11.1</v>
      </c>
      <c r="U1490">
        <v>0.443</v>
      </c>
      <c r="V1490">
        <v>10.3</v>
      </c>
      <c r="W1490" t="b">
        <f>COUNT(LifeExpectancyData[[#This Row],[Life expectancy]:[Schooling]])=19</f>
        <v>0</v>
      </c>
    </row>
    <row r="1491" spans="1:23" x14ac:dyDescent="0.25">
      <c r="A1491" t="s">
        <v>368</v>
      </c>
      <c r="B1491">
        <v>2000</v>
      </c>
      <c r="C1491" t="s">
        <v>273</v>
      </c>
      <c r="D1491">
        <v>49.3</v>
      </c>
      <c r="E1491">
        <v>543</v>
      </c>
      <c r="F1491">
        <v>5</v>
      </c>
      <c r="G1491">
        <v>3.1</v>
      </c>
      <c r="H1491">
        <v>29.866164640000001</v>
      </c>
      <c r="J1491">
        <v>660</v>
      </c>
      <c r="K1491">
        <v>24.9</v>
      </c>
      <c r="L1491">
        <v>7</v>
      </c>
      <c r="M1491">
        <v>82</v>
      </c>
      <c r="N1491">
        <v>6.92</v>
      </c>
      <c r="O1491">
        <v>83</v>
      </c>
      <c r="P1491">
        <v>29.8</v>
      </c>
      <c r="Q1491">
        <v>474.81978759999998</v>
      </c>
      <c r="R1491">
        <v>1868699</v>
      </c>
      <c r="S1491">
        <v>11.5</v>
      </c>
      <c r="T1491">
        <v>11.6</v>
      </c>
      <c r="U1491">
        <v>0.44500000000000001</v>
      </c>
      <c r="V1491">
        <v>9.6</v>
      </c>
      <c r="W1491" t="b">
        <f>COUNT(LifeExpectancyData[[#This Row],[Life expectancy]:[Schooling]])=19</f>
        <v>0</v>
      </c>
    </row>
    <row r="1492" spans="1:23" x14ac:dyDescent="0.25">
      <c r="A1492" t="s">
        <v>369</v>
      </c>
      <c r="B1492">
        <v>2015</v>
      </c>
      <c r="C1492" t="s">
        <v>273</v>
      </c>
      <c r="D1492">
        <v>61.4</v>
      </c>
      <c r="E1492">
        <v>259</v>
      </c>
      <c r="F1492">
        <v>8</v>
      </c>
      <c r="H1492">
        <v>0</v>
      </c>
      <c r="I1492">
        <v>52</v>
      </c>
      <c r="J1492">
        <v>1060</v>
      </c>
      <c r="K1492">
        <v>27.3</v>
      </c>
      <c r="L1492">
        <v>11</v>
      </c>
      <c r="M1492">
        <v>52</v>
      </c>
      <c r="O1492">
        <v>52</v>
      </c>
      <c r="P1492">
        <v>0.9</v>
      </c>
      <c r="Q1492">
        <v>452.38717000000003</v>
      </c>
      <c r="R1492">
        <v>4499621</v>
      </c>
      <c r="S1492">
        <v>6.5</v>
      </c>
      <c r="T1492">
        <v>6.4</v>
      </c>
      <c r="U1492">
        <v>0.42699999999999999</v>
      </c>
      <c r="V1492">
        <v>9.9</v>
      </c>
      <c r="W1492" t="b">
        <f>COUNT(LifeExpectancyData[[#This Row],[Life expectancy]:[Schooling]])=19</f>
        <v>0</v>
      </c>
    </row>
    <row r="1493" spans="1:23" x14ac:dyDescent="0.25">
      <c r="A1493" t="s">
        <v>369</v>
      </c>
      <c r="B1493">
        <v>2014</v>
      </c>
      <c r="C1493" t="s">
        <v>273</v>
      </c>
      <c r="D1493">
        <v>58.1</v>
      </c>
      <c r="E1493">
        <v>329</v>
      </c>
      <c r="F1493">
        <v>8</v>
      </c>
      <c r="G1493">
        <v>0.01</v>
      </c>
      <c r="H1493">
        <v>54.37396957</v>
      </c>
      <c r="I1493">
        <v>5</v>
      </c>
      <c r="J1493">
        <v>34</v>
      </c>
      <c r="K1493">
        <v>26.7</v>
      </c>
      <c r="L1493">
        <v>11</v>
      </c>
      <c r="M1493">
        <v>49</v>
      </c>
      <c r="N1493">
        <v>1.4</v>
      </c>
      <c r="O1493">
        <v>5</v>
      </c>
      <c r="P1493">
        <v>0.9</v>
      </c>
      <c r="Q1493">
        <v>458.46517340000003</v>
      </c>
      <c r="R1493">
        <v>439737</v>
      </c>
      <c r="S1493">
        <v>6.7</v>
      </c>
      <c r="T1493">
        <v>6.5</v>
      </c>
      <c r="U1493">
        <v>0.42599999999999999</v>
      </c>
      <c r="V1493">
        <v>9.9</v>
      </c>
      <c r="W1493" t="b">
        <f>COUNT(LifeExpectancyData[[#This Row],[Life expectancy]:[Schooling]])=19</f>
        <v>1</v>
      </c>
    </row>
    <row r="1494" spans="1:23" x14ac:dyDescent="0.25">
      <c r="A1494" t="s">
        <v>369</v>
      </c>
      <c r="B1494">
        <v>2013</v>
      </c>
      <c r="C1494" t="s">
        <v>273</v>
      </c>
      <c r="D1494">
        <v>61.1</v>
      </c>
      <c r="E1494">
        <v>258</v>
      </c>
      <c r="F1494">
        <v>9</v>
      </c>
      <c r="G1494">
        <v>0.01</v>
      </c>
      <c r="H1494">
        <v>45.048924579999998</v>
      </c>
      <c r="I1494">
        <v>76</v>
      </c>
      <c r="J1494">
        <v>0</v>
      </c>
      <c r="K1494">
        <v>26.1</v>
      </c>
      <c r="L1494">
        <v>11</v>
      </c>
      <c r="M1494">
        <v>75</v>
      </c>
      <c r="N1494">
        <v>9.25</v>
      </c>
      <c r="O1494">
        <v>76</v>
      </c>
      <c r="P1494">
        <v>1.1000000000000001</v>
      </c>
      <c r="Q1494">
        <v>454.12222359999998</v>
      </c>
      <c r="R1494">
        <v>4286291</v>
      </c>
      <c r="S1494">
        <v>6.8</v>
      </c>
      <c r="T1494">
        <v>6.7</v>
      </c>
      <c r="U1494">
        <v>0.41899999999999998</v>
      </c>
      <c r="V1494">
        <v>9.8000000000000007</v>
      </c>
      <c r="W1494" t="b">
        <f>COUNT(LifeExpectancyData[[#This Row],[Life expectancy]:[Schooling]])=19</f>
        <v>1</v>
      </c>
    </row>
    <row r="1495" spans="1:23" x14ac:dyDescent="0.25">
      <c r="A1495" t="s">
        <v>369</v>
      </c>
      <c r="B1495">
        <v>2012</v>
      </c>
      <c r="C1495" t="s">
        <v>273</v>
      </c>
      <c r="D1495">
        <v>67</v>
      </c>
      <c r="E1495">
        <v>261</v>
      </c>
      <c r="F1495">
        <v>9</v>
      </c>
      <c r="G1495">
        <v>0.01</v>
      </c>
      <c r="H1495">
        <v>48.098914739999998</v>
      </c>
      <c r="I1495">
        <v>8</v>
      </c>
      <c r="J1495">
        <v>43</v>
      </c>
      <c r="K1495">
        <v>25.6</v>
      </c>
      <c r="L1495">
        <v>12</v>
      </c>
      <c r="M1495">
        <v>8</v>
      </c>
      <c r="N1495">
        <v>1.19</v>
      </c>
      <c r="O1495">
        <v>8</v>
      </c>
      <c r="P1495">
        <v>1.2</v>
      </c>
      <c r="Q1495">
        <v>415.36195800000002</v>
      </c>
      <c r="R1495">
        <v>4181563</v>
      </c>
      <c r="S1495">
        <v>7</v>
      </c>
      <c r="T1495">
        <v>6.9</v>
      </c>
      <c r="U1495">
        <v>0.41599999999999998</v>
      </c>
      <c r="V1495">
        <v>9.6</v>
      </c>
      <c r="W1495" t="b">
        <f>COUNT(LifeExpectancyData[[#This Row],[Life expectancy]:[Schooling]])=19</f>
        <v>1</v>
      </c>
    </row>
    <row r="1496" spans="1:23" x14ac:dyDescent="0.25">
      <c r="A1496" t="s">
        <v>369</v>
      </c>
      <c r="B1496">
        <v>2011</v>
      </c>
      <c r="C1496" t="s">
        <v>273</v>
      </c>
      <c r="D1496">
        <v>62</v>
      </c>
      <c r="E1496">
        <v>266</v>
      </c>
      <c r="F1496">
        <v>9</v>
      </c>
      <c r="G1496">
        <v>3.72</v>
      </c>
      <c r="H1496">
        <v>60.446581610000003</v>
      </c>
      <c r="I1496">
        <v>77</v>
      </c>
      <c r="J1496">
        <v>279</v>
      </c>
      <c r="K1496">
        <v>25</v>
      </c>
      <c r="L1496">
        <v>12</v>
      </c>
      <c r="M1496">
        <v>77</v>
      </c>
      <c r="N1496">
        <v>11.23</v>
      </c>
      <c r="O1496">
        <v>77</v>
      </c>
      <c r="P1496">
        <v>1.5</v>
      </c>
      <c r="Q1496">
        <v>379.68958300000003</v>
      </c>
      <c r="R1496">
        <v>47167</v>
      </c>
      <c r="S1496">
        <v>7.2</v>
      </c>
      <c r="T1496">
        <v>7</v>
      </c>
      <c r="U1496">
        <v>0.40600000000000003</v>
      </c>
      <c r="V1496">
        <v>9.5</v>
      </c>
      <c r="W1496" t="b">
        <f>COUNT(LifeExpectancyData[[#This Row],[Life expectancy]:[Schooling]])=19</f>
        <v>1</v>
      </c>
    </row>
    <row r="1497" spans="1:23" x14ac:dyDescent="0.25">
      <c r="A1497" t="s">
        <v>369</v>
      </c>
      <c r="B1497">
        <v>2010</v>
      </c>
      <c r="C1497" t="s">
        <v>273</v>
      </c>
      <c r="D1497">
        <v>59.7</v>
      </c>
      <c r="E1497">
        <v>272</v>
      </c>
      <c r="F1497">
        <v>9</v>
      </c>
      <c r="G1497">
        <v>3.64</v>
      </c>
      <c r="H1497">
        <v>41.910524160000001</v>
      </c>
      <c r="I1497">
        <v>47</v>
      </c>
      <c r="J1497">
        <v>2200</v>
      </c>
      <c r="K1497">
        <v>24.5</v>
      </c>
      <c r="L1497">
        <v>13</v>
      </c>
      <c r="M1497">
        <v>71</v>
      </c>
      <c r="N1497">
        <v>11.87</v>
      </c>
      <c r="O1497">
        <v>7</v>
      </c>
      <c r="P1497">
        <v>1.8</v>
      </c>
      <c r="Q1497">
        <v>327.42597000000001</v>
      </c>
      <c r="R1497">
        <v>3948125</v>
      </c>
      <c r="S1497">
        <v>7.4</v>
      </c>
      <c r="T1497">
        <v>7.2</v>
      </c>
      <c r="U1497">
        <v>0.40300000000000002</v>
      </c>
      <c r="V1497">
        <v>9.6</v>
      </c>
      <c r="W1497" t="b">
        <f>COUNT(LifeExpectancyData[[#This Row],[Life expectancy]:[Schooling]])=19</f>
        <v>1</v>
      </c>
    </row>
    <row r="1498" spans="1:23" x14ac:dyDescent="0.25">
      <c r="A1498" t="s">
        <v>369</v>
      </c>
      <c r="B1498">
        <v>2009</v>
      </c>
      <c r="C1498" t="s">
        <v>273</v>
      </c>
      <c r="D1498">
        <v>59.2</v>
      </c>
      <c r="E1498">
        <v>277</v>
      </c>
      <c r="F1498">
        <v>10</v>
      </c>
      <c r="G1498">
        <v>3.75</v>
      </c>
      <c r="H1498">
        <v>5.5921702550000001</v>
      </c>
      <c r="I1498">
        <v>64</v>
      </c>
      <c r="J1498">
        <v>6</v>
      </c>
      <c r="K1498">
        <v>24</v>
      </c>
      <c r="L1498">
        <v>13</v>
      </c>
      <c r="M1498">
        <v>84</v>
      </c>
      <c r="N1498">
        <v>14.39</v>
      </c>
      <c r="O1498">
        <v>81</v>
      </c>
      <c r="P1498">
        <v>2.1</v>
      </c>
      <c r="Q1498">
        <v>33.667490999999998</v>
      </c>
      <c r="R1498">
        <v>3811528</v>
      </c>
      <c r="S1498">
        <v>7.6</v>
      </c>
      <c r="T1498">
        <v>7.4</v>
      </c>
      <c r="U1498">
        <v>0.4</v>
      </c>
      <c r="V1498">
        <v>9.6999999999999993</v>
      </c>
      <c r="W1498" t="b">
        <f>COUNT(LifeExpectancyData[[#This Row],[Life expectancy]:[Schooling]])=19</f>
        <v>1</v>
      </c>
    </row>
    <row r="1499" spans="1:23" x14ac:dyDescent="0.25">
      <c r="A1499" t="s">
        <v>369</v>
      </c>
      <c r="B1499">
        <v>2008</v>
      </c>
      <c r="C1499" t="s">
        <v>273</v>
      </c>
      <c r="D1499">
        <v>58.6</v>
      </c>
      <c r="E1499">
        <v>281</v>
      </c>
      <c r="F1499">
        <v>10</v>
      </c>
      <c r="G1499">
        <v>3.88</v>
      </c>
      <c r="H1499">
        <v>40.033440769999999</v>
      </c>
      <c r="I1499">
        <v>64</v>
      </c>
      <c r="J1499">
        <v>1</v>
      </c>
      <c r="K1499">
        <v>23.4</v>
      </c>
      <c r="L1499">
        <v>14</v>
      </c>
      <c r="M1499">
        <v>79</v>
      </c>
      <c r="N1499">
        <v>11.83</v>
      </c>
      <c r="O1499">
        <v>75</v>
      </c>
      <c r="P1499">
        <v>2.4</v>
      </c>
      <c r="Q1499">
        <v>232.61732000000001</v>
      </c>
      <c r="R1499">
        <v>3662993</v>
      </c>
      <c r="S1499">
        <v>7.7</v>
      </c>
      <c r="T1499">
        <v>7.6</v>
      </c>
      <c r="U1499">
        <v>0.39400000000000002</v>
      </c>
      <c r="V1499">
        <v>9.8000000000000007</v>
      </c>
      <c r="W1499" t="b">
        <f>COUNT(LifeExpectancyData[[#This Row],[Life expectancy]:[Schooling]])=19</f>
        <v>1</v>
      </c>
    </row>
    <row r="1500" spans="1:23" x14ac:dyDescent="0.25">
      <c r="A1500" t="s">
        <v>369</v>
      </c>
      <c r="B1500">
        <v>2007</v>
      </c>
      <c r="C1500" t="s">
        <v>273</v>
      </c>
      <c r="D1500">
        <v>57.9</v>
      </c>
      <c r="E1500">
        <v>286</v>
      </c>
      <c r="F1500">
        <v>10</v>
      </c>
      <c r="G1500">
        <v>4.03</v>
      </c>
      <c r="H1500">
        <v>3.6868992870000001</v>
      </c>
      <c r="J1500">
        <v>1</v>
      </c>
      <c r="K1500">
        <v>22.9</v>
      </c>
      <c r="L1500">
        <v>14</v>
      </c>
      <c r="M1500">
        <v>67</v>
      </c>
      <c r="N1500">
        <v>1.24</v>
      </c>
      <c r="O1500">
        <v>65</v>
      </c>
      <c r="P1500">
        <v>2.8</v>
      </c>
      <c r="Q1500">
        <v>21.373329200000001</v>
      </c>
      <c r="R1500">
        <v>3512932</v>
      </c>
      <c r="S1500">
        <v>7.9</v>
      </c>
      <c r="T1500">
        <v>7.8</v>
      </c>
      <c r="U1500">
        <v>0.38300000000000001</v>
      </c>
      <c r="V1500">
        <v>9.9</v>
      </c>
      <c r="W1500" t="b">
        <f>COUNT(LifeExpectancyData[[#This Row],[Life expectancy]:[Schooling]])=19</f>
        <v>0</v>
      </c>
    </row>
    <row r="1501" spans="1:23" x14ac:dyDescent="0.25">
      <c r="A1501" t="s">
        <v>369</v>
      </c>
      <c r="B1501">
        <v>2006</v>
      </c>
      <c r="C1501" t="s">
        <v>273</v>
      </c>
      <c r="D1501">
        <v>56.7</v>
      </c>
      <c r="E1501">
        <v>32</v>
      </c>
      <c r="F1501">
        <v>11</v>
      </c>
      <c r="G1501">
        <v>4.05</v>
      </c>
      <c r="H1501">
        <v>15.79934152</v>
      </c>
      <c r="J1501">
        <v>20</v>
      </c>
      <c r="K1501">
        <v>22.4</v>
      </c>
      <c r="L1501">
        <v>15</v>
      </c>
      <c r="M1501">
        <v>66</v>
      </c>
      <c r="N1501">
        <v>1.9</v>
      </c>
      <c r="O1501">
        <v>6</v>
      </c>
      <c r="P1501">
        <v>3</v>
      </c>
      <c r="Q1501">
        <v>178.92798999999999</v>
      </c>
      <c r="R1501">
        <v>3375838</v>
      </c>
      <c r="S1501">
        <v>8.1</v>
      </c>
      <c r="T1501">
        <v>8.1</v>
      </c>
      <c r="U1501">
        <v>0.377</v>
      </c>
      <c r="V1501">
        <v>10</v>
      </c>
      <c r="W1501" t="b">
        <f>COUNT(LifeExpectancyData[[#This Row],[Life expectancy]:[Schooling]])=19</f>
        <v>0</v>
      </c>
    </row>
    <row r="1502" spans="1:23" x14ac:dyDescent="0.25">
      <c r="A1502" t="s">
        <v>369</v>
      </c>
      <c r="B1502">
        <v>2005</v>
      </c>
      <c r="C1502" t="s">
        <v>273</v>
      </c>
      <c r="D1502">
        <v>55.3</v>
      </c>
      <c r="E1502">
        <v>316</v>
      </c>
      <c r="F1502">
        <v>12</v>
      </c>
      <c r="G1502">
        <v>4.1900000000000004</v>
      </c>
      <c r="H1502">
        <v>22.396488130000002</v>
      </c>
      <c r="J1502">
        <v>8</v>
      </c>
      <c r="K1502">
        <v>22</v>
      </c>
      <c r="L1502">
        <v>16</v>
      </c>
      <c r="M1502">
        <v>66</v>
      </c>
      <c r="N1502">
        <v>8.4</v>
      </c>
      <c r="O1502">
        <v>6</v>
      </c>
      <c r="P1502">
        <v>3.1</v>
      </c>
      <c r="Q1502">
        <v>168.64825400000001</v>
      </c>
      <c r="R1502">
        <v>326123</v>
      </c>
      <c r="S1502">
        <v>8.3000000000000007</v>
      </c>
      <c r="T1502">
        <v>8.3000000000000007</v>
      </c>
      <c r="U1502">
        <v>0.372</v>
      </c>
      <c r="V1502">
        <v>10.1</v>
      </c>
      <c r="W1502" t="b">
        <f>COUNT(LifeExpectancyData[[#This Row],[Life expectancy]:[Schooling]])=19</f>
        <v>0</v>
      </c>
    </row>
    <row r="1503" spans="1:23" x14ac:dyDescent="0.25">
      <c r="A1503" t="s">
        <v>369</v>
      </c>
      <c r="B1503">
        <v>2004</v>
      </c>
      <c r="C1503" t="s">
        <v>273</v>
      </c>
      <c r="D1503">
        <v>54</v>
      </c>
      <c r="E1503">
        <v>329</v>
      </c>
      <c r="F1503">
        <v>12</v>
      </c>
      <c r="G1503">
        <v>4.24</v>
      </c>
      <c r="H1503">
        <v>17.85870796</v>
      </c>
      <c r="J1503">
        <v>4</v>
      </c>
      <c r="K1503">
        <v>21.5</v>
      </c>
      <c r="L1503">
        <v>17</v>
      </c>
      <c r="M1503">
        <v>47</v>
      </c>
      <c r="N1503">
        <v>8.77</v>
      </c>
      <c r="O1503">
        <v>31</v>
      </c>
      <c r="P1503">
        <v>3.2</v>
      </c>
      <c r="Q1503">
        <v>149.44525490000001</v>
      </c>
      <c r="R1503">
        <v>3176414</v>
      </c>
      <c r="S1503">
        <v>8.5</v>
      </c>
      <c r="T1503">
        <v>8.5</v>
      </c>
      <c r="U1503">
        <v>0.33500000000000002</v>
      </c>
      <c r="V1503">
        <v>10.199999999999999</v>
      </c>
      <c r="W1503" t="b">
        <f>COUNT(LifeExpectancyData[[#This Row],[Life expectancy]:[Schooling]])=19</f>
        <v>0</v>
      </c>
    </row>
    <row r="1504" spans="1:23" x14ac:dyDescent="0.25">
      <c r="A1504" t="s">
        <v>369</v>
      </c>
      <c r="B1504">
        <v>2003</v>
      </c>
      <c r="C1504" t="s">
        <v>273</v>
      </c>
      <c r="D1504">
        <v>50</v>
      </c>
      <c r="E1504">
        <v>42</v>
      </c>
      <c r="F1504">
        <v>13</v>
      </c>
      <c r="G1504">
        <v>4.21</v>
      </c>
      <c r="H1504">
        <v>9.7584492659999995</v>
      </c>
      <c r="J1504">
        <v>142</v>
      </c>
      <c r="K1504">
        <v>21.1</v>
      </c>
      <c r="L1504">
        <v>18</v>
      </c>
      <c r="M1504">
        <v>49</v>
      </c>
      <c r="N1504">
        <v>3.44</v>
      </c>
      <c r="O1504">
        <v>35</v>
      </c>
      <c r="P1504">
        <v>3.2</v>
      </c>
      <c r="Q1504">
        <v>133.494518</v>
      </c>
      <c r="R1504">
        <v>3116233</v>
      </c>
      <c r="S1504">
        <v>8.6999999999999993</v>
      </c>
      <c r="T1504">
        <v>8.6999999999999993</v>
      </c>
      <c r="U1504">
        <v>0.373</v>
      </c>
      <c r="V1504">
        <v>10.3</v>
      </c>
      <c r="W1504" t="b">
        <f>COUNT(LifeExpectancyData[[#This Row],[Life expectancy]:[Schooling]])=19</f>
        <v>0</v>
      </c>
    </row>
    <row r="1505" spans="1:23" x14ac:dyDescent="0.25">
      <c r="A1505" t="s">
        <v>369</v>
      </c>
      <c r="B1505">
        <v>2002</v>
      </c>
      <c r="C1505" t="s">
        <v>273</v>
      </c>
      <c r="D1505">
        <v>56</v>
      </c>
      <c r="E1505">
        <v>371</v>
      </c>
      <c r="F1505">
        <v>13</v>
      </c>
      <c r="G1505">
        <v>4.2699999999999996</v>
      </c>
      <c r="H1505">
        <v>10.424369</v>
      </c>
      <c r="J1505">
        <v>131</v>
      </c>
      <c r="K1505">
        <v>2.7</v>
      </c>
      <c r="L1505">
        <v>19</v>
      </c>
      <c r="M1505">
        <v>51</v>
      </c>
      <c r="N1505">
        <v>5.43</v>
      </c>
      <c r="O1505">
        <v>39</v>
      </c>
      <c r="P1505">
        <v>3.1</v>
      </c>
      <c r="Q1505">
        <v>177.28518700000001</v>
      </c>
      <c r="R1505">
        <v>362863</v>
      </c>
      <c r="S1505">
        <v>8.8000000000000007</v>
      </c>
      <c r="T1505">
        <v>8.9</v>
      </c>
      <c r="U1505">
        <v>0.376</v>
      </c>
      <c r="V1505">
        <v>10.4</v>
      </c>
      <c r="W1505" t="b">
        <f>COUNT(LifeExpectancyData[[#This Row],[Life expectancy]:[Schooling]])=19</f>
        <v>0</v>
      </c>
    </row>
    <row r="1506" spans="1:23" x14ac:dyDescent="0.25">
      <c r="A1506" t="s">
        <v>369</v>
      </c>
      <c r="B1506">
        <v>2001</v>
      </c>
      <c r="C1506" t="s">
        <v>273</v>
      </c>
      <c r="D1506">
        <v>51.5</v>
      </c>
      <c r="E1506">
        <v>333</v>
      </c>
      <c r="F1506">
        <v>14</v>
      </c>
      <c r="G1506">
        <v>4.4000000000000004</v>
      </c>
      <c r="H1506">
        <v>16.721428540000002</v>
      </c>
      <c r="J1506">
        <v>1379</v>
      </c>
      <c r="K1506">
        <v>2.4</v>
      </c>
      <c r="L1506">
        <v>20</v>
      </c>
      <c r="M1506">
        <v>54</v>
      </c>
      <c r="N1506">
        <v>6.41</v>
      </c>
      <c r="O1506">
        <v>42</v>
      </c>
      <c r="P1506">
        <v>3.1</v>
      </c>
      <c r="Q1506">
        <v>174.18154730000001</v>
      </c>
      <c r="R1506">
        <v>2991132</v>
      </c>
      <c r="S1506">
        <v>9</v>
      </c>
      <c r="T1506">
        <v>9</v>
      </c>
      <c r="U1506">
        <v>0.38600000000000001</v>
      </c>
      <c r="V1506">
        <v>10.5</v>
      </c>
      <c r="W1506" t="b">
        <f>COUNT(LifeExpectancyData[[#This Row],[Life expectancy]:[Schooling]])=19</f>
        <v>0</v>
      </c>
    </row>
    <row r="1507" spans="1:23" x14ac:dyDescent="0.25">
      <c r="A1507" t="s">
        <v>369</v>
      </c>
      <c r="B1507">
        <v>2000</v>
      </c>
      <c r="C1507" t="s">
        <v>273</v>
      </c>
      <c r="D1507">
        <v>51.9</v>
      </c>
      <c r="E1507">
        <v>39</v>
      </c>
      <c r="F1507">
        <v>14</v>
      </c>
      <c r="G1507">
        <v>4.46</v>
      </c>
      <c r="H1507">
        <v>12.19709744</v>
      </c>
      <c r="J1507">
        <v>5977</v>
      </c>
      <c r="K1507">
        <v>2.2000000000000002</v>
      </c>
      <c r="L1507">
        <v>20</v>
      </c>
      <c r="M1507">
        <v>56</v>
      </c>
      <c r="N1507">
        <v>5.91</v>
      </c>
      <c r="O1507">
        <v>46</v>
      </c>
      <c r="P1507">
        <v>3.1</v>
      </c>
      <c r="Q1507">
        <v>183.41499909999999</v>
      </c>
      <c r="R1507">
        <v>2884522</v>
      </c>
      <c r="S1507">
        <v>9.1999999999999993</v>
      </c>
      <c r="T1507">
        <v>9.1999999999999993</v>
      </c>
      <c r="U1507">
        <v>0.33800000000000002</v>
      </c>
      <c r="V1507">
        <v>8.6999999999999993</v>
      </c>
      <c r="W1507" t="b">
        <f>COUNT(LifeExpectancyData[[#This Row],[Life expectancy]:[Schooling]])=19</f>
        <v>0</v>
      </c>
    </row>
    <row r="1508" spans="1:23" x14ac:dyDescent="0.25">
      <c r="A1508" t="s">
        <v>370</v>
      </c>
      <c r="B1508">
        <v>2015</v>
      </c>
      <c r="C1508" t="s">
        <v>273</v>
      </c>
      <c r="D1508">
        <v>72.7</v>
      </c>
      <c r="E1508">
        <v>138</v>
      </c>
      <c r="F1508">
        <v>1</v>
      </c>
      <c r="H1508">
        <v>0</v>
      </c>
      <c r="I1508">
        <v>97</v>
      </c>
      <c r="J1508">
        <v>82</v>
      </c>
      <c r="K1508">
        <v>64.8</v>
      </c>
      <c r="L1508">
        <v>2</v>
      </c>
      <c r="M1508">
        <v>97</v>
      </c>
      <c r="O1508">
        <v>97</v>
      </c>
      <c r="P1508">
        <v>0.1</v>
      </c>
      <c r="S1508">
        <v>5.8</v>
      </c>
      <c r="T1508">
        <v>5.5</v>
      </c>
      <c r="U1508">
        <v>0.71899999999999997</v>
      </c>
      <c r="V1508">
        <v>13.4</v>
      </c>
      <c r="W1508" t="b">
        <f>COUNT(LifeExpectancyData[[#This Row],[Life expectancy]:[Schooling]])=19</f>
        <v>0</v>
      </c>
    </row>
    <row r="1509" spans="1:23" x14ac:dyDescent="0.25">
      <c r="A1509" t="s">
        <v>370</v>
      </c>
      <c r="B1509">
        <v>2014</v>
      </c>
      <c r="C1509" t="s">
        <v>273</v>
      </c>
      <c r="D1509">
        <v>72.400000000000006</v>
      </c>
      <c r="E1509">
        <v>143</v>
      </c>
      <c r="F1509">
        <v>2</v>
      </c>
      <c r="G1509">
        <v>0.01</v>
      </c>
      <c r="H1509">
        <v>0</v>
      </c>
      <c r="I1509">
        <v>94</v>
      </c>
      <c r="J1509">
        <v>372</v>
      </c>
      <c r="K1509">
        <v>63.8</v>
      </c>
      <c r="L1509">
        <v>2</v>
      </c>
      <c r="M1509">
        <v>94</v>
      </c>
      <c r="N1509">
        <v>4.97</v>
      </c>
      <c r="O1509">
        <v>94</v>
      </c>
      <c r="P1509">
        <v>0.1</v>
      </c>
      <c r="S1509">
        <v>5.7</v>
      </c>
      <c r="T1509">
        <v>5.5</v>
      </c>
      <c r="U1509">
        <v>0.73</v>
      </c>
      <c r="V1509">
        <v>13.4</v>
      </c>
      <c r="W1509" t="b">
        <f>COUNT(LifeExpectancyData[[#This Row],[Life expectancy]:[Schooling]])=19</f>
        <v>0</v>
      </c>
    </row>
    <row r="1510" spans="1:23" x14ac:dyDescent="0.25">
      <c r="A1510" t="s">
        <v>370</v>
      </c>
      <c r="B1510">
        <v>2013</v>
      </c>
      <c r="C1510" t="s">
        <v>273</v>
      </c>
      <c r="D1510">
        <v>72.900000000000006</v>
      </c>
      <c r="E1510">
        <v>134</v>
      </c>
      <c r="F1510">
        <v>2</v>
      </c>
      <c r="G1510">
        <v>0.01</v>
      </c>
      <c r="H1510">
        <v>0</v>
      </c>
      <c r="I1510">
        <v>96</v>
      </c>
      <c r="J1510">
        <v>0</v>
      </c>
      <c r="K1510">
        <v>62.8</v>
      </c>
      <c r="L1510">
        <v>2</v>
      </c>
      <c r="M1510">
        <v>96</v>
      </c>
      <c r="N1510">
        <v>4.33</v>
      </c>
      <c r="O1510">
        <v>96</v>
      </c>
      <c r="P1510">
        <v>0.1</v>
      </c>
      <c r="S1510">
        <v>5.7</v>
      </c>
      <c r="T1510">
        <v>5.5</v>
      </c>
      <c r="U1510">
        <v>0.73499999999999999</v>
      </c>
      <c r="V1510">
        <v>13.4</v>
      </c>
      <c r="W1510" t="b">
        <f>COUNT(LifeExpectancyData[[#This Row],[Life expectancy]:[Schooling]])=19</f>
        <v>0</v>
      </c>
    </row>
    <row r="1511" spans="1:23" x14ac:dyDescent="0.25">
      <c r="A1511" t="s">
        <v>370</v>
      </c>
      <c r="B1511">
        <v>2012</v>
      </c>
      <c r="C1511" t="s">
        <v>273</v>
      </c>
      <c r="D1511">
        <v>72.900000000000006</v>
      </c>
      <c r="E1511">
        <v>133</v>
      </c>
      <c r="F1511">
        <v>2</v>
      </c>
      <c r="G1511">
        <v>0.01</v>
      </c>
      <c r="H1511">
        <v>0</v>
      </c>
      <c r="I1511">
        <v>98</v>
      </c>
      <c r="J1511">
        <v>320</v>
      </c>
      <c r="K1511">
        <v>61.8</v>
      </c>
      <c r="L1511">
        <v>2</v>
      </c>
      <c r="M1511">
        <v>98</v>
      </c>
      <c r="N1511">
        <v>4.3</v>
      </c>
      <c r="O1511">
        <v>98</v>
      </c>
      <c r="P1511">
        <v>0.1</v>
      </c>
      <c r="S1511">
        <v>5.6</v>
      </c>
      <c r="T1511">
        <v>5.4</v>
      </c>
      <c r="U1511">
        <v>0.70599999999999996</v>
      </c>
      <c r="V1511">
        <v>13.7</v>
      </c>
      <c r="W1511" t="b">
        <f>COUNT(LifeExpectancyData[[#This Row],[Life expectancy]:[Schooling]])=19</f>
        <v>0</v>
      </c>
    </row>
    <row r="1512" spans="1:23" x14ac:dyDescent="0.25">
      <c r="A1512" t="s">
        <v>370</v>
      </c>
      <c r="B1512">
        <v>2011</v>
      </c>
      <c r="C1512" t="s">
        <v>273</v>
      </c>
      <c r="D1512">
        <v>71.3</v>
      </c>
      <c r="E1512">
        <v>161</v>
      </c>
      <c r="F1512">
        <v>2</v>
      </c>
      <c r="G1512">
        <v>0.01</v>
      </c>
      <c r="H1512">
        <v>36.115673659999999</v>
      </c>
      <c r="I1512">
        <v>98</v>
      </c>
      <c r="J1512">
        <v>0</v>
      </c>
      <c r="K1512">
        <v>6.9</v>
      </c>
      <c r="L1512">
        <v>2</v>
      </c>
      <c r="M1512">
        <v>98</v>
      </c>
      <c r="N1512">
        <v>4.7699999999999996</v>
      </c>
      <c r="O1512">
        <v>98</v>
      </c>
      <c r="P1512">
        <v>0.1</v>
      </c>
      <c r="Q1512">
        <v>562.54943400000002</v>
      </c>
      <c r="S1512">
        <v>5.6</v>
      </c>
      <c r="T1512">
        <v>5.4</v>
      </c>
      <c r="U1512">
        <v>0.75600000000000001</v>
      </c>
      <c r="V1512">
        <v>14</v>
      </c>
      <c r="W1512" t="b">
        <f>COUNT(LifeExpectancyData[[#This Row],[Life expectancy]:[Schooling]])=19</f>
        <v>0</v>
      </c>
    </row>
    <row r="1513" spans="1:23" x14ac:dyDescent="0.25">
      <c r="A1513" t="s">
        <v>370</v>
      </c>
      <c r="B1513">
        <v>2010</v>
      </c>
      <c r="C1513" t="s">
        <v>273</v>
      </c>
      <c r="D1513">
        <v>72.8</v>
      </c>
      <c r="E1513">
        <v>132</v>
      </c>
      <c r="F1513">
        <v>2</v>
      </c>
      <c r="G1513">
        <v>0.01</v>
      </c>
      <c r="H1513">
        <v>52.503941959999999</v>
      </c>
      <c r="I1513">
        <v>98</v>
      </c>
      <c r="J1513">
        <v>0</v>
      </c>
      <c r="K1513">
        <v>59.9</v>
      </c>
      <c r="L1513">
        <v>2</v>
      </c>
      <c r="M1513">
        <v>98</v>
      </c>
      <c r="N1513">
        <v>3.5</v>
      </c>
      <c r="O1513">
        <v>98</v>
      </c>
      <c r="P1513">
        <v>0.1</v>
      </c>
      <c r="Q1513">
        <v>1212.5621699999999</v>
      </c>
      <c r="S1513">
        <v>5.6</v>
      </c>
      <c r="T1513">
        <v>5.4</v>
      </c>
      <c r="U1513">
        <v>0.755</v>
      </c>
      <c r="V1513">
        <v>14.3</v>
      </c>
      <c r="W1513" t="b">
        <f>COUNT(LifeExpectancyData[[#This Row],[Life expectancy]:[Schooling]])=19</f>
        <v>0</v>
      </c>
    </row>
    <row r="1514" spans="1:23" x14ac:dyDescent="0.25">
      <c r="A1514" t="s">
        <v>370</v>
      </c>
      <c r="B1514">
        <v>2009</v>
      </c>
      <c r="C1514" t="s">
        <v>273</v>
      </c>
      <c r="D1514">
        <v>72.7</v>
      </c>
      <c r="E1514">
        <v>132</v>
      </c>
      <c r="F1514">
        <v>2</v>
      </c>
      <c r="G1514">
        <v>0.01</v>
      </c>
      <c r="H1514">
        <v>63.551702970000001</v>
      </c>
      <c r="I1514">
        <v>98</v>
      </c>
      <c r="J1514">
        <v>329</v>
      </c>
      <c r="K1514">
        <v>59</v>
      </c>
      <c r="L1514">
        <v>2</v>
      </c>
      <c r="M1514">
        <v>98</v>
      </c>
      <c r="N1514">
        <v>3.16</v>
      </c>
      <c r="O1514">
        <v>98</v>
      </c>
      <c r="P1514">
        <v>0.1</v>
      </c>
      <c r="Q1514">
        <v>1296.97353</v>
      </c>
      <c r="S1514">
        <v>5.6</v>
      </c>
      <c r="T1514">
        <v>5.4</v>
      </c>
      <c r="U1514">
        <v>0.75700000000000001</v>
      </c>
      <c r="V1514">
        <v>14.6</v>
      </c>
      <c r="W1514" t="b">
        <f>COUNT(LifeExpectancyData[[#This Row],[Life expectancy]:[Schooling]])=19</f>
        <v>0</v>
      </c>
    </row>
    <row r="1515" spans="1:23" x14ac:dyDescent="0.25">
      <c r="A1515" t="s">
        <v>370</v>
      </c>
      <c r="B1515">
        <v>2008</v>
      </c>
      <c r="C1515" t="s">
        <v>273</v>
      </c>
      <c r="D1515">
        <v>72.599999999999994</v>
      </c>
      <c r="E1515">
        <v>132</v>
      </c>
      <c r="F1515">
        <v>2</v>
      </c>
      <c r="G1515">
        <v>0.01</v>
      </c>
      <c r="H1515">
        <v>532.67000050000001</v>
      </c>
      <c r="I1515">
        <v>98</v>
      </c>
      <c r="J1515">
        <v>8</v>
      </c>
      <c r="K1515">
        <v>58.2</v>
      </c>
      <c r="L1515">
        <v>2</v>
      </c>
      <c r="M1515">
        <v>98</v>
      </c>
      <c r="N1515">
        <v>2.4</v>
      </c>
      <c r="O1515">
        <v>98</v>
      </c>
      <c r="P1515">
        <v>0.1</v>
      </c>
      <c r="Q1515">
        <v>14396.486500000001</v>
      </c>
      <c r="S1515">
        <v>5.5</v>
      </c>
      <c r="T1515">
        <v>5.4</v>
      </c>
      <c r="U1515">
        <v>0.75700000000000001</v>
      </c>
      <c r="V1515">
        <v>14.8</v>
      </c>
      <c r="W1515" t="b">
        <f>COUNT(LifeExpectancyData[[#This Row],[Life expectancy]:[Schooling]])=19</f>
        <v>0</v>
      </c>
    </row>
    <row r="1516" spans="1:23" x14ac:dyDescent="0.25">
      <c r="A1516" t="s">
        <v>370</v>
      </c>
      <c r="B1516">
        <v>2007</v>
      </c>
      <c r="C1516" t="s">
        <v>273</v>
      </c>
      <c r="D1516">
        <v>72.5</v>
      </c>
      <c r="E1516">
        <v>132</v>
      </c>
      <c r="F1516">
        <v>2</v>
      </c>
      <c r="G1516">
        <v>0.01</v>
      </c>
      <c r="H1516">
        <v>54.878910599999998</v>
      </c>
      <c r="I1516">
        <v>98</v>
      </c>
      <c r="J1516">
        <v>59</v>
      </c>
      <c r="K1516">
        <v>57.4</v>
      </c>
      <c r="L1516">
        <v>3</v>
      </c>
      <c r="M1516">
        <v>98</v>
      </c>
      <c r="N1516">
        <v>2.63</v>
      </c>
      <c r="O1516">
        <v>98</v>
      </c>
      <c r="P1516">
        <v>0.1</v>
      </c>
      <c r="Q1516">
        <v>1138.5666100000001</v>
      </c>
      <c r="S1516">
        <v>5.5</v>
      </c>
      <c r="T1516">
        <v>5.4</v>
      </c>
      <c r="U1516">
        <v>0.75600000000000001</v>
      </c>
      <c r="V1516">
        <v>15.1</v>
      </c>
      <c r="W1516" t="b">
        <f>COUNT(LifeExpectancyData[[#This Row],[Life expectancy]:[Schooling]])=19</f>
        <v>0</v>
      </c>
    </row>
    <row r="1517" spans="1:23" x14ac:dyDescent="0.25">
      <c r="A1517" t="s">
        <v>370</v>
      </c>
      <c r="B1517">
        <v>2006</v>
      </c>
      <c r="C1517" t="s">
        <v>273</v>
      </c>
      <c r="D1517">
        <v>72.2</v>
      </c>
      <c r="E1517">
        <v>134</v>
      </c>
      <c r="F1517">
        <v>2</v>
      </c>
      <c r="G1517">
        <v>0.01</v>
      </c>
      <c r="H1517">
        <v>493.41534100000001</v>
      </c>
      <c r="I1517">
        <v>98</v>
      </c>
      <c r="J1517">
        <v>1</v>
      </c>
      <c r="K1517">
        <v>56.7</v>
      </c>
      <c r="L1517">
        <v>3</v>
      </c>
      <c r="M1517">
        <v>98</v>
      </c>
      <c r="N1517">
        <v>2.5099999999999998</v>
      </c>
      <c r="O1517">
        <v>98</v>
      </c>
      <c r="P1517">
        <v>0.1</v>
      </c>
      <c r="Q1517">
        <v>9344.9875179999999</v>
      </c>
      <c r="S1517">
        <v>5.5</v>
      </c>
      <c r="T1517">
        <v>5.4</v>
      </c>
      <c r="U1517">
        <v>0.752</v>
      </c>
      <c r="V1517">
        <v>15.4</v>
      </c>
      <c r="W1517" t="b">
        <f>COUNT(LifeExpectancyData[[#This Row],[Life expectancy]:[Schooling]])=19</f>
        <v>0</v>
      </c>
    </row>
    <row r="1518" spans="1:23" x14ac:dyDescent="0.25">
      <c r="A1518" t="s">
        <v>370</v>
      </c>
      <c r="B1518">
        <v>2005</v>
      </c>
      <c r="C1518" t="s">
        <v>273</v>
      </c>
      <c r="D1518">
        <v>71.900000000000006</v>
      </c>
      <c r="E1518">
        <v>138</v>
      </c>
      <c r="F1518">
        <v>2</v>
      </c>
      <c r="G1518">
        <v>0.01</v>
      </c>
      <c r="H1518">
        <v>472.30470339999999</v>
      </c>
      <c r="I1518">
        <v>97</v>
      </c>
      <c r="J1518">
        <v>292</v>
      </c>
      <c r="K1518">
        <v>56</v>
      </c>
      <c r="L1518">
        <v>3</v>
      </c>
      <c r="M1518">
        <v>98</v>
      </c>
      <c r="N1518">
        <v>2.71</v>
      </c>
      <c r="O1518">
        <v>98</v>
      </c>
      <c r="P1518">
        <v>0.1</v>
      </c>
      <c r="Q1518">
        <v>8171.3616510000002</v>
      </c>
      <c r="S1518">
        <v>5.5</v>
      </c>
      <c r="T1518">
        <v>5.4</v>
      </c>
      <c r="U1518">
        <v>0.748</v>
      </c>
      <c r="V1518">
        <v>15.7</v>
      </c>
      <c r="W1518" t="b">
        <f>COUNT(LifeExpectancyData[[#This Row],[Life expectancy]:[Schooling]])=19</f>
        <v>0</v>
      </c>
    </row>
    <row r="1519" spans="1:23" x14ac:dyDescent="0.25">
      <c r="A1519" t="s">
        <v>370</v>
      </c>
      <c r="B1519">
        <v>2004</v>
      </c>
      <c r="C1519" t="s">
        <v>273</v>
      </c>
      <c r="D1519">
        <v>71.5</v>
      </c>
      <c r="E1519">
        <v>141</v>
      </c>
      <c r="F1519">
        <v>2</v>
      </c>
      <c r="G1519">
        <v>0.01</v>
      </c>
      <c r="H1519">
        <v>31.806532879999999</v>
      </c>
      <c r="I1519">
        <v>99</v>
      </c>
      <c r="J1519">
        <v>2771</v>
      </c>
      <c r="K1519">
        <v>55.3</v>
      </c>
      <c r="L1519">
        <v>3</v>
      </c>
      <c r="M1519">
        <v>97</v>
      </c>
      <c r="N1519">
        <v>3.46</v>
      </c>
      <c r="O1519">
        <v>97</v>
      </c>
      <c r="P1519">
        <v>0.1</v>
      </c>
      <c r="Q1519">
        <v>586.83640000000003</v>
      </c>
      <c r="S1519">
        <v>5.5</v>
      </c>
      <c r="T1519">
        <v>5.4</v>
      </c>
      <c r="U1519">
        <v>0.747</v>
      </c>
      <c r="V1519">
        <v>15.9</v>
      </c>
      <c r="W1519" t="b">
        <f>COUNT(LifeExpectancyData[[#This Row],[Life expectancy]:[Schooling]])=19</f>
        <v>0</v>
      </c>
    </row>
    <row r="1520" spans="1:23" x14ac:dyDescent="0.25">
      <c r="A1520" t="s">
        <v>370</v>
      </c>
      <c r="B1520">
        <v>2003</v>
      </c>
      <c r="C1520" t="s">
        <v>273</v>
      </c>
      <c r="D1520">
        <v>71.3</v>
      </c>
      <c r="E1520">
        <v>144</v>
      </c>
      <c r="F1520">
        <v>3</v>
      </c>
      <c r="G1520">
        <v>0.01</v>
      </c>
      <c r="H1520">
        <v>295.11665110000001</v>
      </c>
      <c r="I1520">
        <v>96</v>
      </c>
      <c r="J1520">
        <v>0</v>
      </c>
      <c r="K1520">
        <v>54.6</v>
      </c>
      <c r="L1520">
        <v>3</v>
      </c>
      <c r="M1520">
        <v>95</v>
      </c>
      <c r="N1520">
        <v>4.5999999999999996</v>
      </c>
      <c r="O1520">
        <v>95</v>
      </c>
      <c r="P1520">
        <v>0.1</v>
      </c>
      <c r="Q1520">
        <v>4676.9675299999999</v>
      </c>
      <c r="S1520">
        <v>5.6</v>
      </c>
      <c r="T1520">
        <v>5.4</v>
      </c>
      <c r="U1520">
        <v>0.74</v>
      </c>
      <c r="V1520">
        <v>16</v>
      </c>
      <c r="W1520" t="b">
        <f>COUNT(LifeExpectancyData[[#This Row],[Life expectancy]:[Schooling]])=19</f>
        <v>0</v>
      </c>
    </row>
    <row r="1521" spans="1:23" x14ac:dyDescent="0.25">
      <c r="A1521" t="s">
        <v>370</v>
      </c>
      <c r="B1521">
        <v>2002</v>
      </c>
      <c r="C1521" t="s">
        <v>273</v>
      </c>
      <c r="D1521">
        <v>71.099999999999994</v>
      </c>
      <c r="E1521">
        <v>146</v>
      </c>
      <c r="F1521">
        <v>3</v>
      </c>
      <c r="G1521">
        <v>0.01</v>
      </c>
      <c r="H1521">
        <v>29.134348710000001</v>
      </c>
      <c r="I1521">
        <v>91</v>
      </c>
      <c r="J1521">
        <v>3890</v>
      </c>
      <c r="K1521">
        <v>54</v>
      </c>
      <c r="L1521">
        <v>3</v>
      </c>
      <c r="M1521">
        <v>93</v>
      </c>
      <c r="N1521">
        <v>4.57</v>
      </c>
      <c r="O1521">
        <v>93</v>
      </c>
      <c r="P1521">
        <v>0.1</v>
      </c>
      <c r="Q1521">
        <v>375.44263799999999</v>
      </c>
      <c r="S1521">
        <v>5.6</v>
      </c>
      <c r="T1521">
        <v>5.4</v>
      </c>
      <c r="U1521">
        <v>0.73599999999999999</v>
      </c>
      <c r="V1521">
        <v>15.8</v>
      </c>
      <c r="W1521" t="b">
        <f>COUNT(LifeExpectancyData[[#This Row],[Life expectancy]:[Schooling]])=19</f>
        <v>0</v>
      </c>
    </row>
    <row r="1522" spans="1:23" x14ac:dyDescent="0.25">
      <c r="A1522" t="s">
        <v>370</v>
      </c>
      <c r="B1522">
        <v>2001</v>
      </c>
      <c r="C1522" t="s">
        <v>273</v>
      </c>
      <c r="D1522">
        <v>71</v>
      </c>
      <c r="E1522">
        <v>147</v>
      </c>
      <c r="F1522">
        <v>3</v>
      </c>
      <c r="G1522">
        <v>0.01</v>
      </c>
      <c r="H1522">
        <v>362.38179509999998</v>
      </c>
      <c r="I1522">
        <v>93</v>
      </c>
      <c r="J1522">
        <v>633</v>
      </c>
      <c r="K1522">
        <v>53.4</v>
      </c>
      <c r="L1522">
        <v>3</v>
      </c>
      <c r="M1522">
        <v>94</v>
      </c>
      <c r="N1522">
        <v>4.5999999999999996</v>
      </c>
      <c r="O1522">
        <v>94</v>
      </c>
      <c r="P1522">
        <v>0.1</v>
      </c>
      <c r="Q1522">
        <v>6269.5812299999998</v>
      </c>
      <c r="S1522">
        <v>5.6</v>
      </c>
      <c r="T1522">
        <v>5.5</v>
      </c>
      <c r="U1522">
        <v>0.73199999999999998</v>
      </c>
      <c r="V1522">
        <v>15.7</v>
      </c>
      <c r="W1522" t="b">
        <f>COUNT(LifeExpectancyData[[#This Row],[Life expectancy]:[Schooling]])=19</f>
        <v>0</v>
      </c>
    </row>
    <row r="1523" spans="1:23" x14ac:dyDescent="0.25">
      <c r="A1523" t="s">
        <v>370</v>
      </c>
      <c r="B1523">
        <v>2000</v>
      </c>
      <c r="C1523" t="s">
        <v>273</v>
      </c>
      <c r="D1523">
        <v>78</v>
      </c>
      <c r="E1523">
        <v>148</v>
      </c>
      <c r="F1523">
        <v>3</v>
      </c>
      <c r="G1523">
        <v>0.01</v>
      </c>
      <c r="H1523">
        <v>457.32022360000002</v>
      </c>
      <c r="I1523">
        <v>92</v>
      </c>
      <c r="J1523">
        <v>0</v>
      </c>
      <c r="K1523">
        <v>52.8</v>
      </c>
      <c r="L1523">
        <v>3</v>
      </c>
      <c r="M1523">
        <v>94</v>
      </c>
      <c r="N1523">
        <v>3.41</v>
      </c>
      <c r="O1523">
        <v>94</v>
      </c>
      <c r="P1523">
        <v>0.1</v>
      </c>
      <c r="Q1523">
        <v>7145.6284939999996</v>
      </c>
      <c r="S1523">
        <v>5.7</v>
      </c>
      <c r="T1523">
        <v>5.5</v>
      </c>
      <c r="U1523">
        <v>0.72699999999999998</v>
      </c>
      <c r="V1523">
        <v>15.5</v>
      </c>
      <c r="W1523" t="b">
        <f>COUNT(LifeExpectancyData[[#This Row],[Life expectancy]:[Schooling]])=19</f>
        <v>0</v>
      </c>
    </row>
    <row r="1524" spans="1:23" x14ac:dyDescent="0.25">
      <c r="A1524" t="s">
        <v>371</v>
      </c>
      <c r="B1524">
        <v>2015</v>
      </c>
      <c r="C1524" t="s">
        <v>281</v>
      </c>
      <c r="D1524">
        <v>73.599999999999994</v>
      </c>
      <c r="E1524">
        <v>165</v>
      </c>
      <c r="F1524">
        <v>0</v>
      </c>
      <c r="H1524">
        <v>0</v>
      </c>
      <c r="I1524">
        <v>94</v>
      </c>
      <c r="J1524">
        <v>50</v>
      </c>
      <c r="K1524">
        <v>62.4</v>
      </c>
      <c r="L1524">
        <v>0</v>
      </c>
      <c r="M1524">
        <v>93</v>
      </c>
      <c r="O1524">
        <v>93</v>
      </c>
      <c r="P1524">
        <v>0.1</v>
      </c>
      <c r="Q1524">
        <v>14252.428529999999</v>
      </c>
      <c r="R1524">
        <v>29491</v>
      </c>
      <c r="S1524">
        <v>2.6</v>
      </c>
      <c r="T1524">
        <v>2.6</v>
      </c>
      <c r="U1524">
        <v>0.84599999999999997</v>
      </c>
      <c r="V1524">
        <v>16.5</v>
      </c>
      <c r="W1524" t="b">
        <f>COUNT(LifeExpectancyData[[#This Row],[Life expectancy]:[Schooling]])=19</f>
        <v>0</v>
      </c>
    </row>
    <row r="1525" spans="1:23" x14ac:dyDescent="0.25">
      <c r="A1525" t="s">
        <v>371</v>
      </c>
      <c r="B1525">
        <v>2014</v>
      </c>
      <c r="C1525" t="s">
        <v>281</v>
      </c>
      <c r="D1525">
        <v>73.400000000000006</v>
      </c>
      <c r="E1525">
        <v>169</v>
      </c>
      <c r="F1525">
        <v>0</v>
      </c>
      <c r="G1525">
        <v>15.19</v>
      </c>
      <c r="H1525">
        <v>2211.7441779999999</v>
      </c>
      <c r="I1525">
        <v>94</v>
      </c>
      <c r="J1525">
        <v>11</v>
      </c>
      <c r="K1525">
        <v>61.9</v>
      </c>
      <c r="L1525">
        <v>0</v>
      </c>
      <c r="M1525">
        <v>93</v>
      </c>
      <c r="N1525">
        <v>6.55</v>
      </c>
      <c r="O1525">
        <v>93</v>
      </c>
      <c r="P1525">
        <v>0.1</v>
      </c>
      <c r="Q1525">
        <v>16554.971389999999</v>
      </c>
      <c r="R1525">
        <v>2932367</v>
      </c>
      <c r="S1525">
        <v>2.6</v>
      </c>
      <c r="T1525">
        <v>2.7</v>
      </c>
      <c r="U1525">
        <v>0.84099999999999997</v>
      </c>
      <c r="V1525">
        <v>16.5</v>
      </c>
      <c r="W1525" t="b">
        <f>COUNT(LifeExpectancyData[[#This Row],[Life expectancy]:[Schooling]])=19</f>
        <v>1</v>
      </c>
    </row>
    <row r="1526" spans="1:23" x14ac:dyDescent="0.25">
      <c r="A1526" t="s">
        <v>371</v>
      </c>
      <c r="B1526">
        <v>2013</v>
      </c>
      <c r="C1526" t="s">
        <v>281</v>
      </c>
      <c r="D1526">
        <v>73</v>
      </c>
      <c r="E1526">
        <v>178</v>
      </c>
      <c r="F1526">
        <v>0</v>
      </c>
      <c r="G1526">
        <v>15.04</v>
      </c>
      <c r="H1526">
        <v>1968.8168169999999</v>
      </c>
      <c r="I1526">
        <v>93</v>
      </c>
      <c r="J1526">
        <v>35</v>
      </c>
      <c r="K1526">
        <v>61.4</v>
      </c>
      <c r="L1526">
        <v>0</v>
      </c>
      <c r="M1526">
        <v>93</v>
      </c>
      <c r="N1526">
        <v>6.59</v>
      </c>
      <c r="O1526">
        <v>93</v>
      </c>
      <c r="P1526">
        <v>0.1</v>
      </c>
      <c r="Q1526">
        <v>15712.823759999999</v>
      </c>
      <c r="R1526">
        <v>2957689</v>
      </c>
      <c r="S1526">
        <v>2.7</v>
      </c>
      <c r="T1526">
        <v>2.7</v>
      </c>
      <c r="U1526">
        <v>0.83399999999999996</v>
      </c>
      <c r="V1526">
        <v>16.399999999999999</v>
      </c>
      <c r="W1526" t="b">
        <f>COUNT(LifeExpectancyData[[#This Row],[Life expectancy]:[Schooling]])=19</f>
        <v>1</v>
      </c>
    </row>
    <row r="1527" spans="1:23" x14ac:dyDescent="0.25">
      <c r="A1527" t="s">
        <v>371</v>
      </c>
      <c r="B1527">
        <v>2012</v>
      </c>
      <c r="C1527" t="s">
        <v>281</v>
      </c>
      <c r="D1527">
        <v>73</v>
      </c>
      <c r="E1527">
        <v>176</v>
      </c>
      <c r="F1527">
        <v>0</v>
      </c>
      <c r="G1527">
        <v>15.14</v>
      </c>
      <c r="H1527">
        <v>1807.071336</v>
      </c>
      <c r="I1527">
        <v>93</v>
      </c>
      <c r="J1527">
        <v>0</v>
      </c>
      <c r="K1527">
        <v>6.9</v>
      </c>
      <c r="L1527">
        <v>0</v>
      </c>
      <c r="M1527">
        <v>93</v>
      </c>
      <c r="N1527">
        <v>6.67</v>
      </c>
      <c r="O1527">
        <v>93</v>
      </c>
      <c r="P1527">
        <v>0.1</v>
      </c>
      <c r="Q1527">
        <v>14341.835999999999</v>
      </c>
      <c r="R1527">
        <v>2987773</v>
      </c>
      <c r="S1527">
        <v>2.7</v>
      </c>
      <c r="T1527">
        <v>2.7</v>
      </c>
      <c r="U1527">
        <v>0.83</v>
      </c>
      <c r="V1527">
        <v>16.5</v>
      </c>
      <c r="W1527" t="b">
        <f>COUNT(LifeExpectancyData[[#This Row],[Life expectancy]:[Schooling]])=19</f>
        <v>1</v>
      </c>
    </row>
    <row r="1528" spans="1:23" x14ac:dyDescent="0.25">
      <c r="A1528" t="s">
        <v>371</v>
      </c>
      <c r="B1528">
        <v>2011</v>
      </c>
      <c r="C1528" t="s">
        <v>281</v>
      </c>
      <c r="D1528">
        <v>72.8</v>
      </c>
      <c r="E1528">
        <v>18</v>
      </c>
      <c r="F1528">
        <v>0</v>
      </c>
      <c r="G1528">
        <v>12.66</v>
      </c>
      <c r="H1528">
        <v>1758.8227569999999</v>
      </c>
      <c r="I1528">
        <v>95</v>
      </c>
      <c r="J1528">
        <v>7</v>
      </c>
      <c r="K1528">
        <v>6.5</v>
      </c>
      <c r="L1528">
        <v>0</v>
      </c>
      <c r="M1528">
        <v>92</v>
      </c>
      <c r="N1528">
        <v>6.86</v>
      </c>
      <c r="O1528">
        <v>92</v>
      </c>
      <c r="P1528">
        <v>0.1</v>
      </c>
      <c r="Q1528">
        <v>14357.736790000001</v>
      </c>
      <c r="R1528">
        <v>328115</v>
      </c>
      <c r="S1528">
        <v>2.7</v>
      </c>
      <c r="T1528">
        <v>2.8</v>
      </c>
      <c r="U1528">
        <v>0.82599999999999996</v>
      </c>
      <c r="V1528">
        <v>16.7</v>
      </c>
      <c r="W1528" t="b">
        <f>COUNT(LifeExpectancyData[[#This Row],[Life expectancy]:[Schooling]])=19</f>
        <v>1</v>
      </c>
    </row>
    <row r="1529" spans="1:23" x14ac:dyDescent="0.25">
      <c r="A1529" t="s">
        <v>371</v>
      </c>
      <c r="B1529">
        <v>2010</v>
      </c>
      <c r="C1529" t="s">
        <v>281</v>
      </c>
      <c r="D1529">
        <v>72.400000000000006</v>
      </c>
      <c r="E1529">
        <v>188</v>
      </c>
      <c r="F1529">
        <v>0</v>
      </c>
      <c r="G1529">
        <v>12.9</v>
      </c>
      <c r="H1529">
        <v>1423.8023860000001</v>
      </c>
      <c r="I1529">
        <v>94</v>
      </c>
      <c r="J1529">
        <v>2</v>
      </c>
      <c r="K1529">
        <v>6</v>
      </c>
      <c r="L1529">
        <v>0</v>
      </c>
      <c r="M1529">
        <v>95</v>
      </c>
      <c r="N1529">
        <v>7.9</v>
      </c>
      <c r="O1529">
        <v>95</v>
      </c>
      <c r="P1529">
        <v>0.1</v>
      </c>
      <c r="Q1529">
        <v>11984.868570000001</v>
      </c>
      <c r="R1529">
        <v>397282</v>
      </c>
      <c r="S1529">
        <v>2.8</v>
      </c>
      <c r="T1529">
        <v>2.8</v>
      </c>
      <c r="U1529">
        <v>0.82399999999999995</v>
      </c>
      <c r="V1529">
        <v>16.8</v>
      </c>
      <c r="W1529" t="b">
        <f>COUNT(LifeExpectancyData[[#This Row],[Life expectancy]:[Schooling]])=19</f>
        <v>1</v>
      </c>
    </row>
    <row r="1530" spans="1:23" x14ac:dyDescent="0.25">
      <c r="A1530" t="s">
        <v>371</v>
      </c>
      <c r="B1530">
        <v>2009</v>
      </c>
      <c r="C1530" t="s">
        <v>281</v>
      </c>
      <c r="D1530">
        <v>72.2</v>
      </c>
      <c r="E1530">
        <v>192</v>
      </c>
      <c r="F1530">
        <v>0</v>
      </c>
      <c r="G1530">
        <v>12.4</v>
      </c>
      <c r="H1530">
        <v>1446.529217</v>
      </c>
      <c r="I1530">
        <v>95</v>
      </c>
      <c r="J1530">
        <v>0</v>
      </c>
      <c r="K1530">
        <v>59.7</v>
      </c>
      <c r="L1530">
        <v>0</v>
      </c>
      <c r="M1530">
        <v>98</v>
      </c>
      <c r="N1530">
        <v>7.53</v>
      </c>
      <c r="O1530">
        <v>98</v>
      </c>
      <c r="P1530">
        <v>0.1</v>
      </c>
      <c r="Q1530">
        <v>11837.391299999999</v>
      </c>
      <c r="R1530">
        <v>3162916</v>
      </c>
      <c r="S1530">
        <v>2.8</v>
      </c>
      <c r="T1530">
        <v>2.9</v>
      </c>
      <c r="U1530">
        <v>0.82499999999999996</v>
      </c>
      <c r="V1530">
        <v>16.600000000000001</v>
      </c>
      <c r="W1530" t="b">
        <f>COUNT(LifeExpectancyData[[#This Row],[Life expectancy]:[Schooling]])=19</f>
        <v>1</v>
      </c>
    </row>
    <row r="1531" spans="1:23" x14ac:dyDescent="0.25">
      <c r="A1531" t="s">
        <v>371</v>
      </c>
      <c r="B1531">
        <v>2008</v>
      </c>
      <c r="C1531" t="s">
        <v>281</v>
      </c>
      <c r="D1531">
        <v>71.099999999999994</v>
      </c>
      <c r="E1531">
        <v>224</v>
      </c>
      <c r="F1531">
        <v>0</v>
      </c>
      <c r="G1531">
        <v>13.3</v>
      </c>
      <c r="H1531">
        <v>1888.1499040000001</v>
      </c>
      <c r="I1531">
        <v>96</v>
      </c>
      <c r="J1531">
        <v>1</v>
      </c>
      <c r="K1531">
        <v>59.3</v>
      </c>
      <c r="L1531">
        <v>0</v>
      </c>
      <c r="M1531">
        <v>96</v>
      </c>
      <c r="N1531">
        <v>6.61</v>
      </c>
      <c r="O1531">
        <v>96</v>
      </c>
      <c r="P1531">
        <v>0.1</v>
      </c>
      <c r="Q1531">
        <v>14961.56818</v>
      </c>
      <c r="R1531">
        <v>3198231</v>
      </c>
      <c r="S1531">
        <v>2.9</v>
      </c>
      <c r="T1531">
        <v>2.9</v>
      </c>
      <c r="U1531">
        <v>0.82</v>
      </c>
      <c r="V1531">
        <v>16.5</v>
      </c>
      <c r="W1531" t="b">
        <f>COUNT(LifeExpectancyData[[#This Row],[Life expectancy]:[Schooling]])=19</f>
        <v>1</v>
      </c>
    </row>
    <row r="1532" spans="1:23" x14ac:dyDescent="0.25">
      <c r="A1532" t="s">
        <v>371</v>
      </c>
      <c r="B1532">
        <v>2007</v>
      </c>
      <c r="C1532" t="s">
        <v>281</v>
      </c>
      <c r="D1532">
        <v>72</v>
      </c>
      <c r="E1532">
        <v>24</v>
      </c>
      <c r="F1532">
        <v>0</v>
      </c>
      <c r="G1532">
        <v>13.4</v>
      </c>
      <c r="H1532">
        <v>1581.5119139999999</v>
      </c>
      <c r="I1532">
        <v>96</v>
      </c>
      <c r="J1532">
        <v>0</v>
      </c>
      <c r="K1532">
        <v>59</v>
      </c>
      <c r="L1532">
        <v>0</v>
      </c>
      <c r="M1532">
        <v>95</v>
      </c>
      <c r="N1532">
        <v>6.22</v>
      </c>
      <c r="O1532">
        <v>95</v>
      </c>
      <c r="P1532">
        <v>0.1</v>
      </c>
      <c r="Q1532">
        <v>12297.915349999999</v>
      </c>
      <c r="R1532">
        <v>3231294</v>
      </c>
      <c r="S1532">
        <v>2.9</v>
      </c>
      <c r="T1532">
        <v>3</v>
      </c>
      <c r="U1532">
        <v>0.81200000000000006</v>
      </c>
      <c r="V1532">
        <v>16.399999999999999</v>
      </c>
      <c r="W1532" t="b">
        <f>COUNT(LifeExpectancyData[[#This Row],[Life expectancy]:[Schooling]])=19</f>
        <v>1</v>
      </c>
    </row>
    <row r="1533" spans="1:23" x14ac:dyDescent="0.25">
      <c r="A1533" t="s">
        <v>371</v>
      </c>
      <c r="B1533">
        <v>2006</v>
      </c>
      <c r="C1533" t="s">
        <v>281</v>
      </c>
      <c r="D1533">
        <v>76</v>
      </c>
      <c r="E1533">
        <v>229</v>
      </c>
      <c r="F1533">
        <v>0</v>
      </c>
      <c r="G1533">
        <v>12.7</v>
      </c>
      <c r="H1533">
        <v>116.50496099999999</v>
      </c>
      <c r="I1533">
        <v>95</v>
      </c>
      <c r="J1533">
        <v>1</v>
      </c>
      <c r="K1533">
        <v>58.7</v>
      </c>
      <c r="L1533">
        <v>0</v>
      </c>
      <c r="M1533">
        <v>94</v>
      </c>
      <c r="N1533">
        <v>6.2</v>
      </c>
      <c r="O1533">
        <v>94</v>
      </c>
      <c r="P1533">
        <v>0.1</v>
      </c>
      <c r="Q1533">
        <v>924.64254800000003</v>
      </c>
      <c r="R1533">
        <v>326999</v>
      </c>
      <c r="S1533">
        <v>3</v>
      </c>
      <c r="T1533">
        <v>3</v>
      </c>
      <c r="U1533">
        <v>0.80700000000000005</v>
      </c>
      <c r="V1533">
        <v>16.399999999999999</v>
      </c>
      <c r="W1533" t="b">
        <f>COUNT(LifeExpectancyData[[#This Row],[Life expectancy]:[Schooling]])=19</f>
        <v>1</v>
      </c>
    </row>
    <row r="1534" spans="1:23" x14ac:dyDescent="0.25">
      <c r="A1534" t="s">
        <v>371</v>
      </c>
      <c r="B1534">
        <v>2005</v>
      </c>
      <c r="C1534" t="s">
        <v>281</v>
      </c>
      <c r="D1534">
        <v>78</v>
      </c>
      <c r="E1534">
        <v>222</v>
      </c>
      <c r="F1534">
        <v>0</v>
      </c>
      <c r="G1534">
        <v>12.3</v>
      </c>
      <c r="H1534">
        <v>913.69952899999998</v>
      </c>
      <c r="I1534">
        <v>95</v>
      </c>
      <c r="J1534">
        <v>1</v>
      </c>
      <c r="K1534">
        <v>58.4</v>
      </c>
      <c r="L1534">
        <v>0</v>
      </c>
      <c r="M1534">
        <v>93</v>
      </c>
      <c r="N1534">
        <v>5.83</v>
      </c>
      <c r="O1534">
        <v>94</v>
      </c>
      <c r="P1534">
        <v>0.1</v>
      </c>
      <c r="Q1534">
        <v>7863.1629000000003</v>
      </c>
      <c r="R1534">
        <v>3322528</v>
      </c>
      <c r="S1534">
        <v>3</v>
      </c>
      <c r="T1534">
        <v>3.1</v>
      </c>
      <c r="U1534">
        <v>0.79800000000000004</v>
      </c>
      <c r="V1534">
        <v>16.2</v>
      </c>
      <c r="W1534" t="b">
        <f>COUNT(LifeExpectancyData[[#This Row],[Life expectancy]:[Schooling]])=19</f>
        <v>1</v>
      </c>
    </row>
    <row r="1535" spans="1:23" x14ac:dyDescent="0.25">
      <c r="A1535" t="s">
        <v>371</v>
      </c>
      <c r="B1535">
        <v>2004</v>
      </c>
      <c r="C1535" t="s">
        <v>281</v>
      </c>
      <c r="D1535">
        <v>71.599999999999994</v>
      </c>
      <c r="E1535">
        <v>24</v>
      </c>
      <c r="F1535">
        <v>0</v>
      </c>
      <c r="G1535">
        <v>12.1</v>
      </c>
      <c r="H1535">
        <v>76.361877370000002</v>
      </c>
      <c r="I1535">
        <v>94</v>
      </c>
      <c r="J1535">
        <v>1</v>
      </c>
      <c r="K1535">
        <v>58.1</v>
      </c>
      <c r="L1535">
        <v>0</v>
      </c>
      <c r="M1535">
        <v>9</v>
      </c>
      <c r="N1535">
        <v>5.67</v>
      </c>
      <c r="O1535">
        <v>94</v>
      </c>
      <c r="P1535">
        <v>0.1</v>
      </c>
      <c r="Q1535">
        <v>676.96699799999999</v>
      </c>
      <c r="R1535">
        <v>337775</v>
      </c>
      <c r="S1535">
        <v>3.1</v>
      </c>
      <c r="T1535">
        <v>3.1</v>
      </c>
      <c r="U1535">
        <v>0.79200000000000004</v>
      </c>
      <c r="V1535">
        <v>16.3</v>
      </c>
      <c r="W1535" t="b">
        <f>COUNT(LifeExpectancyData[[#This Row],[Life expectancy]:[Schooling]])=19</f>
        <v>1</v>
      </c>
    </row>
    <row r="1536" spans="1:23" x14ac:dyDescent="0.25">
      <c r="A1536" t="s">
        <v>371</v>
      </c>
      <c r="B1536">
        <v>2003</v>
      </c>
      <c r="C1536" t="s">
        <v>281</v>
      </c>
      <c r="D1536">
        <v>71.599999999999994</v>
      </c>
      <c r="E1536">
        <v>22</v>
      </c>
      <c r="F1536">
        <v>0</v>
      </c>
      <c r="G1536">
        <v>11.29</v>
      </c>
      <c r="H1536">
        <v>80.997100540000005</v>
      </c>
      <c r="I1536">
        <v>95</v>
      </c>
      <c r="J1536">
        <v>1</v>
      </c>
      <c r="K1536">
        <v>57.8</v>
      </c>
      <c r="L1536">
        <v>0</v>
      </c>
      <c r="M1536">
        <v>91</v>
      </c>
      <c r="N1536">
        <v>6.46</v>
      </c>
      <c r="O1536">
        <v>94</v>
      </c>
      <c r="P1536">
        <v>0.1</v>
      </c>
      <c r="Q1536">
        <v>555.53566899999998</v>
      </c>
      <c r="R1536">
        <v>3415213</v>
      </c>
      <c r="S1536">
        <v>3.2</v>
      </c>
      <c r="T1536">
        <v>3.2</v>
      </c>
      <c r="U1536">
        <v>0.78</v>
      </c>
      <c r="V1536">
        <v>15.8</v>
      </c>
      <c r="W1536" t="b">
        <f>COUNT(LifeExpectancyData[[#This Row],[Life expectancy]:[Schooling]])=19</f>
        <v>1</v>
      </c>
    </row>
    <row r="1537" spans="1:23" x14ac:dyDescent="0.25">
      <c r="A1537" t="s">
        <v>371</v>
      </c>
      <c r="B1537">
        <v>2002</v>
      </c>
      <c r="C1537" t="s">
        <v>281</v>
      </c>
      <c r="D1537">
        <v>71.400000000000006</v>
      </c>
      <c r="E1537">
        <v>22</v>
      </c>
      <c r="F1537">
        <v>0</v>
      </c>
      <c r="G1537">
        <v>11</v>
      </c>
      <c r="H1537">
        <v>561.91686419999996</v>
      </c>
      <c r="I1537">
        <v>94</v>
      </c>
      <c r="J1537">
        <v>103</v>
      </c>
      <c r="K1537">
        <v>57.5</v>
      </c>
      <c r="L1537">
        <v>0</v>
      </c>
      <c r="M1537">
        <v>97</v>
      </c>
      <c r="N1537">
        <v>6.4</v>
      </c>
      <c r="O1537">
        <v>95</v>
      </c>
      <c r="P1537">
        <v>0.1</v>
      </c>
      <c r="Q1537">
        <v>4146.9879279999996</v>
      </c>
      <c r="R1537">
        <v>344367</v>
      </c>
      <c r="S1537">
        <v>3.3</v>
      </c>
      <c r="T1537">
        <v>3.3</v>
      </c>
      <c r="U1537">
        <v>0.77</v>
      </c>
      <c r="V1537">
        <v>15.3</v>
      </c>
      <c r="W1537" t="b">
        <f>COUNT(LifeExpectancyData[[#This Row],[Life expectancy]:[Schooling]])=19</f>
        <v>1</v>
      </c>
    </row>
    <row r="1538" spans="1:23" x14ac:dyDescent="0.25">
      <c r="A1538" t="s">
        <v>371</v>
      </c>
      <c r="B1538">
        <v>2001</v>
      </c>
      <c r="C1538" t="s">
        <v>281</v>
      </c>
      <c r="D1538">
        <v>71.2</v>
      </c>
      <c r="E1538">
        <v>21</v>
      </c>
      <c r="F1538">
        <v>0</v>
      </c>
      <c r="G1538">
        <v>10.199999999999999</v>
      </c>
      <c r="H1538">
        <v>42.872086709999998</v>
      </c>
      <c r="I1538">
        <v>95</v>
      </c>
      <c r="J1538">
        <v>7</v>
      </c>
      <c r="K1538">
        <v>57.2</v>
      </c>
      <c r="L1538">
        <v>0</v>
      </c>
      <c r="M1538">
        <v>97</v>
      </c>
      <c r="N1538">
        <v>6.26</v>
      </c>
      <c r="O1538">
        <v>95</v>
      </c>
      <c r="P1538">
        <v>0.1</v>
      </c>
      <c r="Q1538">
        <v>353.14733699999999</v>
      </c>
      <c r="R1538">
        <v>347818</v>
      </c>
      <c r="S1538">
        <v>3.3</v>
      </c>
      <c r="T1538">
        <v>3.3</v>
      </c>
      <c r="U1538">
        <v>0.75700000000000001</v>
      </c>
      <c r="V1538">
        <v>14.7</v>
      </c>
      <c r="W1538" t="b">
        <f>COUNT(LifeExpectancyData[[#This Row],[Life expectancy]:[Schooling]])=19</f>
        <v>1</v>
      </c>
    </row>
    <row r="1539" spans="1:23" x14ac:dyDescent="0.25">
      <c r="A1539" t="s">
        <v>371</v>
      </c>
      <c r="B1539">
        <v>2000</v>
      </c>
      <c r="C1539" t="s">
        <v>281</v>
      </c>
      <c r="D1539">
        <v>71.599999999999994</v>
      </c>
      <c r="E1539">
        <v>2</v>
      </c>
      <c r="F1539">
        <v>0</v>
      </c>
      <c r="G1539">
        <v>9.8699999999999992</v>
      </c>
      <c r="H1539">
        <v>373.2605532</v>
      </c>
      <c r="I1539">
        <v>98</v>
      </c>
      <c r="J1539">
        <v>19</v>
      </c>
      <c r="K1539">
        <v>56.9</v>
      </c>
      <c r="L1539">
        <v>0</v>
      </c>
      <c r="M1539">
        <v>92</v>
      </c>
      <c r="N1539">
        <v>6.46</v>
      </c>
      <c r="O1539">
        <v>94</v>
      </c>
      <c r="P1539">
        <v>0.1</v>
      </c>
      <c r="Q1539">
        <v>3297.3547100000001</v>
      </c>
      <c r="R1539">
        <v>3499536</v>
      </c>
      <c r="S1539">
        <v>3.4</v>
      </c>
      <c r="T1539">
        <v>3.4</v>
      </c>
      <c r="U1539">
        <v>0.745</v>
      </c>
      <c r="V1539">
        <v>14</v>
      </c>
      <c r="W1539" t="b">
        <f>COUNT(LifeExpectancyData[[#This Row],[Life expectancy]:[Schooling]])=19</f>
        <v>1</v>
      </c>
    </row>
    <row r="1540" spans="1:23" x14ac:dyDescent="0.25">
      <c r="A1540" t="s">
        <v>372</v>
      </c>
      <c r="B1540">
        <v>2015</v>
      </c>
      <c r="C1540" t="s">
        <v>281</v>
      </c>
      <c r="D1540">
        <v>82</v>
      </c>
      <c r="E1540">
        <v>63</v>
      </c>
      <c r="F1540">
        <v>0</v>
      </c>
      <c r="H1540">
        <v>0</v>
      </c>
      <c r="I1540">
        <v>94</v>
      </c>
      <c r="J1540">
        <v>0</v>
      </c>
      <c r="K1540">
        <v>61.3</v>
      </c>
      <c r="L1540">
        <v>0</v>
      </c>
      <c r="M1540">
        <v>99</v>
      </c>
      <c r="O1540">
        <v>99</v>
      </c>
      <c r="P1540">
        <v>0.1</v>
      </c>
      <c r="Q1540">
        <v>1199.8223</v>
      </c>
      <c r="R1540">
        <v>56964</v>
      </c>
      <c r="S1540">
        <v>1</v>
      </c>
      <c r="T1540">
        <v>0.9</v>
      </c>
      <c r="U1540">
        <v>0.89600000000000002</v>
      </c>
      <c r="V1540">
        <v>13.9</v>
      </c>
      <c r="W1540" t="b">
        <f>COUNT(LifeExpectancyData[[#This Row],[Life expectancy]:[Schooling]])=19</f>
        <v>0</v>
      </c>
    </row>
    <row r="1541" spans="1:23" x14ac:dyDescent="0.25">
      <c r="A1541" t="s">
        <v>372</v>
      </c>
      <c r="B1541">
        <v>2014</v>
      </c>
      <c r="C1541" t="s">
        <v>281</v>
      </c>
      <c r="D1541">
        <v>81.7</v>
      </c>
      <c r="E1541">
        <v>65</v>
      </c>
      <c r="F1541">
        <v>0</v>
      </c>
      <c r="G1541">
        <v>11.12</v>
      </c>
      <c r="H1541">
        <v>16255.161980000001</v>
      </c>
      <c r="I1541">
        <v>94</v>
      </c>
      <c r="J1541">
        <v>0</v>
      </c>
      <c r="K1541">
        <v>6.9</v>
      </c>
      <c r="L1541">
        <v>0</v>
      </c>
      <c r="M1541">
        <v>99</v>
      </c>
      <c r="N1541">
        <v>6.94</v>
      </c>
      <c r="O1541">
        <v>99</v>
      </c>
      <c r="P1541">
        <v>0.1</v>
      </c>
      <c r="Q1541">
        <v>119172.7418</v>
      </c>
      <c r="R1541">
        <v>556319</v>
      </c>
      <c r="S1541">
        <v>1</v>
      </c>
      <c r="T1541">
        <v>0.9</v>
      </c>
      <c r="U1541">
        <v>0.89200000000000002</v>
      </c>
      <c r="V1541">
        <v>13.9</v>
      </c>
      <c r="W1541" t="b">
        <f>COUNT(LifeExpectancyData[[#This Row],[Life expectancy]:[Schooling]])=19</f>
        <v>1</v>
      </c>
    </row>
    <row r="1542" spans="1:23" x14ac:dyDescent="0.25">
      <c r="A1542" t="s">
        <v>372</v>
      </c>
      <c r="B1542">
        <v>2013</v>
      </c>
      <c r="C1542" t="s">
        <v>281</v>
      </c>
      <c r="D1542">
        <v>81.400000000000006</v>
      </c>
      <c r="E1542">
        <v>68</v>
      </c>
      <c r="F1542">
        <v>0</v>
      </c>
      <c r="G1542">
        <v>11.02</v>
      </c>
      <c r="H1542">
        <v>15515.752339999999</v>
      </c>
      <c r="I1542">
        <v>94</v>
      </c>
      <c r="J1542">
        <v>0</v>
      </c>
      <c r="K1542">
        <v>6.5</v>
      </c>
      <c r="L1542">
        <v>0</v>
      </c>
      <c r="M1542">
        <v>99</v>
      </c>
      <c r="N1542">
        <v>7.1</v>
      </c>
      <c r="O1542">
        <v>99</v>
      </c>
      <c r="P1542">
        <v>0.1</v>
      </c>
      <c r="Q1542">
        <v>113751.85</v>
      </c>
      <c r="R1542">
        <v>54336</v>
      </c>
      <c r="S1542">
        <v>0.9</v>
      </c>
      <c r="T1542">
        <v>0.9</v>
      </c>
      <c r="U1542">
        <v>0.89200000000000002</v>
      </c>
      <c r="V1542">
        <v>13.9</v>
      </c>
      <c r="W1542" t="b">
        <f>COUNT(LifeExpectancyData[[#This Row],[Life expectancy]:[Schooling]])=19</f>
        <v>1</v>
      </c>
    </row>
    <row r="1543" spans="1:23" x14ac:dyDescent="0.25">
      <c r="A1543" t="s">
        <v>372</v>
      </c>
      <c r="B1543">
        <v>2012</v>
      </c>
      <c r="C1543" t="s">
        <v>281</v>
      </c>
      <c r="D1543">
        <v>81.099999999999994</v>
      </c>
      <c r="E1543">
        <v>7</v>
      </c>
      <c r="F1543">
        <v>0</v>
      </c>
      <c r="G1543">
        <v>11.34</v>
      </c>
      <c r="H1543">
        <v>2284.5821500000002</v>
      </c>
      <c r="I1543">
        <v>94</v>
      </c>
      <c r="J1543">
        <v>2</v>
      </c>
      <c r="K1543">
        <v>6.1</v>
      </c>
      <c r="L1543">
        <v>0</v>
      </c>
      <c r="M1543">
        <v>99</v>
      </c>
      <c r="N1543">
        <v>7.18</v>
      </c>
      <c r="O1543">
        <v>99</v>
      </c>
      <c r="P1543">
        <v>0.1</v>
      </c>
      <c r="Q1543">
        <v>16749.135999999999</v>
      </c>
      <c r="R1543">
        <v>53946</v>
      </c>
      <c r="S1543">
        <v>0.9</v>
      </c>
      <c r="T1543">
        <v>0.9</v>
      </c>
      <c r="U1543">
        <v>0.89200000000000002</v>
      </c>
      <c r="V1543">
        <v>13.9</v>
      </c>
      <c r="W1543" t="b">
        <f>COUNT(LifeExpectancyData[[#This Row],[Life expectancy]:[Schooling]])=19</f>
        <v>1</v>
      </c>
    </row>
    <row r="1544" spans="1:23" x14ac:dyDescent="0.25">
      <c r="A1544" t="s">
        <v>372</v>
      </c>
      <c r="B1544">
        <v>2011</v>
      </c>
      <c r="C1544" t="s">
        <v>281</v>
      </c>
      <c r="D1544">
        <v>88</v>
      </c>
      <c r="E1544">
        <v>72</v>
      </c>
      <c r="F1544">
        <v>0</v>
      </c>
      <c r="G1544">
        <v>11.5</v>
      </c>
      <c r="H1544">
        <v>17028.527979999999</v>
      </c>
      <c r="I1544">
        <v>95</v>
      </c>
      <c r="J1544">
        <v>6</v>
      </c>
      <c r="K1544">
        <v>59.6</v>
      </c>
      <c r="L1544">
        <v>0</v>
      </c>
      <c r="M1544">
        <v>96</v>
      </c>
      <c r="N1544">
        <v>7.34</v>
      </c>
      <c r="O1544">
        <v>99</v>
      </c>
      <c r="P1544">
        <v>0.1</v>
      </c>
      <c r="Q1544">
        <v>115761.577</v>
      </c>
      <c r="R1544">
        <v>518347</v>
      </c>
      <c r="S1544">
        <v>0.9</v>
      </c>
      <c r="T1544">
        <v>0.9</v>
      </c>
      <c r="U1544">
        <v>0.89400000000000002</v>
      </c>
      <c r="V1544">
        <v>13.9</v>
      </c>
      <c r="W1544" t="b">
        <f>COUNT(LifeExpectancyData[[#This Row],[Life expectancy]:[Schooling]])=19</f>
        <v>1</v>
      </c>
    </row>
    <row r="1545" spans="1:23" x14ac:dyDescent="0.25">
      <c r="A1545" t="s">
        <v>372</v>
      </c>
      <c r="B1545">
        <v>2010</v>
      </c>
      <c r="C1545" t="s">
        <v>281</v>
      </c>
      <c r="D1545">
        <v>86</v>
      </c>
      <c r="E1545">
        <v>73</v>
      </c>
      <c r="F1545">
        <v>0</v>
      </c>
      <c r="G1545">
        <v>11.36</v>
      </c>
      <c r="H1545">
        <v>2267.2521919999999</v>
      </c>
      <c r="I1545">
        <v>94</v>
      </c>
      <c r="J1545">
        <v>0</v>
      </c>
      <c r="K1545">
        <v>59.2</v>
      </c>
      <c r="L1545">
        <v>0</v>
      </c>
      <c r="M1545">
        <v>96</v>
      </c>
      <c r="N1545">
        <v>7.68</v>
      </c>
      <c r="O1545">
        <v>99</v>
      </c>
      <c r="P1545">
        <v>0.1</v>
      </c>
      <c r="Q1545">
        <v>14965.361000000001</v>
      </c>
      <c r="R1545">
        <v>56953</v>
      </c>
      <c r="S1545">
        <v>0.9</v>
      </c>
      <c r="T1545">
        <v>0.9</v>
      </c>
      <c r="U1545">
        <v>0.88400000000000001</v>
      </c>
      <c r="V1545">
        <v>13.7</v>
      </c>
      <c r="W1545" t="b">
        <f>COUNT(LifeExpectancyData[[#This Row],[Life expectancy]:[Schooling]])=19</f>
        <v>1</v>
      </c>
    </row>
    <row r="1546" spans="1:23" x14ac:dyDescent="0.25">
      <c r="A1546" t="s">
        <v>372</v>
      </c>
      <c r="B1546">
        <v>2009</v>
      </c>
      <c r="C1546" t="s">
        <v>281</v>
      </c>
      <c r="D1546">
        <v>83</v>
      </c>
      <c r="E1546">
        <v>76</v>
      </c>
      <c r="F1546">
        <v>0</v>
      </c>
      <c r="G1546">
        <v>11.42</v>
      </c>
      <c r="H1546">
        <v>2052.3930759999998</v>
      </c>
      <c r="I1546">
        <v>95</v>
      </c>
      <c r="J1546">
        <v>0</v>
      </c>
      <c r="K1546">
        <v>58.8</v>
      </c>
      <c r="L1546">
        <v>0</v>
      </c>
      <c r="M1546">
        <v>96</v>
      </c>
      <c r="N1546">
        <v>8.11</v>
      </c>
      <c r="O1546">
        <v>99</v>
      </c>
      <c r="P1546">
        <v>0.1</v>
      </c>
      <c r="Q1546">
        <v>13198.6693</v>
      </c>
      <c r="R1546">
        <v>497783</v>
      </c>
      <c r="S1546">
        <v>0.9</v>
      </c>
      <c r="T1546">
        <v>0.9</v>
      </c>
      <c r="U1546">
        <v>0.88800000000000001</v>
      </c>
      <c r="V1546">
        <v>13.5</v>
      </c>
      <c r="W1546" t="b">
        <f>COUNT(LifeExpectancyData[[#This Row],[Life expectancy]:[Schooling]])=19</f>
        <v>1</v>
      </c>
    </row>
    <row r="1547" spans="1:23" x14ac:dyDescent="0.25">
      <c r="A1547" t="s">
        <v>372</v>
      </c>
      <c r="B1547">
        <v>2008</v>
      </c>
      <c r="C1547" t="s">
        <v>281</v>
      </c>
      <c r="D1547">
        <v>80</v>
      </c>
      <c r="E1547">
        <v>8</v>
      </c>
      <c r="F1547">
        <v>0</v>
      </c>
      <c r="G1547">
        <v>11.53</v>
      </c>
      <c r="H1547">
        <v>18961.348600000001</v>
      </c>
      <c r="I1547">
        <v>94</v>
      </c>
      <c r="J1547">
        <v>1</v>
      </c>
      <c r="K1547">
        <v>58.4</v>
      </c>
      <c r="L1547">
        <v>0</v>
      </c>
      <c r="M1547">
        <v>96</v>
      </c>
      <c r="N1547">
        <v>7.34</v>
      </c>
      <c r="O1547">
        <v>99</v>
      </c>
      <c r="P1547">
        <v>0.1</v>
      </c>
      <c r="Q1547">
        <v>114293.84329999999</v>
      </c>
      <c r="R1547">
        <v>48865</v>
      </c>
      <c r="S1547">
        <v>0.9</v>
      </c>
      <c r="T1547">
        <v>0.9</v>
      </c>
      <c r="U1547">
        <v>0.88700000000000001</v>
      </c>
      <c r="V1547">
        <v>13.5</v>
      </c>
      <c r="W1547" t="b">
        <f>COUNT(LifeExpectancyData[[#This Row],[Life expectancy]:[Schooling]])=19</f>
        <v>1</v>
      </c>
    </row>
    <row r="1548" spans="1:23" x14ac:dyDescent="0.25">
      <c r="A1548" t="s">
        <v>372</v>
      </c>
      <c r="B1548">
        <v>2007</v>
      </c>
      <c r="C1548" t="s">
        <v>281</v>
      </c>
      <c r="D1548">
        <v>79.7</v>
      </c>
      <c r="E1548">
        <v>82</v>
      </c>
      <c r="F1548">
        <v>0</v>
      </c>
      <c r="G1548">
        <v>11.75</v>
      </c>
      <c r="H1548">
        <v>267.051312</v>
      </c>
      <c r="I1548">
        <v>87</v>
      </c>
      <c r="J1548">
        <v>0</v>
      </c>
      <c r="K1548">
        <v>57.9</v>
      </c>
      <c r="L1548">
        <v>0</v>
      </c>
      <c r="M1548">
        <v>96</v>
      </c>
      <c r="N1548">
        <v>6.8</v>
      </c>
      <c r="O1548">
        <v>99</v>
      </c>
      <c r="P1548">
        <v>0.1</v>
      </c>
      <c r="Q1548">
        <v>1618.4928</v>
      </c>
      <c r="R1548">
        <v>479993</v>
      </c>
      <c r="S1548">
        <v>0.9</v>
      </c>
      <c r="T1548">
        <v>0.9</v>
      </c>
      <c r="U1548">
        <v>0.877</v>
      </c>
      <c r="V1548">
        <v>13.5</v>
      </c>
      <c r="W1548" t="b">
        <f>COUNT(LifeExpectancyData[[#This Row],[Life expectancy]:[Schooling]])=19</f>
        <v>1</v>
      </c>
    </row>
    <row r="1549" spans="1:23" x14ac:dyDescent="0.25">
      <c r="A1549" t="s">
        <v>372</v>
      </c>
      <c r="B1549">
        <v>2006</v>
      </c>
      <c r="C1549" t="s">
        <v>281</v>
      </c>
      <c r="D1549">
        <v>79.400000000000006</v>
      </c>
      <c r="E1549">
        <v>85</v>
      </c>
      <c r="F1549">
        <v>0</v>
      </c>
      <c r="G1549">
        <v>11.98</v>
      </c>
      <c r="H1549">
        <v>15345.4907</v>
      </c>
      <c r="I1549">
        <v>95</v>
      </c>
      <c r="J1549">
        <v>8</v>
      </c>
      <c r="K1549">
        <v>57.5</v>
      </c>
      <c r="L1549">
        <v>0</v>
      </c>
      <c r="M1549">
        <v>99</v>
      </c>
      <c r="N1549">
        <v>7.75</v>
      </c>
      <c r="O1549">
        <v>99</v>
      </c>
      <c r="P1549">
        <v>0.1</v>
      </c>
      <c r="Q1549">
        <v>89739.7117</v>
      </c>
      <c r="R1549">
        <v>472637</v>
      </c>
      <c r="S1549">
        <v>0.9</v>
      </c>
      <c r="T1549">
        <v>0.9</v>
      </c>
      <c r="U1549">
        <v>0.88</v>
      </c>
      <c r="V1549">
        <v>13.5</v>
      </c>
      <c r="W1549" t="b">
        <f>COUNT(LifeExpectancyData[[#This Row],[Life expectancy]:[Schooling]])=19</f>
        <v>1</v>
      </c>
    </row>
    <row r="1550" spans="1:23" x14ac:dyDescent="0.25">
      <c r="A1550" t="s">
        <v>372</v>
      </c>
      <c r="B1550">
        <v>2005</v>
      </c>
      <c r="C1550" t="s">
        <v>281</v>
      </c>
      <c r="D1550">
        <v>78.8</v>
      </c>
      <c r="E1550">
        <v>9</v>
      </c>
      <c r="F1550">
        <v>0</v>
      </c>
      <c r="G1550">
        <v>11.84</v>
      </c>
      <c r="H1550">
        <v>1346.246697</v>
      </c>
      <c r="I1550">
        <v>95</v>
      </c>
      <c r="J1550">
        <v>0</v>
      </c>
      <c r="K1550">
        <v>57</v>
      </c>
      <c r="L1550">
        <v>0</v>
      </c>
      <c r="M1550">
        <v>99</v>
      </c>
      <c r="N1550">
        <v>7.95</v>
      </c>
      <c r="O1550">
        <v>99</v>
      </c>
      <c r="P1550">
        <v>0.1</v>
      </c>
      <c r="Q1550">
        <v>8289.6964100000005</v>
      </c>
      <c r="R1550">
        <v>465158</v>
      </c>
      <c r="S1550">
        <v>1</v>
      </c>
      <c r="T1550">
        <v>0.9</v>
      </c>
      <c r="U1550">
        <v>0.874</v>
      </c>
      <c r="V1550">
        <v>13.5</v>
      </c>
      <c r="W1550" t="b">
        <f>COUNT(LifeExpectancyData[[#This Row],[Life expectancy]:[Schooling]])=19</f>
        <v>1</v>
      </c>
    </row>
    <row r="1551" spans="1:23" x14ac:dyDescent="0.25">
      <c r="A1551" t="s">
        <v>372</v>
      </c>
      <c r="B1551">
        <v>2004</v>
      </c>
      <c r="C1551" t="s">
        <v>281</v>
      </c>
      <c r="D1551">
        <v>78.7</v>
      </c>
      <c r="E1551">
        <v>92</v>
      </c>
      <c r="F1551">
        <v>0</v>
      </c>
      <c r="G1551">
        <v>12.42</v>
      </c>
      <c r="H1551">
        <v>12372.051880000001</v>
      </c>
      <c r="I1551">
        <v>94</v>
      </c>
      <c r="J1551">
        <v>0</v>
      </c>
      <c r="K1551">
        <v>56.4</v>
      </c>
      <c r="L1551">
        <v>0</v>
      </c>
      <c r="M1551">
        <v>99</v>
      </c>
      <c r="N1551">
        <v>8.1999999999999993</v>
      </c>
      <c r="O1551">
        <v>99</v>
      </c>
      <c r="P1551">
        <v>0.1</v>
      </c>
      <c r="Q1551">
        <v>75716.351800000004</v>
      </c>
      <c r="R1551">
        <v>45895</v>
      </c>
      <c r="S1551">
        <v>1</v>
      </c>
      <c r="T1551">
        <v>0.9</v>
      </c>
      <c r="U1551">
        <v>0.86699999999999999</v>
      </c>
      <c r="V1551">
        <v>13.5</v>
      </c>
      <c r="W1551" t="b">
        <f>COUNT(LifeExpectancyData[[#This Row],[Life expectancy]:[Schooling]])=19</f>
        <v>1</v>
      </c>
    </row>
    <row r="1552" spans="1:23" x14ac:dyDescent="0.25">
      <c r="A1552" t="s">
        <v>372</v>
      </c>
      <c r="B1552">
        <v>2003</v>
      </c>
      <c r="C1552" t="s">
        <v>281</v>
      </c>
      <c r="D1552">
        <v>78.599999999999994</v>
      </c>
      <c r="E1552">
        <v>92</v>
      </c>
      <c r="F1552">
        <v>0</v>
      </c>
      <c r="G1552">
        <v>12.61</v>
      </c>
      <c r="H1552">
        <v>10111.389279999999</v>
      </c>
      <c r="I1552">
        <v>95</v>
      </c>
      <c r="J1552">
        <v>1</v>
      </c>
      <c r="K1552">
        <v>55.8</v>
      </c>
      <c r="L1552">
        <v>0</v>
      </c>
      <c r="M1552">
        <v>99</v>
      </c>
      <c r="N1552">
        <v>7.67</v>
      </c>
      <c r="O1552">
        <v>98</v>
      </c>
      <c r="P1552">
        <v>0.1</v>
      </c>
      <c r="Q1552">
        <v>65445.885300000002</v>
      </c>
      <c r="R1552">
        <v>45163</v>
      </c>
      <c r="S1552">
        <v>1</v>
      </c>
      <c r="T1552">
        <v>0.9</v>
      </c>
      <c r="U1552">
        <v>0.86499999999999999</v>
      </c>
      <c r="V1552">
        <v>13.6</v>
      </c>
      <c r="W1552" t="b">
        <f>COUNT(LifeExpectancyData[[#This Row],[Life expectancy]:[Schooling]])=19</f>
        <v>1</v>
      </c>
    </row>
    <row r="1553" spans="1:23" x14ac:dyDescent="0.25">
      <c r="A1553" t="s">
        <v>372</v>
      </c>
      <c r="B1553">
        <v>2002</v>
      </c>
      <c r="C1553" t="s">
        <v>281</v>
      </c>
      <c r="D1553">
        <v>78.3</v>
      </c>
      <c r="E1553">
        <v>95</v>
      </c>
      <c r="F1553">
        <v>0</v>
      </c>
      <c r="G1553">
        <v>12.91</v>
      </c>
      <c r="H1553">
        <v>910.50627780000002</v>
      </c>
      <c r="I1553">
        <v>95</v>
      </c>
      <c r="J1553">
        <v>0</v>
      </c>
      <c r="K1553">
        <v>55.2</v>
      </c>
      <c r="L1553">
        <v>0</v>
      </c>
      <c r="M1553">
        <v>99</v>
      </c>
      <c r="N1553">
        <v>8.27</v>
      </c>
      <c r="O1553">
        <v>99</v>
      </c>
      <c r="P1553">
        <v>0.1</v>
      </c>
      <c r="Q1553">
        <v>5293.6411500000004</v>
      </c>
      <c r="R1553">
        <v>446175</v>
      </c>
      <c r="S1553">
        <v>1</v>
      </c>
      <c r="T1553">
        <v>0.9</v>
      </c>
      <c r="U1553">
        <v>0.86</v>
      </c>
      <c r="V1553">
        <v>13.5</v>
      </c>
      <c r="W1553" t="b">
        <f>COUNT(LifeExpectancyData[[#This Row],[Life expectancy]:[Schooling]])=19</f>
        <v>1</v>
      </c>
    </row>
    <row r="1554" spans="1:23" x14ac:dyDescent="0.25">
      <c r="A1554" t="s">
        <v>372</v>
      </c>
      <c r="B1554">
        <v>2001</v>
      </c>
      <c r="C1554" t="s">
        <v>281</v>
      </c>
      <c r="D1554">
        <v>78</v>
      </c>
      <c r="E1554">
        <v>96</v>
      </c>
      <c r="F1554">
        <v>0</v>
      </c>
      <c r="G1554">
        <v>12.89</v>
      </c>
      <c r="H1554">
        <v>7877.3365599999997</v>
      </c>
      <c r="I1554">
        <v>86</v>
      </c>
      <c r="J1554">
        <v>0</v>
      </c>
      <c r="K1554">
        <v>54.6</v>
      </c>
      <c r="L1554">
        <v>0</v>
      </c>
      <c r="M1554">
        <v>99</v>
      </c>
      <c r="N1554">
        <v>7.4</v>
      </c>
      <c r="O1554">
        <v>99</v>
      </c>
      <c r="P1554">
        <v>0.1</v>
      </c>
      <c r="Q1554">
        <v>48179.428500000002</v>
      </c>
      <c r="R1554">
        <v>441525</v>
      </c>
      <c r="S1554">
        <v>1</v>
      </c>
      <c r="T1554">
        <v>1</v>
      </c>
      <c r="U1554">
        <v>0.85399999999999998</v>
      </c>
      <c r="V1554">
        <v>13.4</v>
      </c>
      <c r="W1554" t="b">
        <f>COUNT(LifeExpectancyData[[#This Row],[Life expectancy]:[Schooling]])=19</f>
        <v>1</v>
      </c>
    </row>
    <row r="1555" spans="1:23" x14ac:dyDescent="0.25">
      <c r="A1555" t="s">
        <v>372</v>
      </c>
      <c r="B1555">
        <v>2000</v>
      </c>
      <c r="C1555" t="s">
        <v>281</v>
      </c>
      <c r="D1555">
        <v>77.8</v>
      </c>
      <c r="E1555">
        <v>98</v>
      </c>
      <c r="F1555">
        <v>0</v>
      </c>
      <c r="G1555">
        <v>13.14</v>
      </c>
      <c r="H1555">
        <v>8246.1304369999998</v>
      </c>
      <c r="I1555">
        <v>77</v>
      </c>
      <c r="J1555">
        <v>0</v>
      </c>
      <c r="K1555">
        <v>54</v>
      </c>
      <c r="L1555">
        <v>0</v>
      </c>
      <c r="M1555">
        <v>99</v>
      </c>
      <c r="N1555">
        <v>7.48</v>
      </c>
      <c r="O1555">
        <v>99</v>
      </c>
      <c r="P1555">
        <v>0.1</v>
      </c>
      <c r="Q1555">
        <v>48735.995490000001</v>
      </c>
      <c r="R1555">
        <v>4363</v>
      </c>
      <c r="S1555">
        <v>1</v>
      </c>
      <c r="T1555">
        <v>1</v>
      </c>
      <c r="U1555">
        <v>0.84799999999999998</v>
      </c>
      <c r="V1555">
        <v>13.5</v>
      </c>
      <c r="W1555" t="b">
        <f>COUNT(LifeExpectancyData[[#This Row],[Life expectancy]:[Schooling]])=19</f>
        <v>1</v>
      </c>
    </row>
    <row r="1556" spans="1:23" x14ac:dyDescent="0.25">
      <c r="A1556" t="s">
        <v>373</v>
      </c>
      <c r="B1556">
        <v>2015</v>
      </c>
      <c r="C1556" t="s">
        <v>273</v>
      </c>
      <c r="D1556">
        <v>65.5</v>
      </c>
      <c r="E1556">
        <v>22</v>
      </c>
      <c r="F1556">
        <v>28</v>
      </c>
      <c r="H1556">
        <v>0</v>
      </c>
      <c r="I1556">
        <v>69</v>
      </c>
      <c r="J1556">
        <v>3</v>
      </c>
      <c r="K1556">
        <v>2.5</v>
      </c>
      <c r="L1556">
        <v>38</v>
      </c>
      <c r="M1556">
        <v>71</v>
      </c>
      <c r="O1556">
        <v>69</v>
      </c>
      <c r="P1556">
        <v>0.3</v>
      </c>
      <c r="Q1556">
        <v>41.857595099999998</v>
      </c>
      <c r="R1556">
        <v>2423488</v>
      </c>
      <c r="S1556">
        <v>7.1</v>
      </c>
      <c r="T1556">
        <v>7.1</v>
      </c>
      <c r="U1556">
        <v>0.51100000000000001</v>
      </c>
      <c r="V1556">
        <v>10.3</v>
      </c>
      <c r="W1556" t="b">
        <f>COUNT(LifeExpectancyData[[#This Row],[Life expectancy]:[Schooling]])=19</f>
        <v>0</v>
      </c>
    </row>
    <row r="1557" spans="1:23" x14ac:dyDescent="0.25">
      <c r="A1557" t="s">
        <v>373</v>
      </c>
      <c r="B1557">
        <v>2014</v>
      </c>
      <c r="C1557" t="s">
        <v>273</v>
      </c>
      <c r="D1557">
        <v>65.099999999999994</v>
      </c>
      <c r="E1557">
        <v>225</v>
      </c>
      <c r="F1557">
        <v>29</v>
      </c>
      <c r="G1557">
        <v>0.01</v>
      </c>
      <c r="H1557">
        <v>5.3390656730000003</v>
      </c>
      <c r="I1557">
        <v>73</v>
      </c>
      <c r="J1557">
        <v>3</v>
      </c>
      <c r="K1557">
        <v>2</v>
      </c>
      <c r="L1557">
        <v>39</v>
      </c>
      <c r="M1557">
        <v>73</v>
      </c>
      <c r="N1557">
        <v>3.4</v>
      </c>
      <c r="O1557">
        <v>73</v>
      </c>
      <c r="P1557">
        <v>0.3</v>
      </c>
      <c r="Q1557">
        <v>452.46319260000001</v>
      </c>
      <c r="R1557">
        <v>2358981</v>
      </c>
      <c r="S1557">
        <v>7.2</v>
      </c>
      <c r="T1557">
        <v>7.1</v>
      </c>
      <c r="U1557">
        <v>0.50900000000000001</v>
      </c>
      <c r="V1557">
        <v>10.3</v>
      </c>
      <c r="W1557" t="b">
        <f>COUNT(LifeExpectancyData[[#This Row],[Life expectancy]:[Schooling]])=19</f>
        <v>1</v>
      </c>
    </row>
    <row r="1558" spans="1:23" x14ac:dyDescent="0.25">
      <c r="A1558" t="s">
        <v>373</v>
      </c>
      <c r="B1558">
        <v>2013</v>
      </c>
      <c r="C1558" t="s">
        <v>273</v>
      </c>
      <c r="D1558">
        <v>64.7</v>
      </c>
      <c r="E1558">
        <v>23</v>
      </c>
      <c r="F1558">
        <v>29</v>
      </c>
      <c r="G1558">
        <v>0.87</v>
      </c>
      <c r="H1558">
        <v>79.508824930000003</v>
      </c>
      <c r="I1558">
        <v>74</v>
      </c>
      <c r="J1558">
        <v>6</v>
      </c>
      <c r="K1558">
        <v>19.5</v>
      </c>
      <c r="L1558">
        <v>40</v>
      </c>
      <c r="M1558">
        <v>73</v>
      </c>
      <c r="N1558">
        <v>4.1500000000000004</v>
      </c>
      <c r="O1558">
        <v>74</v>
      </c>
      <c r="P1558">
        <v>0.4</v>
      </c>
      <c r="Q1558">
        <v>461.72372200000001</v>
      </c>
      <c r="R1558">
        <v>22961146</v>
      </c>
      <c r="S1558">
        <v>7.3</v>
      </c>
      <c r="T1558">
        <v>7.2</v>
      </c>
      <c r="U1558">
        <v>0.50800000000000001</v>
      </c>
      <c r="V1558">
        <v>10.3</v>
      </c>
      <c r="W1558" t="b">
        <f>COUNT(LifeExpectancyData[[#This Row],[Life expectancy]:[Schooling]])=19</f>
        <v>1</v>
      </c>
    </row>
    <row r="1559" spans="1:23" x14ac:dyDescent="0.25">
      <c r="A1559" t="s">
        <v>373</v>
      </c>
      <c r="B1559">
        <v>2012</v>
      </c>
      <c r="C1559" t="s">
        <v>273</v>
      </c>
      <c r="D1559">
        <v>64.3</v>
      </c>
      <c r="E1559">
        <v>235</v>
      </c>
      <c r="F1559">
        <v>30</v>
      </c>
      <c r="G1559">
        <v>0.87</v>
      </c>
      <c r="H1559">
        <v>59.979144609999999</v>
      </c>
      <c r="I1559">
        <v>7</v>
      </c>
      <c r="J1559">
        <v>2</v>
      </c>
      <c r="K1559">
        <v>19</v>
      </c>
      <c r="L1559">
        <v>42</v>
      </c>
      <c r="M1559">
        <v>71</v>
      </c>
      <c r="N1559">
        <v>3.46</v>
      </c>
      <c r="O1559">
        <v>7</v>
      </c>
      <c r="P1559">
        <v>0.4</v>
      </c>
      <c r="Q1559">
        <v>443.96109999999999</v>
      </c>
      <c r="R1559">
        <v>22346573</v>
      </c>
      <c r="S1559">
        <v>7.4</v>
      </c>
      <c r="T1559">
        <v>7.3</v>
      </c>
      <c r="U1559">
        <v>0.50600000000000001</v>
      </c>
      <c r="V1559">
        <v>10.199999999999999</v>
      </c>
      <c r="W1559" t="b">
        <f>COUNT(LifeExpectancyData[[#This Row],[Life expectancy]:[Schooling]])=19</f>
        <v>1</v>
      </c>
    </row>
    <row r="1560" spans="1:23" x14ac:dyDescent="0.25">
      <c r="A1560" t="s">
        <v>373</v>
      </c>
      <c r="B1560">
        <v>2011</v>
      </c>
      <c r="C1560" t="s">
        <v>273</v>
      </c>
      <c r="D1560">
        <v>63.8</v>
      </c>
      <c r="E1560">
        <v>241</v>
      </c>
      <c r="F1560">
        <v>31</v>
      </c>
      <c r="G1560">
        <v>0.97</v>
      </c>
      <c r="H1560">
        <v>78.799671959999998</v>
      </c>
      <c r="I1560">
        <v>73</v>
      </c>
      <c r="J1560">
        <v>0</v>
      </c>
      <c r="K1560">
        <v>18.5</v>
      </c>
      <c r="L1560">
        <v>43</v>
      </c>
      <c r="M1560">
        <v>73</v>
      </c>
      <c r="N1560">
        <v>4.24</v>
      </c>
      <c r="O1560">
        <v>73</v>
      </c>
      <c r="P1560">
        <v>0.4</v>
      </c>
      <c r="Q1560">
        <v>454.96346399999999</v>
      </c>
      <c r="R1560">
        <v>21743949</v>
      </c>
      <c r="S1560">
        <v>7.5</v>
      </c>
      <c r="T1560">
        <v>7.4</v>
      </c>
      <c r="U1560">
        <v>0.504</v>
      </c>
      <c r="V1560">
        <v>10.199999999999999</v>
      </c>
      <c r="W1560" t="b">
        <f>COUNT(LifeExpectancyData[[#This Row],[Life expectancy]:[Schooling]])=19</f>
        <v>1</v>
      </c>
    </row>
    <row r="1561" spans="1:23" x14ac:dyDescent="0.25">
      <c r="A1561" t="s">
        <v>373</v>
      </c>
      <c r="B1561">
        <v>2010</v>
      </c>
      <c r="C1561" t="s">
        <v>273</v>
      </c>
      <c r="D1561">
        <v>63.3</v>
      </c>
      <c r="E1561">
        <v>248</v>
      </c>
      <c r="F1561">
        <v>32</v>
      </c>
      <c r="G1561">
        <v>1.03</v>
      </c>
      <c r="H1561">
        <v>76.604421689999995</v>
      </c>
      <c r="I1561">
        <v>7</v>
      </c>
      <c r="J1561">
        <v>1</v>
      </c>
      <c r="K1561">
        <v>18</v>
      </c>
      <c r="L1561">
        <v>45</v>
      </c>
      <c r="M1561">
        <v>7</v>
      </c>
      <c r="N1561">
        <v>4.8600000000000003</v>
      </c>
      <c r="O1561">
        <v>7</v>
      </c>
      <c r="P1561">
        <v>0.5</v>
      </c>
      <c r="Q1561">
        <v>412.73934100000002</v>
      </c>
      <c r="R1561">
        <v>2115164</v>
      </c>
      <c r="S1561">
        <v>7.6</v>
      </c>
      <c r="T1561">
        <v>7.5</v>
      </c>
      <c r="U1561">
        <v>0.503</v>
      </c>
      <c r="V1561">
        <v>10.199999999999999</v>
      </c>
      <c r="W1561" t="b">
        <f>COUNT(LifeExpectancyData[[#This Row],[Life expectancy]:[Schooling]])=19</f>
        <v>1</v>
      </c>
    </row>
    <row r="1562" spans="1:23" x14ac:dyDescent="0.25">
      <c r="A1562" t="s">
        <v>373</v>
      </c>
      <c r="B1562">
        <v>2009</v>
      </c>
      <c r="C1562" t="s">
        <v>273</v>
      </c>
      <c r="D1562">
        <v>62.8</v>
      </c>
      <c r="E1562">
        <v>254</v>
      </c>
      <c r="F1562">
        <v>33</v>
      </c>
      <c r="G1562">
        <v>0.91</v>
      </c>
      <c r="H1562">
        <v>71.166012030000005</v>
      </c>
      <c r="I1562">
        <v>77</v>
      </c>
      <c r="J1562">
        <v>0</v>
      </c>
      <c r="K1562">
        <v>17.600000000000001</v>
      </c>
      <c r="L1562">
        <v>47</v>
      </c>
      <c r="M1562">
        <v>76</v>
      </c>
      <c r="N1562">
        <v>4.7</v>
      </c>
      <c r="O1562">
        <v>77</v>
      </c>
      <c r="P1562">
        <v>0.5</v>
      </c>
      <c r="Q1562">
        <v>415.68932260000003</v>
      </c>
      <c r="R1562">
        <v>2569121</v>
      </c>
      <c r="S1562">
        <v>7.7</v>
      </c>
      <c r="T1562">
        <v>7.6</v>
      </c>
      <c r="U1562">
        <v>0.5</v>
      </c>
      <c r="V1562">
        <v>9.6999999999999993</v>
      </c>
      <c r="W1562" t="b">
        <f>COUNT(LifeExpectancyData[[#This Row],[Life expectancy]:[Schooling]])=19</f>
        <v>1</v>
      </c>
    </row>
    <row r="1563" spans="1:23" x14ac:dyDescent="0.25">
      <c r="A1563" t="s">
        <v>373</v>
      </c>
      <c r="B1563">
        <v>2008</v>
      </c>
      <c r="C1563" t="s">
        <v>273</v>
      </c>
      <c r="D1563">
        <v>62.3</v>
      </c>
      <c r="E1563">
        <v>259</v>
      </c>
      <c r="F1563">
        <v>34</v>
      </c>
      <c r="G1563">
        <v>0.68</v>
      </c>
      <c r="H1563">
        <v>6.4487626149999997</v>
      </c>
      <c r="I1563">
        <v>77</v>
      </c>
      <c r="J1563">
        <v>3</v>
      </c>
      <c r="K1563">
        <v>17.100000000000001</v>
      </c>
      <c r="L1563">
        <v>49</v>
      </c>
      <c r="M1563">
        <v>77</v>
      </c>
      <c r="N1563">
        <v>4.5</v>
      </c>
      <c r="O1563">
        <v>77</v>
      </c>
      <c r="P1563">
        <v>0.5</v>
      </c>
      <c r="Q1563">
        <v>47.733254000000002</v>
      </c>
      <c r="R1563">
        <v>19996469</v>
      </c>
      <c r="S1563">
        <v>7.8</v>
      </c>
      <c r="T1563">
        <v>7.7</v>
      </c>
      <c r="U1563">
        <v>0.49099999999999999</v>
      </c>
      <c r="V1563">
        <v>9.4</v>
      </c>
      <c r="W1563" t="b">
        <f>COUNT(LifeExpectancyData[[#This Row],[Life expectancy]:[Schooling]])=19</f>
        <v>1</v>
      </c>
    </row>
    <row r="1564" spans="1:23" x14ac:dyDescent="0.25">
      <c r="A1564" t="s">
        <v>373</v>
      </c>
      <c r="B1564">
        <v>2007</v>
      </c>
      <c r="C1564" t="s">
        <v>273</v>
      </c>
      <c r="D1564">
        <v>61.9</v>
      </c>
      <c r="E1564">
        <v>261</v>
      </c>
      <c r="F1564">
        <v>35</v>
      </c>
      <c r="G1564">
        <v>0.71</v>
      </c>
      <c r="H1564">
        <v>55.430344550000001</v>
      </c>
      <c r="I1564">
        <v>84</v>
      </c>
      <c r="J1564">
        <v>0</v>
      </c>
      <c r="K1564">
        <v>16.7</v>
      </c>
      <c r="L1564">
        <v>51</v>
      </c>
      <c r="M1564">
        <v>83</v>
      </c>
      <c r="N1564">
        <v>4.9800000000000004</v>
      </c>
      <c r="O1564">
        <v>84</v>
      </c>
      <c r="P1564">
        <v>0.6</v>
      </c>
      <c r="Q1564">
        <v>377.84829280000002</v>
      </c>
      <c r="R1564">
        <v>19433523</v>
      </c>
      <c r="S1564">
        <v>7.9</v>
      </c>
      <c r="T1564">
        <v>7.8</v>
      </c>
      <c r="U1564">
        <v>0.48299999999999998</v>
      </c>
      <c r="V1564">
        <v>9.1</v>
      </c>
      <c r="W1564" t="b">
        <f>COUNT(LifeExpectancyData[[#This Row],[Life expectancy]:[Schooling]])=19</f>
        <v>1</v>
      </c>
    </row>
    <row r="1565" spans="1:23" x14ac:dyDescent="0.25">
      <c r="A1565" t="s">
        <v>373</v>
      </c>
      <c r="B1565">
        <v>2006</v>
      </c>
      <c r="C1565" t="s">
        <v>273</v>
      </c>
      <c r="D1565">
        <v>61.4</v>
      </c>
      <c r="E1565">
        <v>263</v>
      </c>
      <c r="F1565">
        <v>36</v>
      </c>
      <c r="G1565">
        <v>0.68</v>
      </c>
      <c r="H1565">
        <v>38.418703749999999</v>
      </c>
      <c r="I1565">
        <v>82</v>
      </c>
      <c r="J1565">
        <v>2</v>
      </c>
      <c r="K1565">
        <v>16.3</v>
      </c>
      <c r="L1565">
        <v>54</v>
      </c>
      <c r="M1565">
        <v>83</v>
      </c>
      <c r="N1565">
        <v>5.1100000000000003</v>
      </c>
      <c r="O1565">
        <v>85</v>
      </c>
      <c r="P1565">
        <v>0.6</v>
      </c>
      <c r="Q1565">
        <v>292.157443</v>
      </c>
      <c r="R1565">
        <v>1888268</v>
      </c>
      <c r="S1565">
        <v>8</v>
      </c>
      <c r="T1565">
        <v>7.9</v>
      </c>
      <c r="U1565">
        <v>0.47799999999999998</v>
      </c>
      <c r="V1565">
        <v>9</v>
      </c>
      <c r="W1565" t="b">
        <f>COUNT(LifeExpectancyData[[#This Row],[Life expectancy]:[Schooling]])=19</f>
        <v>1</v>
      </c>
    </row>
    <row r="1566" spans="1:23" x14ac:dyDescent="0.25">
      <c r="A1566" t="s">
        <v>373</v>
      </c>
      <c r="B1566">
        <v>2005</v>
      </c>
      <c r="C1566" t="s">
        <v>273</v>
      </c>
      <c r="D1566">
        <v>69</v>
      </c>
      <c r="E1566">
        <v>265</v>
      </c>
      <c r="F1566">
        <v>37</v>
      </c>
      <c r="G1566">
        <v>0.72</v>
      </c>
      <c r="H1566">
        <v>33.747861980000003</v>
      </c>
      <c r="I1566">
        <v>81</v>
      </c>
      <c r="J1566">
        <v>0</v>
      </c>
      <c r="K1566">
        <v>15.8</v>
      </c>
      <c r="L1566">
        <v>56</v>
      </c>
      <c r="M1566">
        <v>8</v>
      </c>
      <c r="N1566">
        <v>5.3</v>
      </c>
      <c r="O1566">
        <v>85</v>
      </c>
      <c r="P1566">
        <v>0.6</v>
      </c>
      <c r="Q1566">
        <v>274.81972300000001</v>
      </c>
      <c r="R1566">
        <v>18336724</v>
      </c>
      <c r="S1566">
        <v>8.1</v>
      </c>
      <c r="T1566">
        <v>8</v>
      </c>
      <c r="U1566">
        <v>0.47299999999999998</v>
      </c>
      <c r="V1566">
        <v>8.9</v>
      </c>
      <c r="W1566" t="b">
        <f>COUNT(LifeExpectancyData[[#This Row],[Life expectancy]:[Schooling]])=19</f>
        <v>1</v>
      </c>
    </row>
    <row r="1567" spans="1:23" x14ac:dyDescent="0.25">
      <c r="A1567" t="s">
        <v>373</v>
      </c>
      <c r="B1567">
        <v>2004</v>
      </c>
      <c r="C1567" t="s">
        <v>273</v>
      </c>
      <c r="D1567">
        <v>64</v>
      </c>
      <c r="E1567">
        <v>267</v>
      </c>
      <c r="F1567">
        <v>38</v>
      </c>
      <c r="G1567">
        <v>0.81</v>
      </c>
      <c r="H1567">
        <v>23.727963280000001</v>
      </c>
      <c r="I1567">
        <v>71</v>
      </c>
      <c r="J1567">
        <v>35558</v>
      </c>
      <c r="K1567">
        <v>15.4</v>
      </c>
      <c r="L1567">
        <v>58</v>
      </c>
      <c r="M1567">
        <v>74</v>
      </c>
      <c r="N1567">
        <v>4.8899999999999997</v>
      </c>
      <c r="O1567">
        <v>78</v>
      </c>
      <c r="P1567">
        <v>0.6</v>
      </c>
      <c r="Q1567">
        <v>245.12358760000001</v>
      </c>
      <c r="R1567">
        <v>1782997</v>
      </c>
      <c r="S1567">
        <v>8.1999999999999993</v>
      </c>
      <c r="T1567">
        <v>8.1</v>
      </c>
      <c r="U1567">
        <v>0.46600000000000003</v>
      </c>
      <c r="V1567">
        <v>8.6999999999999993</v>
      </c>
      <c r="W1567" t="b">
        <f>COUNT(LifeExpectancyData[[#This Row],[Life expectancy]:[Schooling]])=19</f>
        <v>1</v>
      </c>
    </row>
    <row r="1568" spans="1:23" x14ac:dyDescent="0.25">
      <c r="A1568" t="s">
        <v>373</v>
      </c>
      <c r="B1568">
        <v>2003</v>
      </c>
      <c r="C1568" t="s">
        <v>273</v>
      </c>
      <c r="D1568">
        <v>59.9</v>
      </c>
      <c r="E1568">
        <v>268</v>
      </c>
      <c r="F1568">
        <v>40</v>
      </c>
      <c r="G1568">
        <v>0.93</v>
      </c>
      <c r="H1568">
        <v>37.128947869999998</v>
      </c>
      <c r="I1568">
        <v>61</v>
      </c>
      <c r="J1568">
        <v>62233</v>
      </c>
      <c r="K1568">
        <v>15</v>
      </c>
      <c r="L1568">
        <v>60</v>
      </c>
      <c r="M1568">
        <v>65</v>
      </c>
      <c r="N1568">
        <v>4.8099999999999996</v>
      </c>
      <c r="O1568">
        <v>66</v>
      </c>
      <c r="P1568">
        <v>0.7</v>
      </c>
      <c r="Q1568">
        <v>316.79989649999999</v>
      </c>
      <c r="R1568">
        <v>17279141</v>
      </c>
      <c r="S1568">
        <v>8.3000000000000007</v>
      </c>
      <c r="T1568">
        <v>8.3000000000000007</v>
      </c>
      <c r="U1568">
        <v>0.45700000000000002</v>
      </c>
      <c r="V1568">
        <v>8.5</v>
      </c>
      <c r="W1568" t="b">
        <f>COUNT(LifeExpectancyData[[#This Row],[Life expectancy]:[Schooling]])=19</f>
        <v>1</v>
      </c>
    </row>
    <row r="1569" spans="1:23" x14ac:dyDescent="0.25">
      <c r="A1569" t="s">
        <v>373</v>
      </c>
      <c r="B1569">
        <v>2002</v>
      </c>
      <c r="C1569" t="s">
        <v>273</v>
      </c>
      <c r="D1569">
        <v>59.3</v>
      </c>
      <c r="E1569">
        <v>271</v>
      </c>
      <c r="F1569">
        <v>41</v>
      </c>
      <c r="G1569">
        <v>0.9</v>
      </c>
      <c r="H1569">
        <v>47.526213800000001</v>
      </c>
      <c r="I1569">
        <v>51</v>
      </c>
      <c r="J1569">
        <v>10795</v>
      </c>
      <c r="K1569">
        <v>14.7</v>
      </c>
      <c r="L1569">
        <v>63</v>
      </c>
      <c r="M1569">
        <v>61</v>
      </c>
      <c r="N1569">
        <v>5.29</v>
      </c>
      <c r="O1569">
        <v>62</v>
      </c>
      <c r="P1569">
        <v>0.7</v>
      </c>
      <c r="Q1569">
        <v>262.28594809999998</v>
      </c>
      <c r="R1569">
        <v>16765117</v>
      </c>
      <c r="S1569">
        <v>8.5</v>
      </c>
      <c r="T1569">
        <v>8.4</v>
      </c>
      <c r="U1569">
        <v>0.46200000000000002</v>
      </c>
      <c r="V1569">
        <v>8.3000000000000007</v>
      </c>
      <c r="W1569" t="b">
        <f>COUNT(LifeExpectancyData[[#This Row],[Life expectancy]:[Schooling]])=19</f>
        <v>1</v>
      </c>
    </row>
    <row r="1570" spans="1:23" x14ac:dyDescent="0.25">
      <c r="A1570" t="s">
        <v>373</v>
      </c>
      <c r="B1570">
        <v>2001</v>
      </c>
      <c r="C1570" t="s">
        <v>273</v>
      </c>
      <c r="D1570">
        <v>58.7</v>
      </c>
      <c r="E1570">
        <v>276</v>
      </c>
      <c r="F1570">
        <v>42</v>
      </c>
      <c r="G1570">
        <v>1.05</v>
      </c>
      <c r="H1570">
        <v>42.563315850000002</v>
      </c>
      <c r="J1570">
        <v>9357</v>
      </c>
      <c r="K1570">
        <v>14.3</v>
      </c>
      <c r="L1570">
        <v>65</v>
      </c>
      <c r="M1570">
        <v>6</v>
      </c>
      <c r="N1570">
        <v>5.17</v>
      </c>
      <c r="O1570">
        <v>6</v>
      </c>
      <c r="P1570">
        <v>0.7</v>
      </c>
      <c r="Q1570">
        <v>278.55573199999998</v>
      </c>
      <c r="R1570">
        <v>1626932</v>
      </c>
      <c r="S1570">
        <v>8.6</v>
      </c>
      <c r="T1570">
        <v>8.5</v>
      </c>
      <c r="U1570">
        <v>0.45600000000000002</v>
      </c>
      <c r="V1570">
        <v>8.1999999999999993</v>
      </c>
      <c r="W1570" t="b">
        <f>COUNT(LifeExpectancyData[[#This Row],[Life expectancy]:[Schooling]])=19</f>
        <v>0</v>
      </c>
    </row>
    <row r="1571" spans="1:23" x14ac:dyDescent="0.25">
      <c r="A1571" t="s">
        <v>373</v>
      </c>
      <c r="B1571">
        <v>2000</v>
      </c>
      <c r="C1571" t="s">
        <v>273</v>
      </c>
      <c r="D1571">
        <v>57.9</v>
      </c>
      <c r="E1571">
        <v>283</v>
      </c>
      <c r="F1571">
        <v>44</v>
      </c>
      <c r="G1571">
        <v>1.1599999999999999</v>
      </c>
      <c r="H1571">
        <v>35.661250559999999</v>
      </c>
      <c r="J1571">
        <v>35256</v>
      </c>
      <c r="K1571">
        <v>13.9</v>
      </c>
      <c r="L1571">
        <v>68</v>
      </c>
      <c r="M1571">
        <v>58</v>
      </c>
      <c r="N1571">
        <v>5.8</v>
      </c>
      <c r="O1571">
        <v>57</v>
      </c>
      <c r="P1571">
        <v>0.6</v>
      </c>
      <c r="Q1571">
        <v>245.93965900000001</v>
      </c>
      <c r="R1571">
        <v>1576686</v>
      </c>
      <c r="S1571">
        <v>8.6999999999999993</v>
      </c>
      <c r="T1571">
        <v>8.6</v>
      </c>
      <c r="U1571">
        <v>0</v>
      </c>
      <c r="V1571">
        <v>8</v>
      </c>
      <c r="W1571" t="b">
        <f>COUNT(LifeExpectancyData[[#This Row],[Life expectancy]:[Schooling]])=19</f>
        <v>0</v>
      </c>
    </row>
    <row r="1572" spans="1:23" x14ac:dyDescent="0.25">
      <c r="A1572" t="s">
        <v>374</v>
      </c>
      <c r="B1572">
        <v>2015</v>
      </c>
      <c r="C1572" t="s">
        <v>273</v>
      </c>
      <c r="D1572">
        <v>58.3</v>
      </c>
      <c r="E1572">
        <v>365</v>
      </c>
      <c r="F1572">
        <v>26</v>
      </c>
      <c r="H1572">
        <v>0</v>
      </c>
      <c r="I1572">
        <v>88</v>
      </c>
      <c r="J1572">
        <v>0</v>
      </c>
      <c r="K1572">
        <v>19.600000000000001</v>
      </c>
      <c r="L1572">
        <v>38</v>
      </c>
      <c r="M1572">
        <v>88</v>
      </c>
      <c r="O1572">
        <v>88</v>
      </c>
      <c r="P1572">
        <v>4.8</v>
      </c>
      <c r="Q1572">
        <v>362.65754440000001</v>
      </c>
      <c r="R1572">
        <v>1757367</v>
      </c>
      <c r="S1572">
        <v>6.4</v>
      </c>
      <c r="T1572">
        <v>6.2</v>
      </c>
      <c r="U1572">
        <v>0.47299999999999998</v>
      </c>
      <c r="V1572">
        <v>10.8</v>
      </c>
      <c r="W1572" t="b">
        <f>COUNT(LifeExpectancyData[[#This Row],[Life expectancy]:[Schooling]])=19</f>
        <v>0</v>
      </c>
    </row>
    <row r="1573" spans="1:23" x14ac:dyDescent="0.25">
      <c r="A1573" t="s">
        <v>374</v>
      </c>
      <c r="B1573">
        <v>2014</v>
      </c>
      <c r="C1573" t="s">
        <v>273</v>
      </c>
      <c r="D1573">
        <v>57.6</v>
      </c>
      <c r="E1573">
        <v>377</v>
      </c>
      <c r="F1573">
        <v>27</v>
      </c>
      <c r="G1573">
        <v>0.01</v>
      </c>
      <c r="H1573">
        <v>59.487448929999999</v>
      </c>
      <c r="I1573">
        <v>91</v>
      </c>
      <c r="J1573">
        <v>3</v>
      </c>
      <c r="K1573">
        <v>19.2</v>
      </c>
      <c r="L1573">
        <v>40</v>
      </c>
      <c r="M1573">
        <v>87</v>
      </c>
      <c r="N1573">
        <v>11.38</v>
      </c>
      <c r="O1573">
        <v>91</v>
      </c>
      <c r="P1573">
        <v>5.0999999999999996</v>
      </c>
      <c r="Q1573">
        <v>354.72539610000001</v>
      </c>
      <c r="R1573">
        <v>1768838</v>
      </c>
      <c r="S1573">
        <v>6.5</v>
      </c>
      <c r="T1573">
        <v>6.3</v>
      </c>
      <c r="U1573">
        <v>0.46600000000000003</v>
      </c>
      <c r="V1573">
        <v>10.7</v>
      </c>
      <c r="W1573" t="b">
        <f>COUNT(LifeExpectancyData[[#This Row],[Life expectancy]:[Schooling]])=19</f>
        <v>1</v>
      </c>
    </row>
    <row r="1574" spans="1:23" x14ac:dyDescent="0.25">
      <c r="A1574" t="s">
        <v>374</v>
      </c>
      <c r="B1574">
        <v>2013</v>
      </c>
      <c r="C1574" t="s">
        <v>273</v>
      </c>
      <c r="D1574">
        <v>56.7</v>
      </c>
      <c r="E1574">
        <v>394</v>
      </c>
      <c r="F1574">
        <v>29</v>
      </c>
      <c r="G1574">
        <v>0.01</v>
      </c>
      <c r="H1574">
        <v>55.831076250000002</v>
      </c>
      <c r="I1574">
        <v>89</v>
      </c>
      <c r="J1574">
        <v>1</v>
      </c>
      <c r="K1574">
        <v>18.8</v>
      </c>
      <c r="L1574">
        <v>42</v>
      </c>
      <c r="M1574">
        <v>89</v>
      </c>
      <c r="N1574">
        <v>1.96</v>
      </c>
      <c r="O1574">
        <v>89</v>
      </c>
      <c r="P1574">
        <v>6.3</v>
      </c>
      <c r="Q1574">
        <v>332.92233900000002</v>
      </c>
      <c r="R1574">
        <v>16577147</v>
      </c>
      <c r="S1574">
        <v>6.5</v>
      </c>
      <c r="T1574">
        <v>6.4</v>
      </c>
      <c r="U1574">
        <v>0.45900000000000002</v>
      </c>
      <c r="V1574">
        <v>10.7</v>
      </c>
      <c r="W1574" t="b">
        <f>COUNT(LifeExpectancyData[[#This Row],[Life expectancy]:[Schooling]])=19</f>
        <v>1</v>
      </c>
    </row>
    <row r="1575" spans="1:23" x14ac:dyDescent="0.25">
      <c r="A1575" t="s">
        <v>374</v>
      </c>
      <c r="B1575">
        <v>2012</v>
      </c>
      <c r="C1575" t="s">
        <v>273</v>
      </c>
      <c r="D1575">
        <v>55.3</v>
      </c>
      <c r="E1575">
        <v>42</v>
      </c>
      <c r="F1575">
        <v>31</v>
      </c>
      <c r="G1575">
        <v>0.01</v>
      </c>
      <c r="H1575">
        <v>82.768659220000004</v>
      </c>
      <c r="I1575">
        <v>96</v>
      </c>
      <c r="J1575">
        <v>11</v>
      </c>
      <c r="K1575">
        <v>18.399999999999999</v>
      </c>
      <c r="L1575">
        <v>46</v>
      </c>
      <c r="M1575">
        <v>95</v>
      </c>
      <c r="N1575">
        <v>12.6</v>
      </c>
      <c r="O1575">
        <v>96</v>
      </c>
      <c r="P1575">
        <v>8.3000000000000007</v>
      </c>
      <c r="Q1575">
        <v>374.51882000000001</v>
      </c>
      <c r="R1575">
        <v>169735</v>
      </c>
      <c r="S1575">
        <v>6.6</v>
      </c>
      <c r="T1575">
        <v>6.5</v>
      </c>
      <c r="U1575">
        <v>0.45400000000000001</v>
      </c>
      <c r="V1575">
        <v>10.7</v>
      </c>
      <c r="W1575" t="b">
        <f>COUNT(LifeExpectancyData[[#This Row],[Life expectancy]:[Schooling]])=19</f>
        <v>1</v>
      </c>
    </row>
    <row r="1576" spans="1:23" x14ac:dyDescent="0.25">
      <c r="A1576" t="s">
        <v>374</v>
      </c>
      <c r="B1576">
        <v>2011</v>
      </c>
      <c r="C1576" t="s">
        <v>273</v>
      </c>
      <c r="D1576">
        <v>54.1</v>
      </c>
      <c r="E1576">
        <v>441</v>
      </c>
      <c r="F1576">
        <v>32</v>
      </c>
      <c r="G1576">
        <v>1.23</v>
      </c>
      <c r="H1576">
        <v>13.77617463</v>
      </c>
      <c r="I1576">
        <v>97</v>
      </c>
      <c r="J1576">
        <v>26</v>
      </c>
      <c r="K1576">
        <v>18</v>
      </c>
      <c r="L1576">
        <v>50</v>
      </c>
      <c r="M1576">
        <v>97</v>
      </c>
      <c r="N1576">
        <v>11.67</v>
      </c>
      <c r="O1576">
        <v>97</v>
      </c>
      <c r="P1576">
        <v>11.2</v>
      </c>
      <c r="Q1576">
        <v>512.125451</v>
      </c>
      <c r="R1576">
        <v>15627618</v>
      </c>
      <c r="S1576">
        <v>6.7</v>
      </c>
      <c r="T1576">
        <v>6.6</v>
      </c>
      <c r="U1576">
        <v>0.44400000000000001</v>
      </c>
      <c r="V1576">
        <v>10.6</v>
      </c>
      <c r="W1576" t="b">
        <f>COUNT(LifeExpectancyData[[#This Row],[Life expectancy]:[Schooling]])=19</f>
        <v>1</v>
      </c>
    </row>
    <row r="1577" spans="1:23" x14ac:dyDescent="0.25">
      <c r="A1577" t="s">
        <v>374</v>
      </c>
      <c r="B1577">
        <v>2010</v>
      </c>
      <c r="C1577" t="s">
        <v>273</v>
      </c>
      <c r="D1577">
        <v>52.9</v>
      </c>
      <c r="E1577">
        <v>462</v>
      </c>
      <c r="F1577">
        <v>35</v>
      </c>
      <c r="G1577">
        <v>1.08</v>
      </c>
      <c r="H1577">
        <v>9.7280052969999993</v>
      </c>
      <c r="I1577">
        <v>93</v>
      </c>
      <c r="J1577">
        <v>118712</v>
      </c>
      <c r="K1577">
        <v>17.600000000000001</v>
      </c>
      <c r="L1577">
        <v>54</v>
      </c>
      <c r="M1577">
        <v>86</v>
      </c>
      <c r="N1577">
        <v>1.5</v>
      </c>
      <c r="O1577">
        <v>93</v>
      </c>
      <c r="P1577">
        <v>13.7</v>
      </c>
      <c r="Q1577">
        <v>458.86817439999999</v>
      </c>
      <c r="R1577">
        <v>1516795</v>
      </c>
      <c r="S1577">
        <v>6.8</v>
      </c>
      <c r="T1577">
        <v>6.7</v>
      </c>
      <c r="U1577">
        <v>0.43</v>
      </c>
      <c r="V1577">
        <v>10.199999999999999</v>
      </c>
      <c r="W1577" t="b">
        <f>COUNT(LifeExpectancyData[[#This Row],[Life expectancy]:[Schooling]])=19</f>
        <v>1</v>
      </c>
    </row>
    <row r="1578" spans="1:23" x14ac:dyDescent="0.25">
      <c r="A1578" t="s">
        <v>374</v>
      </c>
      <c r="B1578">
        <v>2009</v>
      </c>
      <c r="C1578" t="s">
        <v>273</v>
      </c>
      <c r="D1578">
        <v>51.5</v>
      </c>
      <c r="E1578">
        <v>491</v>
      </c>
      <c r="F1578">
        <v>36</v>
      </c>
      <c r="G1578">
        <v>1.1599999999999999</v>
      </c>
      <c r="H1578">
        <v>7.9150712480000003</v>
      </c>
      <c r="I1578">
        <v>93</v>
      </c>
      <c r="J1578">
        <v>21</v>
      </c>
      <c r="K1578">
        <v>17.3</v>
      </c>
      <c r="L1578">
        <v>56</v>
      </c>
      <c r="M1578">
        <v>93</v>
      </c>
      <c r="N1578">
        <v>1.18</v>
      </c>
      <c r="O1578">
        <v>93</v>
      </c>
      <c r="P1578">
        <v>14.9</v>
      </c>
      <c r="Q1578">
        <v>42.737965699999997</v>
      </c>
      <c r="R1578">
        <v>1471462</v>
      </c>
      <c r="S1578">
        <v>6.9</v>
      </c>
      <c r="T1578">
        <v>6.8</v>
      </c>
      <c r="U1578">
        <v>0.41499999999999998</v>
      </c>
      <c r="V1578">
        <v>9.9</v>
      </c>
      <c r="W1578" t="b">
        <f>COUNT(LifeExpectancyData[[#This Row],[Life expectancy]:[Schooling]])=19</f>
        <v>1</v>
      </c>
    </row>
    <row r="1579" spans="1:23" x14ac:dyDescent="0.25">
      <c r="A1579" t="s">
        <v>374</v>
      </c>
      <c r="B1579">
        <v>2008</v>
      </c>
      <c r="C1579" t="s">
        <v>273</v>
      </c>
      <c r="D1579">
        <v>50</v>
      </c>
      <c r="E1579">
        <v>525</v>
      </c>
      <c r="F1579">
        <v>36</v>
      </c>
      <c r="G1579">
        <v>1.27</v>
      </c>
      <c r="H1579">
        <v>74.344829989999994</v>
      </c>
      <c r="I1579">
        <v>91</v>
      </c>
      <c r="J1579">
        <v>20</v>
      </c>
      <c r="K1579">
        <v>16.899999999999999</v>
      </c>
      <c r="L1579">
        <v>58</v>
      </c>
      <c r="M1579">
        <v>92</v>
      </c>
      <c r="N1579">
        <v>1.7</v>
      </c>
      <c r="O1579">
        <v>91</v>
      </c>
      <c r="P1579">
        <v>16.899999999999999</v>
      </c>
      <c r="Q1579">
        <v>372.84267799999998</v>
      </c>
      <c r="R1579">
        <v>14271234</v>
      </c>
      <c r="S1579">
        <v>7</v>
      </c>
      <c r="T1579">
        <v>6.9</v>
      </c>
      <c r="U1579">
        <v>0.4</v>
      </c>
      <c r="V1579">
        <v>9.6</v>
      </c>
      <c r="W1579" t="b">
        <f>COUNT(LifeExpectancyData[[#This Row],[Life expectancy]:[Schooling]])=19</f>
        <v>1</v>
      </c>
    </row>
    <row r="1580" spans="1:23" x14ac:dyDescent="0.25">
      <c r="A1580" t="s">
        <v>374</v>
      </c>
      <c r="B1580">
        <v>2007</v>
      </c>
      <c r="C1580" t="s">
        <v>273</v>
      </c>
      <c r="D1580">
        <v>48.5</v>
      </c>
      <c r="E1580">
        <v>559</v>
      </c>
      <c r="F1580">
        <v>37</v>
      </c>
      <c r="G1580">
        <v>1.18</v>
      </c>
      <c r="H1580">
        <v>4.269511381</v>
      </c>
      <c r="I1580">
        <v>87</v>
      </c>
      <c r="J1580">
        <v>143</v>
      </c>
      <c r="K1580">
        <v>16.600000000000001</v>
      </c>
      <c r="L1580">
        <v>59</v>
      </c>
      <c r="M1580">
        <v>88</v>
      </c>
      <c r="N1580">
        <v>9.31</v>
      </c>
      <c r="O1580">
        <v>87</v>
      </c>
      <c r="P1580">
        <v>19.3</v>
      </c>
      <c r="Q1580">
        <v>32.222727399999997</v>
      </c>
      <c r="R1580">
        <v>1384969</v>
      </c>
      <c r="S1580">
        <v>7.1</v>
      </c>
      <c r="T1580">
        <v>7</v>
      </c>
      <c r="U1580">
        <v>0.38700000000000001</v>
      </c>
      <c r="V1580">
        <v>9.6999999999999993</v>
      </c>
      <c r="W1580" t="b">
        <f>COUNT(LifeExpectancyData[[#This Row],[Life expectancy]:[Schooling]])=19</f>
        <v>1</v>
      </c>
    </row>
    <row r="1581" spans="1:23" x14ac:dyDescent="0.25">
      <c r="A1581" t="s">
        <v>374</v>
      </c>
      <c r="B1581">
        <v>2006</v>
      </c>
      <c r="C1581" t="s">
        <v>273</v>
      </c>
      <c r="D1581">
        <v>47.1</v>
      </c>
      <c r="E1581">
        <v>587</v>
      </c>
      <c r="F1581">
        <v>38</v>
      </c>
      <c r="G1581">
        <v>1.18</v>
      </c>
      <c r="H1581">
        <v>6.8470337849999998</v>
      </c>
      <c r="I1581">
        <v>99</v>
      </c>
      <c r="J1581">
        <v>1</v>
      </c>
      <c r="K1581">
        <v>16.2</v>
      </c>
      <c r="L1581">
        <v>61</v>
      </c>
      <c r="M1581">
        <v>99</v>
      </c>
      <c r="N1581">
        <v>8.99</v>
      </c>
      <c r="O1581">
        <v>99</v>
      </c>
      <c r="P1581">
        <v>21.1</v>
      </c>
      <c r="Q1581">
        <v>297.6971211</v>
      </c>
      <c r="R1581">
        <v>13429262</v>
      </c>
      <c r="S1581">
        <v>7.3</v>
      </c>
      <c r="T1581">
        <v>7.1</v>
      </c>
      <c r="U1581">
        <v>0.377</v>
      </c>
      <c r="V1581">
        <v>9.6</v>
      </c>
      <c r="W1581" t="b">
        <f>COUNT(LifeExpectancyData[[#This Row],[Life expectancy]:[Schooling]])=19</f>
        <v>1</v>
      </c>
    </row>
    <row r="1582" spans="1:23" x14ac:dyDescent="0.25">
      <c r="A1582" t="s">
        <v>374</v>
      </c>
      <c r="B1582">
        <v>2005</v>
      </c>
      <c r="C1582" t="s">
        <v>273</v>
      </c>
      <c r="D1582">
        <v>46</v>
      </c>
      <c r="E1582">
        <v>66</v>
      </c>
      <c r="F1582">
        <v>39</v>
      </c>
      <c r="G1582">
        <v>1.04</v>
      </c>
      <c r="H1582">
        <v>5.6706401020000001</v>
      </c>
      <c r="I1582">
        <v>93</v>
      </c>
      <c r="J1582">
        <v>184</v>
      </c>
      <c r="K1582">
        <v>15.9</v>
      </c>
      <c r="L1582">
        <v>62</v>
      </c>
      <c r="M1582">
        <v>94</v>
      </c>
      <c r="N1582">
        <v>8.1999999999999993</v>
      </c>
      <c r="O1582">
        <v>93</v>
      </c>
      <c r="P1582">
        <v>22.4</v>
      </c>
      <c r="Q1582">
        <v>28.3673842</v>
      </c>
      <c r="R1582">
        <v>1339711</v>
      </c>
      <c r="S1582">
        <v>7.4</v>
      </c>
      <c r="T1582">
        <v>7.2</v>
      </c>
      <c r="U1582">
        <v>0.371</v>
      </c>
      <c r="V1582">
        <v>9.6999999999999993</v>
      </c>
      <c r="W1582" t="b">
        <f>COUNT(LifeExpectancyData[[#This Row],[Life expectancy]:[Schooling]])=19</f>
        <v>1</v>
      </c>
    </row>
    <row r="1583" spans="1:23" x14ac:dyDescent="0.25">
      <c r="A1583" t="s">
        <v>374</v>
      </c>
      <c r="B1583">
        <v>2004</v>
      </c>
      <c r="C1583" t="s">
        <v>273</v>
      </c>
      <c r="D1583">
        <v>45.1</v>
      </c>
      <c r="E1583">
        <v>615</v>
      </c>
      <c r="F1583">
        <v>40</v>
      </c>
      <c r="G1583">
        <v>1.1100000000000001</v>
      </c>
      <c r="H1583">
        <v>58.135833429999998</v>
      </c>
      <c r="I1583">
        <v>89</v>
      </c>
      <c r="J1583">
        <v>1116</v>
      </c>
      <c r="K1583">
        <v>15.5</v>
      </c>
      <c r="L1583">
        <v>65</v>
      </c>
      <c r="M1583">
        <v>94</v>
      </c>
      <c r="N1583">
        <v>7.82</v>
      </c>
      <c r="O1583">
        <v>89</v>
      </c>
      <c r="P1583">
        <v>23.4</v>
      </c>
      <c r="Q1583">
        <v>274.2256294</v>
      </c>
      <c r="R1583">
        <v>1267638</v>
      </c>
      <c r="S1583">
        <v>7.5</v>
      </c>
      <c r="T1583">
        <v>7.4</v>
      </c>
      <c r="U1583">
        <v>0.36599999999999999</v>
      </c>
      <c r="V1583">
        <v>10</v>
      </c>
      <c r="W1583" t="b">
        <f>COUNT(LifeExpectancyData[[#This Row],[Life expectancy]:[Schooling]])=19</f>
        <v>1</v>
      </c>
    </row>
    <row r="1584" spans="1:23" x14ac:dyDescent="0.25">
      <c r="A1584" t="s">
        <v>374</v>
      </c>
      <c r="B1584">
        <v>2003</v>
      </c>
      <c r="C1584" t="s">
        <v>273</v>
      </c>
      <c r="D1584">
        <v>44.6</v>
      </c>
      <c r="E1584">
        <v>613</v>
      </c>
      <c r="F1584">
        <v>43</v>
      </c>
      <c r="G1584">
        <v>1.08</v>
      </c>
      <c r="H1584">
        <v>4.3753160940000004</v>
      </c>
      <c r="I1584">
        <v>84</v>
      </c>
      <c r="J1584">
        <v>167</v>
      </c>
      <c r="K1584">
        <v>15.2</v>
      </c>
      <c r="L1584">
        <v>70</v>
      </c>
      <c r="M1584">
        <v>85</v>
      </c>
      <c r="N1584">
        <v>6.35</v>
      </c>
      <c r="O1584">
        <v>84</v>
      </c>
      <c r="P1584">
        <v>24.2</v>
      </c>
      <c r="Q1584">
        <v>26.152517</v>
      </c>
      <c r="R1584">
        <v>12336687</v>
      </c>
      <c r="S1584">
        <v>7.6</v>
      </c>
      <c r="T1584">
        <v>7.5</v>
      </c>
      <c r="U1584">
        <v>0.36199999999999999</v>
      </c>
      <c r="V1584">
        <v>10.3</v>
      </c>
      <c r="W1584" t="b">
        <f>COUNT(LifeExpectancyData[[#This Row],[Life expectancy]:[Schooling]])=19</f>
        <v>1</v>
      </c>
    </row>
    <row r="1585" spans="1:23" x14ac:dyDescent="0.25">
      <c r="A1585" t="s">
        <v>374</v>
      </c>
      <c r="B1585">
        <v>2002</v>
      </c>
      <c r="C1585" t="s">
        <v>273</v>
      </c>
      <c r="D1585">
        <v>44</v>
      </c>
      <c r="E1585">
        <v>67</v>
      </c>
      <c r="F1585">
        <v>46</v>
      </c>
      <c r="G1585">
        <v>1.1000000000000001</v>
      </c>
      <c r="H1585">
        <v>3.8853947419999999</v>
      </c>
      <c r="I1585">
        <v>64</v>
      </c>
      <c r="J1585">
        <v>92</v>
      </c>
      <c r="K1585">
        <v>14.8</v>
      </c>
      <c r="L1585">
        <v>75</v>
      </c>
      <c r="M1585">
        <v>79</v>
      </c>
      <c r="N1585">
        <v>4.82</v>
      </c>
      <c r="O1585">
        <v>64</v>
      </c>
      <c r="P1585">
        <v>24.7</v>
      </c>
      <c r="Q1585">
        <v>29.979897699999999</v>
      </c>
      <c r="R1585">
        <v>1213711</v>
      </c>
      <c r="S1585">
        <v>7.7</v>
      </c>
      <c r="T1585">
        <v>7.6</v>
      </c>
      <c r="U1585">
        <v>0.38800000000000001</v>
      </c>
      <c r="V1585">
        <v>10.4</v>
      </c>
      <c r="W1585" t="b">
        <f>COUNT(LifeExpectancyData[[#This Row],[Life expectancy]:[Schooling]])=19</f>
        <v>1</v>
      </c>
    </row>
    <row r="1586" spans="1:23" x14ac:dyDescent="0.25">
      <c r="A1586" t="s">
        <v>374</v>
      </c>
      <c r="B1586">
        <v>2001</v>
      </c>
      <c r="C1586" t="s">
        <v>273</v>
      </c>
      <c r="D1586">
        <v>43.5</v>
      </c>
      <c r="E1586">
        <v>599</v>
      </c>
      <c r="F1586">
        <v>48</v>
      </c>
      <c r="G1586">
        <v>1.1499999999999999</v>
      </c>
      <c r="H1586">
        <v>12.79760626</v>
      </c>
      <c r="J1586">
        <v>150</v>
      </c>
      <c r="K1586">
        <v>14.4</v>
      </c>
      <c r="L1586">
        <v>80</v>
      </c>
      <c r="M1586">
        <v>86</v>
      </c>
      <c r="N1586">
        <v>5.7</v>
      </c>
      <c r="O1586">
        <v>9</v>
      </c>
      <c r="P1586">
        <v>25.1</v>
      </c>
      <c r="Q1586">
        <v>146.76153969999999</v>
      </c>
      <c r="R1586">
        <v>11695863</v>
      </c>
      <c r="S1586">
        <v>7.9</v>
      </c>
      <c r="T1586">
        <v>7.7</v>
      </c>
      <c r="U1586">
        <v>0.38700000000000001</v>
      </c>
      <c r="V1586">
        <v>10.1</v>
      </c>
      <c r="W1586" t="b">
        <f>COUNT(LifeExpectancyData[[#This Row],[Life expectancy]:[Schooling]])=19</f>
        <v>0</v>
      </c>
    </row>
    <row r="1587" spans="1:23" x14ac:dyDescent="0.25">
      <c r="A1587" t="s">
        <v>374</v>
      </c>
      <c r="B1587">
        <v>2000</v>
      </c>
      <c r="C1587" t="s">
        <v>273</v>
      </c>
      <c r="D1587">
        <v>43.1</v>
      </c>
      <c r="E1587">
        <v>588</v>
      </c>
      <c r="F1587">
        <v>51</v>
      </c>
      <c r="G1587">
        <v>1.18</v>
      </c>
      <c r="H1587">
        <v>13.76270195</v>
      </c>
      <c r="J1587">
        <v>304</v>
      </c>
      <c r="K1587">
        <v>14.1</v>
      </c>
      <c r="L1587">
        <v>84</v>
      </c>
      <c r="M1587">
        <v>73</v>
      </c>
      <c r="N1587">
        <v>6.7</v>
      </c>
      <c r="O1587">
        <v>75</v>
      </c>
      <c r="P1587">
        <v>25.5</v>
      </c>
      <c r="Q1587">
        <v>153.2594872</v>
      </c>
      <c r="R1587">
        <v>11376172</v>
      </c>
      <c r="S1587">
        <v>8</v>
      </c>
      <c r="T1587">
        <v>7.9</v>
      </c>
      <c r="U1587">
        <v>0.39100000000000001</v>
      </c>
      <c r="V1587">
        <v>10.7</v>
      </c>
      <c r="W1587" t="b">
        <f>COUNT(LifeExpectancyData[[#This Row],[Life expectancy]:[Schooling]])=19</f>
        <v>0</v>
      </c>
    </row>
    <row r="1588" spans="1:23" x14ac:dyDescent="0.25">
      <c r="A1588" t="s">
        <v>375</v>
      </c>
      <c r="B1588">
        <v>2015</v>
      </c>
      <c r="C1588" t="s">
        <v>273</v>
      </c>
      <c r="D1588">
        <v>75</v>
      </c>
      <c r="E1588">
        <v>123</v>
      </c>
      <c r="F1588">
        <v>4</v>
      </c>
      <c r="H1588">
        <v>0</v>
      </c>
      <c r="I1588">
        <v>99</v>
      </c>
      <c r="J1588">
        <v>1318</v>
      </c>
      <c r="K1588">
        <v>4.5999999999999996</v>
      </c>
      <c r="L1588">
        <v>4</v>
      </c>
      <c r="M1588">
        <v>99</v>
      </c>
      <c r="O1588">
        <v>99</v>
      </c>
      <c r="P1588">
        <v>0.1</v>
      </c>
      <c r="Q1588">
        <v>9643.6446830000004</v>
      </c>
      <c r="R1588">
        <v>3723155</v>
      </c>
      <c r="S1588">
        <v>7.5</v>
      </c>
      <c r="T1588">
        <v>7.3</v>
      </c>
      <c r="U1588">
        <v>0.78700000000000003</v>
      </c>
      <c r="V1588">
        <v>13.1</v>
      </c>
      <c r="W1588" t="b">
        <f>COUNT(LifeExpectancyData[[#This Row],[Life expectancy]:[Schooling]])=19</f>
        <v>0</v>
      </c>
    </row>
    <row r="1589" spans="1:23" x14ac:dyDescent="0.25">
      <c r="A1589" t="s">
        <v>375</v>
      </c>
      <c r="B1589">
        <v>2014</v>
      </c>
      <c r="C1589" t="s">
        <v>273</v>
      </c>
      <c r="D1589">
        <v>74.8</v>
      </c>
      <c r="E1589">
        <v>126</v>
      </c>
      <c r="F1589">
        <v>4</v>
      </c>
      <c r="G1589">
        <v>0.52</v>
      </c>
      <c r="H1589">
        <v>721.36554320000005</v>
      </c>
      <c r="I1589">
        <v>96</v>
      </c>
      <c r="J1589">
        <v>221</v>
      </c>
      <c r="K1589">
        <v>39.5</v>
      </c>
      <c r="L1589">
        <v>4</v>
      </c>
      <c r="M1589">
        <v>97</v>
      </c>
      <c r="N1589">
        <v>4.17</v>
      </c>
      <c r="O1589">
        <v>97</v>
      </c>
      <c r="P1589">
        <v>0.1</v>
      </c>
      <c r="Q1589">
        <v>11183.96191</v>
      </c>
      <c r="R1589">
        <v>322817</v>
      </c>
      <c r="S1589">
        <v>7.6</v>
      </c>
      <c r="T1589">
        <v>7.4</v>
      </c>
      <c r="U1589">
        <v>0.78300000000000003</v>
      </c>
      <c r="V1589">
        <v>13</v>
      </c>
      <c r="W1589" t="b">
        <f>COUNT(LifeExpectancyData[[#This Row],[Life expectancy]:[Schooling]])=19</f>
        <v>1</v>
      </c>
    </row>
    <row r="1590" spans="1:23" x14ac:dyDescent="0.25">
      <c r="A1590" t="s">
        <v>375</v>
      </c>
      <c r="B1590">
        <v>2013</v>
      </c>
      <c r="C1590" t="s">
        <v>273</v>
      </c>
      <c r="D1590">
        <v>74.599999999999994</v>
      </c>
      <c r="E1590">
        <v>128</v>
      </c>
      <c r="F1590">
        <v>3</v>
      </c>
      <c r="G1590">
        <v>0.53</v>
      </c>
      <c r="H1590">
        <v>110.67797109999999</v>
      </c>
      <c r="I1590">
        <v>96</v>
      </c>
      <c r="J1590">
        <v>195</v>
      </c>
      <c r="K1590">
        <v>38.5</v>
      </c>
      <c r="L1590">
        <v>4</v>
      </c>
      <c r="M1590">
        <v>97</v>
      </c>
      <c r="N1590">
        <v>4.2</v>
      </c>
      <c r="O1590">
        <v>97</v>
      </c>
      <c r="P1590">
        <v>0.1</v>
      </c>
      <c r="Q1590">
        <v>1882.2784200000001</v>
      </c>
      <c r="R1590">
        <v>2976724</v>
      </c>
      <c r="S1590">
        <v>7.8</v>
      </c>
      <c r="T1590">
        <v>7.6</v>
      </c>
      <c r="U1590">
        <v>0.77900000000000003</v>
      </c>
      <c r="V1590">
        <v>12.9</v>
      </c>
      <c r="W1590" t="b">
        <f>COUNT(LifeExpectancyData[[#This Row],[Life expectancy]:[Schooling]])=19</f>
        <v>1</v>
      </c>
    </row>
    <row r="1591" spans="1:23" x14ac:dyDescent="0.25">
      <c r="A1591" t="s">
        <v>375</v>
      </c>
      <c r="B1591">
        <v>2012</v>
      </c>
      <c r="C1591" t="s">
        <v>273</v>
      </c>
      <c r="D1591">
        <v>74.5</v>
      </c>
      <c r="E1591">
        <v>129</v>
      </c>
      <c r="F1591">
        <v>3</v>
      </c>
      <c r="G1591">
        <v>0.53</v>
      </c>
      <c r="H1591">
        <v>101.609245</v>
      </c>
      <c r="I1591">
        <v>97</v>
      </c>
      <c r="J1591">
        <v>1868</v>
      </c>
      <c r="K1591">
        <v>37.4</v>
      </c>
      <c r="L1591">
        <v>4</v>
      </c>
      <c r="M1591">
        <v>97</v>
      </c>
      <c r="N1591">
        <v>4.0999999999999996</v>
      </c>
      <c r="O1591">
        <v>97</v>
      </c>
      <c r="P1591">
        <v>0.1</v>
      </c>
      <c r="Q1591">
        <v>1779.49641</v>
      </c>
      <c r="R1591">
        <v>2917456</v>
      </c>
      <c r="S1591">
        <v>7.9</v>
      </c>
      <c r="T1591">
        <v>7.7</v>
      </c>
      <c r="U1591">
        <v>0.77600000000000002</v>
      </c>
      <c r="V1591">
        <v>12.9</v>
      </c>
      <c r="W1591" t="b">
        <f>COUNT(LifeExpectancyData[[#This Row],[Life expectancy]:[Schooling]])=19</f>
        <v>1</v>
      </c>
    </row>
    <row r="1592" spans="1:23" x14ac:dyDescent="0.25">
      <c r="A1592" t="s">
        <v>375</v>
      </c>
      <c r="B1592">
        <v>2011</v>
      </c>
      <c r="C1592" t="s">
        <v>273</v>
      </c>
      <c r="D1592">
        <v>74.3</v>
      </c>
      <c r="E1592">
        <v>13</v>
      </c>
      <c r="F1592">
        <v>3</v>
      </c>
      <c r="G1592">
        <v>0.51</v>
      </c>
      <c r="H1592">
        <v>9.2300263200000003</v>
      </c>
      <c r="I1592">
        <v>96</v>
      </c>
      <c r="J1592">
        <v>1569</v>
      </c>
      <c r="K1592">
        <v>36.299999999999997</v>
      </c>
      <c r="L1592">
        <v>4</v>
      </c>
      <c r="M1592">
        <v>96</v>
      </c>
      <c r="N1592">
        <v>3.89</v>
      </c>
      <c r="O1592">
        <v>96</v>
      </c>
      <c r="P1592">
        <v>0.1</v>
      </c>
      <c r="Q1592">
        <v>145.12620000000001</v>
      </c>
      <c r="R1592">
        <v>28635128</v>
      </c>
      <c r="S1592">
        <v>8</v>
      </c>
      <c r="T1592">
        <v>7.8</v>
      </c>
      <c r="U1592">
        <v>0.77400000000000002</v>
      </c>
      <c r="V1592">
        <v>13</v>
      </c>
      <c r="W1592" t="b">
        <f>COUNT(LifeExpectancyData[[#This Row],[Life expectancy]:[Schooling]])=19</f>
        <v>1</v>
      </c>
    </row>
    <row r="1593" spans="1:23" x14ac:dyDescent="0.25">
      <c r="A1593" t="s">
        <v>375</v>
      </c>
      <c r="B1593">
        <v>2010</v>
      </c>
      <c r="C1593" t="s">
        <v>273</v>
      </c>
      <c r="D1593">
        <v>74.099999999999994</v>
      </c>
      <c r="E1593">
        <v>131</v>
      </c>
      <c r="F1593">
        <v>3</v>
      </c>
      <c r="G1593">
        <v>0.49</v>
      </c>
      <c r="H1593">
        <v>65.566596619999999</v>
      </c>
      <c r="I1593">
        <v>96</v>
      </c>
      <c r="J1593">
        <v>73</v>
      </c>
      <c r="K1593">
        <v>35.299999999999997</v>
      </c>
      <c r="L1593">
        <v>4</v>
      </c>
      <c r="M1593">
        <v>96</v>
      </c>
      <c r="N1593">
        <v>3.99</v>
      </c>
      <c r="O1593">
        <v>96</v>
      </c>
      <c r="P1593">
        <v>0.1</v>
      </c>
      <c r="Q1593">
        <v>971.356987</v>
      </c>
      <c r="R1593">
        <v>28112289</v>
      </c>
      <c r="S1593">
        <v>8.1999999999999993</v>
      </c>
      <c r="T1593">
        <v>8</v>
      </c>
      <c r="U1593">
        <v>0.76400000000000001</v>
      </c>
      <c r="V1593">
        <v>12.8</v>
      </c>
      <c r="W1593" t="b">
        <f>COUNT(LifeExpectancyData[[#This Row],[Life expectancy]:[Schooling]])=19</f>
        <v>1</v>
      </c>
    </row>
    <row r="1594" spans="1:23" x14ac:dyDescent="0.25">
      <c r="A1594" t="s">
        <v>375</v>
      </c>
      <c r="B1594">
        <v>2009</v>
      </c>
      <c r="C1594" t="s">
        <v>273</v>
      </c>
      <c r="D1594">
        <v>74</v>
      </c>
      <c r="E1594">
        <v>131</v>
      </c>
      <c r="F1594">
        <v>3</v>
      </c>
      <c r="G1594">
        <v>0.47</v>
      </c>
      <c r="H1594">
        <v>431.54524720000001</v>
      </c>
      <c r="I1594">
        <v>96</v>
      </c>
      <c r="J1594">
        <v>153</v>
      </c>
      <c r="K1594">
        <v>34.4</v>
      </c>
      <c r="L1594">
        <v>4</v>
      </c>
      <c r="M1594">
        <v>97</v>
      </c>
      <c r="N1594">
        <v>3.97</v>
      </c>
      <c r="O1594">
        <v>97</v>
      </c>
      <c r="P1594">
        <v>0.1</v>
      </c>
      <c r="Q1594">
        <v>7326.7444349999996</v>
      </c>
      <c r="R1594">
        <v>2765383</v>
      </c>
      <c r="S1594">
        <v>8.3000000000000007</v>
      </c>
      <c r="T1594">
        <v>8.1999999999999993</v>
      </c>
      <c r="U1594">
        <v>0.75600000000000001</v>
      </c>
      <c r="V1594">
        <v>12.6</v>
      </c>
      <c r="W1594" t="b">
        <f>COUNT(LifeExpectancyData[[#This Row],[Life expectancy]:[Schooling]])=19</f>
        <v>1</v>
      </c>
    </row>
    <row r="1595" spans="1:23" x14ac:dyDescent="0.25">
      <c r="A1595" t="s">
        <v>375</v>
      </c>
      <c r="B1595">
        <v>2008</v>
      </c>
      <c r="C1595" t="s">
        <v>273</v>
      </c>
      <c r="D1595">
        <v>73.8</v>
      </c>
      <c r="E1595">
        <v>132</v>
      </c>
      <c r="F1595">
        <v>3</v>
      </c>
      <c r="G1595">
        <v>0.47</v>
      </c>
      <c r="H1595">
        <v>438.4519214</v>
      </c>
      <c r="I1595">
        <v>97</v>
      </c>
      <c r="J1595">
        <v>334</v>
      </c>
      <c r="K1595">
        <v>33.4</v>
      </c>
      <c r="L1595">
        <v>4</v>
      </c>
      <c r="M1595">
        <v>97</v>
      </c>
      <c r="N1595">
        <v>3.47</v>
      </c>
      <c r="O1595">
        <v>97</v>
      </c>
      <c r="P1595">
        <v>0.1</v>
      </c>
      <c r="Q1595">
        <v>8513.6295410000002</v>
      </c>
      <c r="R1595">
        <v>2711169</v>
      </c>
      <c r="S1595">
        <v>8.5</v>
      </c>
      <c r="T1595">
        <v>8.3000000000000007</v>
      </c>
      <c r="U1595">
        <v>0.747</v>
      </c>
      <c r="V1595">
        <v>12.5</v>
      </c>
      <c r="W1595" t="b">
        <f>COUNT(LifeExpectancyData[[#This Row],[Life expectancy]:[Schooling]])=19</f>
        <v>1</v>
      </c>
    </row>
    <row r="1596" spans="1:23" x14ac:dyDescent="0.25">
      <c r="A1596" t="s">
        <v>375</v>
      </c>
      <c r="B1596">
        <v>2007</v>
      </c>
      <c r="C1596" t="s">
        <v>273</v>
      </c>
      <c r="D1596">
        <v>73.7</v>
      </c>
      <c r="E1596">
        <v>133</v>
      </c>
      <c r="F1596">
        <v>3</v>
      </c>
      <c r="G1596">
        <v>0.43</v>
      </c>
      <c r="H1596">
        <v>409.98125229999999</v>
      </c>
      <c r="I1596">
        <v>96</v>
      </c>
      <c r="J1596">
        <v>394</v>
      </c>
      <c r="K1596">
        <v>32.5</v>
      </c>
      <c r="L1596">
        <v>4</v>
      </c>
      <c r="M1596">
        <v>97</v>
      </c>
      <c r="N1596">
        <v>3.61</v>
      </c>
      <c r="O1596">
        <v>97</v>
      </c>
      <c r="P1596">
        <v>0.1</v>
      </c>
      <c r="Q1596">
        <v>7269.1711400000004</v>
      </c>
      <c r="R1596">
        <v>26625845</v>
      </c>
      <c r="S1596">
        <v>8.6999999999999993</v>
      </c>
      <c r="T1596">
        <v>8.5</v>
      </c>
      <c r="U1596">
        <v>0.73599999999999999</v>
      </c>
      <c r="V1596">
        <v>12.3</v>
      </c>
      <c r="W1596" t="b">
        <f>COUNT(LifeExpectancyData[[#This Row],[Life expectancy]:[Schooling]])=19</f>
        <v>1</v>
      </c>
    </row>
    <row r="1597" spans="1:23" x14ac:dyDescent="0.25">
      <c r="A1597" t="s">
        <v>375</v>
      </c>
      <c r="B1597">
        <v>2006</v>
      </c>
      <c r="C1597" t="s">
        <v>273</v>
      </c>
      <c r="D1597">
        <v>73.599999999999994</v>
      </c>
      <c r="E1597">
        <v>134</v>
      </c>
      <c r="F1597">
        <v>3</v>
      </c>
      <c r="G1597">
        <v>0.42</v>
      </c>
      <c r="H1597">
        <v>365.91139779999997</v>
      </c>
      <c r="I1597">
        <v>95</v>
      </c>
      <c r="J1597">
        <v>564</v>
      </c>
      <c r="K1597">
        <v>31.6</v>
      </c>
      <c r="L1597">
        <v>4</v>
      </c>
      <c r="M1597">
        <v>95</v>
      </c>
      <c r="N1597">
        <v>3.65</v>
      </c>
      <c r="O1597">
        <v>95</v>
      </c>
      <c r="P1597">
        <v>0.1</v>
      </c>
      <c r="Q1597">
        <v>6222.9829550000004</v>
      </c>
      <c r="R1597">
        <v>26143566</v>
      </c>
      <c r="S1597">
        <v>8.8000000000000007</v>
      </c>
      <c r="T1597">
        <v>8.6</v>
      </c>
      <c r="U1597">
        <v>0.73199999999999998</v>
      </c>
      <c r="V1597">
        <v>12.7</v>
      </c>
      <c r="W1597" t="b">
        <f>COUNT(LifeExpectancyData[[#This Row],[Life expectancy]:[Schooling]])=19</f>
        <v>1</v>
      </c>
    </row>
    <row r="1598" spans="1:23" x14ac:dyDescent="0.25">
      <c r="A1598" t="s">
        <v>375</v>
      </c>
      <c r="B1598">
        <v>2005</v>
      </c>
      <c r="C1598" t="s">
        <v>273</v>
      </c>
      <c r="D1598">
        <v>73.400000000000006</v>
      </c>
      <c r="E1598">
        <v>135</v>
      </c>
      <c r="F1598">
        <v>3</v>
      </c>
      <c r="G1598">
        <v>0.46</v>
      </c>
      <c r="H1598">
        <v>297.59138330000002</v>
      </c>
      <c r="I1598">
        <v>96</v>
      </c>
      <c r="J1598">
        <v>1407</v>
      </c>
      <c r="K1598">
        <v>3.7</v>
      </c>
      <c r="L1598">
        <v>4</v>
      </c>
      <c r="M1598">
        <v>96</v>
      </c>
      <c r="N1598">
        <v>3.29</v>
      </c>
      <c r="O1598">
        <v>96</v>
      </c>
      <c r="P1598">
        <v>0.1</v>
      </c>
      <c r="Q1598">
        <v>5593.8229950000004</v>
      </c>
      <c r="R1598">
        <v>25659393</v>
      </c>
      <c r="S1598">
        <v>9</v>
      </c>
      <c r="T1598">
        <v>8.8000000000000007</v>
      </c>
      <c r="U1598">
        <v>0.73399999999999999</v>
      </c>
      <c r="V1598">
        <v>12.9</v>
      </c>
      <c r="W1598" t="b">
        <f>COUNT(LifeExpectancyData[[#This Row],[Life expectancy]:[Schooling]])=19</f>
        <v>1</v>
      </c>
    </row>
    <row r="1599" spans="1:23" x14ac:dyDescent="0.25">
      <c r="A1599" t="s">
        <v>375</v>
      </c>
      <c r="B1599">
        <v>2004</v>
      </c>
      <c r="C1599" t="s">
        <v>273</v>
      </c>
      <c r="D1599">
        <v>73.2</v>
      </c>
      <c r="E1599">
        <v>137</v>
      </c>
      <c r="F1599">
        <v>3</v>
      </c>
      <c r="G1599">
        <v>0.49</v>
      </c>
      <c r="H1599">
        <v>315.66393219999998</v>
      </c>
      <c r="I1599">
        <v>94</v>
      </c>
      <c r="J1599">
        <v>5729</v>
      </c>
      <c r="K1599">
        <v>29.8</v>
      </c>
      <c r="L1599">
        <v>4</v>
      </c>
      <c r="M1599">
        <v>95</v>
      </c>
      <c r="N1599">
        <v>3.74</v>
      </c>
      <c r="O1599">
        <v>95</v>
      </c>
      <c r="P1599">
        <v>0.1</v>
      </c>
      <c r="Q1599">
        <v>4955.4777430000004</v>
      </c>
      <c r="R1599">
        <v>2517419</v>
      </c>
      <c r="S1599">
        <v>9.1999999999999993</v>
      </c>
      <c r="T1599">
        <v>8.9</v>
      </c>
      <c r="U1599">
        <v>0.73099999999999998</v>
      </c>
      <c r="V1599">
        <v>12.7</v>
      </c>
      <c r="W1599" t="b">
        <f>COUNT(LifeExpectancyData[[#This Row],[Life expectancy]:[Schooling]])=19</f>
        <v>1</v>
      </c>
    </row>
    <row r="1600" spans="1:23" x14ac:dyDescent="0.25">
      <c r="A1600" t="s">
        <v>375</v>
      </c>
      <c r="B1600">
        <v>2003</v>
      </c>
      <c r="C1600" t="s">
        <v>273</v>
      </c>
      <c r="D1600">
        <v>73.099999999999994</v>
      </c>
      <c r="E1600">
        <v>138</v>
      </c>
      <c r="F1600">
        <v>3</v>
      </c>
      <c r="G1600">
        <v>0.48</v>
      </c>
      <c r="H1600">
        <v>264.24961289999999</v>
      </c>
      <c r="I1600">
        <v>95</v>
      </c>
      <c r="J1600">
        <v>632</v>
      </c>
      <c r="K1600">
        <v>28.8</v>
      </c>
      <c r="L1600">
        <v>4</v>
      </c>
      <c r="M1600">
        <v>96</v>
      </c>
      <c r="N1600">
        <v>3.95</v>
      </c>
      <c r="O1600">
        <v>96</v>
      </c>
      <c r="P1600">
        <v>0.1</v>
      </c>
      <c r="Q1600">
        <v>4463.6758929999996</v>
      </c>
      <c r="R1600">
        <v>2468873</v>
      </c>
      <c r="S1600">
        <v>9.3000000000000007</v>
      </c>
      <c r="T1600">
        <v>9.1</v>
      </c>
      <c r="U1600">
        <v>0.72399999999999998</v>
      </c>
      <c r="V1600">
        <v>12.1</v>
      </c>
      <c r="W1600" t="b">
        <f>COUNT(LifeExpectancyData[[#This Row],[Life expectancy]:[Schooling]])=19</f>
        <v>1</v>
      </c>
    </row>
    <row r="1601" spans="1:23" x14ac:dyDescent="0.25">
      <c r="A1601" t="s">
        <v>375</v>
      </c>
      <c r="B1601">
        <v>2002</v>
      </c>
      <c r="C1601" t="s">
        <v>273</v>
      </c>
      <c r="D1601">
        <v>72.900000000000006</v>
      </c>
      <c r="E1601">
        <v>14</v>
      </c>
      <c r="F1601">
        <v>4</v>
      </c>
      <c r="G1601">
        <v>0.49</v>
      </c>
      <c r="H1601">
        <v>216.70294809999999</v>
      </c>
      <c r="I1601">
        <v>95</v>
      </c>
      <c r="J1601">
        <v>408</v>
      </c>
      <c r="K1601">
        <v>27.9</v>
      </c>
      <c r="L1601">
        <v>4</v>
      </c>
      <c r="M1601">
        <v>94</v>
      </c>
      <c r="N1601">
        <v>3.4</v>
      </c>
      <c r="O1601">
        <v>94</v>
      </c>
      <c r="P1601">
        <v>0.1</v>
      </c>
      <c r="Q1601">
        <v>4167.3643869999996</v>
      </c>
      <c r="R1601">
        <v>24198811</v>
      </c>
      <c r="S1601">
        <v>9.5</v>
      </c>
      <c r="T1601">
        <v>9.3000000000000007</v>
      </c>
      <c r="U1601">
        <v>0.72299999999999998</v>
      </c>
      <c r="V1601">
        <v>12</v>
      </c>
      <c r="W1601" t="b">
        <f>COUNT(LifeExpectancyData[[#This Row],[Life expectancy]:[Schooling]])=19</f>
        <v>1</v>
      </c>
    </row>
    <row r="1602" spans="1:23" x14ac:dyDescent="0.25">
      <c r="A1602" t="s">
        <v>375</v>
      </c>
      <c r="B1602">
        <v>2001</v>
      </c>
      <c r="C1602" t="s">
        <v>273</v>
      </c>
      <c r="D1602">
        <v>72.7</v>
      </c>
      <c r="E1602">
        <v>144</v>
      </c>
      <c r="F1602">
        <v>4</v>
      </c>
      <c r="G1602">
        <v>0.53</v>
      </c>
      <c r="H1602">
        <v>210.2417002</v>
      </c>
      <c r="I1602">
        <v>95</v>
      </c>
      <c r="J1602">
        <v>2198</v>
      </c>
      <c r="K1602">
        <v>27</v>
      </c>
      <c r="L1602">
        <v>5</v>
      </c>
      <c r="M1602">
        <v>95</v>
      </c>
      <c r="N1602">
        <v>3.4</v>
      </c>
      <c r="O1602">
        <v>96</v>
      </c>
      <c r="P1602">
        <v>0.1</v>
      </c>
      <c r="Q1602">
        <v>3915.11546</v>
      </c>
      <c r="R1602">
        <v>2369897</v>
      </c>
      <c r="S1602">
        <v>9.6999999999999993</v>
      </c>
      <c r="T1602">
        <v>9.4</v>
      </c>
      <c r="U1602">
        <v>0.72499999999999998</v>
      </c>
      <c r="V1602">
        <v>11.9</v>
      </c>
      <c r="W1602" t="b">
        <f>COUNT(LifeExpectancyData[[#This Row],[Life expectancy]:[Schooling]])=19</f>
        <v>1</v>
      </c>
    </row>
    <row r="1603" spans="1:23" x14ac:dyDescent="0.25">
      <c r="A1603" t="s">
        <v>375</v>
      </c>
      <c r="B1603">
        <v>2000</v>
      </c>
      <c r="C1603" t="s">
        <v>273</v>
      </c>
      <c r="D1603">
        <v>72.400000000000006</v>
      </c>
      <c r="E1603">
        <v>149</v>
      </c>
      <c r="F1603">
        <v>4</v>
      </c>
      <c r="G1603">
        <v>0.54</v>
      </c>
      <c r="H1603">
        <v>23.371672279999999</v>
      </c>
      <c r="I1603">
        <v>97</v>
      </c>
      <c r="J1603">
        <v>6187</v>
      </c>
      <c r="K1603">
        <v>26</v>
      </c>
      <c r="L1603">
        <v>5</v>
      </c>
      <c r="M1603">
        <v>98</v>
      </c>
      <c r="N1603">
        <v>3.4</v>
      </c>
      <c r="O1603">
        <v>98</v>
      </c>
      <c r="P1603">
        <v>0.1</v>
      </c>
      <c r="Q1603">
        <v>445.17471</v>
      </c>
      <c r="R1603">
        <v>2318568</v>
      </c>
      <c r="S1603">
        <v>9.8000000000000007</v>
      </c>
      <c r="T1603">
        <v>9.6</v>
      </c>
      <c r="U1603">
        <v>0.71499999999999997</v>
      </c>
      <c r="V1603">
        <v>11.6</v>
      </c>
      <c r="W1603" t="b">
        <f>COUNT(LifeExpectancyData[[#This Row],[Life expectancy]:[Schooling]])=19</f>
        <v>1</v>
      </c>
    </row>
    <row r="1604" spans="1:23" x14ac:dyDescent="0.25">
      <c r="A1604" t="s">
        <v>376</v>
      </c>
      <c r="B1604">
        <v>2015</v>
      </c>
      <c r="C1604" t="s">
        <v>273</v>
      </c>
      <c r="D1604">
        <v>78.5</v>
      </c>
      <c r="E1604">
        <v>61</v>
      </c>
      <c r="F1604">
        <v>0</v>
      </c>
      <c r="H1604">
        <v>0</v>
      </c>
      <c r="I1604">
        <v>99</v>
      </c>
      <c r="J1604">
        <v>0</v>
      </c>
      <c r="K1604">
        <v>27.4</v>
      </c>
      <c r="L1604">
        <v>0</v>
      </c>
      <c r="M1604">
        <v>99</v>
      </c>
      <c r="O1604">
        <v>99</v>
      </c>
      <c r="P1604">
        <v>0.1</v>
      </c>
      <c r="Q1604">
        <v>8395.7851979999996</v>
      </c>
      <c r="R1604">
        <v>49163</v>
      </c>
      <c r="S1604">
        <v>13.6</v>
      </c>
      <c r="T1604">
        <v>13.6</v>
      </c>
      <c r="U1604">
        <v>0.70099999999999996</v>
      </c>
      <c r="V1604">
        <v>12.7</v>
      </c>
      <c r="W1604" t="b">
        <f>COUNT(LifeExpectancyData[[#This Row],[Life expectancy]:[Schooling]])=19</f>
        <v>0</v>
      </c>
    </row>
    <row r="1605" spans="1:23" x14ac:dyDescent="0.25">
      <c r="A1605" t="s">
        <v>376</v>
      </c>
      <c r="B1605">
        <v>2014</v>
      </c>
      <c r="C1605" t="s">
        <v>273</v>
      </c>
      <c r="D1605">
        <v>78.2</v>
      </c>
      <c r="E1605">
        <v>62</v>
      </c>
      <c r="F1605">
        <v>0</v>
      </c>
      <c r="G1605">
        <v>0.01</v>
      </c>
      <c r="H1605">
        <v>2051.748615</v>
      </c>
      <c r="I1605">
        <v>99</v>
      </c>
      <c r="J1605">
        <v>0</v>
      </c>
      <c r="K1605">
        <v>26.2</v>
      </c>
      <c r="L1605">
        <v>0</v>
      </c>
      <c r="M1605">
        <v>99</v>
      </c>
      <c r="N1605">
        <v>13.73</v>
      </c>
      <c r="O1605">
        <v>99</v>
      </c>
      <c r="P1605">
        <v>0.1</v>
      </c>
      <c r="Q1605">
        <v>7716.2415000000001</v>
      </c>
      <c r="R1605">
        <v>41</v>
      </c>
      <c r="S1605">
        <v>13.6</v>
      </c>
      <c r="T1605">
        <v>13.7</v>
      </c>
      <c r="U1605">
        <v>0.69299999999999995</v>
      </c>
      <c r="V1605">
        <v>12.7</v>
      </c>
      <c r="W1605" t="b">
        <f>COUNT(LifeExpectancyData[[#This Row],[Life expectancy]:[Schooling]])=19</f>
        <v>1</v>
      </c>
    </row>
    <row r="1606" spans="1:23" x14ac:dyDescent="0.25">
      <c r="A1606" t="s">
        <v>376</v>
      </c>
      <c r="B1606">
        <v>2013</v>
      </c>
      <c r="C1606" t="s">
        <v>273</v>
      </c>
      <c r="D1606">
        <v>77.900000000000006</v>
      </c>
      <c r="E1606">
        <v>64</v>
      </c>
      <c r="F1606">
        <v>0</v>
      </c>
      <c r="G1606">
        <v>0.01</v>
      </c>
      <c r="H1606">
        <v>1626.5911860000001</v>
      </c>
      <c r="I1606">
        <v>99</v>
      </c>
      <c r="J1606">
        <v>0</v>
      </c>
      <c r="K1606">
        <v>25.1</v>
      </c>
      <c r="L1606">
        <v>0</v>
      </c>
      <c r="M1606">
        <v>99</v>
      </c>
      <c r="N1606">
        <v>11.16</v>
      </c>
      <c r="O1606">
        <v>99</v>
      </c>
      <c r="P1606">
        <v>0.1</v>
      </c>
      <c r="Q1606">
        <v>7112.3357500000002</v>
      </c>
      <c r="R1606">
        <v>393</v>
      </c>
      <c r="S1606">
        <v>13.7</v>
      </c>
      <c r="T1606">
        <v>13.8</v>
      </c>
      <c r="U1606">
        <v>0.68300000000000005</v>
      </c>
      <c r="V1606">
        <v>12.4</v>
      </c>
      <c r="W1606" t="b">
        <f>COUNT(LifeExpectancyData[[#This Row],[Life expectancy]:[Schooling]])=19</f>
        <v>1</v>
      </c>
    </row>
    <row r="1607" spans="1:23" x14ac:dyDescent="0.25">
      <c r="A1607" t="s">
        <v>376</v>
      </c>
      <c r="B1607">
        <v>2012</v>
      </c>
      <c r="C1607" t="s">
        <v>273</v>
      </c>
      <c r="D1607">
        <v>77.599999999999994</v>
      </c>
      <c r="E1607">
        <v>65</v>
      </c>
      <c r="F1607">
        <v>0</v>
      </c>
      <c r="G1607">
        <v>0.01</v>
      </c>
      <c r="H1607">
        <v>1259.940376</v>
      </c>
      <c r="I1607">
        <v>99</v>
      </c>
      <c r="J1607">
        <v>0</v>
      </c>
      <c r="K1607">
        <v>24.1</v>
      </c>
      <c r="L1607">
        <v>0</v>
      </c>
      <c r="M1607">
        <v>99</v>
      </c>
      <c r="N1607">
        <v>9.16</v>
      </c>
      <c r="O1607">
        <v>99</v>
      </c>
      <c r="P1607">
        <v>0.1</v>
      </c>
      <c r="Q1607">
        <v>6541.7465000000002</v>
      </c>
      <c r="R1607">
        <v>385</v>
      </c>
      <c r="S1607">
        <v>13.8</v>
      </c>
      <c r="T1607">
        <v>13.9</v>
      </c>
      <c r="U1607">
        <v>0.67500000000000004</v>
      </c>
      <c r="V1607">
        <v>12.1</v>
      </c>
      <c r="W1607" t="b">
        <f>COUNT(LifeExpectancyData[[#This Row],[Life expectancy]:[Schooling]])=19</f>
        <v>1</v>
      </c>
    </row>
    <row r="1608" spans="1:23" x14ac:dyDescent="0.25">
      <c r="A1608" t="s">
        <v>376</v>
      </c>
      <c r="B1608">
        <v>2011</v>
      </c>
      <c r="C1608" t="s">
        <v>273</v>
      </c>
      <c r="D1608">
        <v>77.3</v>
      </c>
      <c r="E1608">
        <v>67</v>
      </c>
      <c r="F1608">
        <v>0</v>
      </c>
      <c r="G1608">
        <v>1.92</v>
      </c>
      <c r="H1608">
        <v>1079.893546</v>
      </c>
      <c r="I1608">
        <v>96</v>
      </c>
      <c r="J1608">
        <v>0</v>
      </c>
      <c r="K1608">
        <v>23.1</v>
      </c>
      <c r="L1608">
        <v>0</v>
      </c>
      <c r="M1608">
        <v>96</v>
      </c>
      <c r="N1608">
        <v>8.11</v>
      </c>
      <c r="O1608">
        <v>96</v>
      </c>
      <c r="P1608">
        <v>0.1</v>
      </c>
      <c r="Q1608">
        <v>6497.5544300000001</v>
      </c>
      <c r="R1608">
        <v>377</v>
      </c>
      <c r="S1608">
        <v>13.9</v>
      </c>
      <c r="T1608">
        <v>14</v>
      </c>
      <c r="U1608">
        <v>0.66300000000000003</v>
      </c>
      <c r="V1608">
        <v>11.8</v>
      </c>
      <c r="W1608" t="b">
        <f>COUNT(LifeExpectancyData[[#This Row],[Life expectancy]:[Schooling]])=19</f>
        <v>1</v>
      </c>
    </row>
    <row r="1609" spans="1:23" x14ac:dyDescent="0.25">
      <c r="A1609" t="s">
        <v>376</v>
      </c>
      <c r="B1609">
        <v>2010</v>
      </c>
      <c r="C1609" t="s">
        <v>273</v>
      </c>
      <c r="D1609">
        <v>76.7</v>
      </c>
      <c r="E1609">
        <v>73</v>
      </c>
      <c r="F1609">
        <v>0</v>
      </c>
      <c r="G1609">
        <v>1.83</v>
      </c>
      <c r="H1609">
        <v>91.139718119999998</v>
      </c>
      <c r="I1609">
        <v>97</v>
      </c>
      <c r="J1609">
        <v>0</v>
      </c>
      <c r="K1609">
        <v>22.1</v>
      </c>
      <c r="L1609">
        <v>0</v>
      </c>
      <c r="M1609">
        <v>97</v>
      </c>
      <c r="N1609">
        <v>7.93</v>
      </c>
      <c r="O1609">
        <v>96</v>
      </c>
      <c r="P1609">
        <v>0.1</v>
      </c>
      <c r="Q1609">
        <v>633.79498000000001</v>
      </c>
      <c r="R1609">
        <v>367</v>
      </c>
      <c r="S1609">
        <v>14</v>
      </c>
      <c r="T1609">
        <v>14.1</v>
      </c>
      <c r="U1609">
        <v>0.65300000000000002</v>
      </c>
      <c r="V1609">
        <v>11.6</v>
      </c>
      <c r="W1609" t="b">
        <f>COUNT(LifeExpectancyData[[#This Row],[Life expectancy]:[Schooling]])=19</f>
        <v>1</v>
      </c>
    </row>
    <row r="1610" spans="1:23" x14ac:dyDescent="0.25">
      <c r="A1610" t="s">
        <v>376</v>
      </c>
      <c r="B1610">
        <v>2009</v>
      </c>
      <c r="C1610" t="s">
        <v>273</v>
      </c>
      <c r="D1610">
        <v>76.3</v>
      </c>
      <c r="E1610">
        <v>75</v>
      </c>
      <c r="F1610">
        <v>0</v>
      </c>
      <c r="G1610">
        <v>1.59</v>
      </c>
      <c r="H1610">
        <v>100.503021</v>
      </c>
      <c r="I1610">
        <v>98</v>
      </c>
      <c r="J1610">
        <v>6</v>
      </c>
      <c r="K1610">
        <v>21.2</v>
      </c>
      <c r="L1610">
        <v>0</v>
      </c>
      <c r="M1610">
        <v>98</v>
      </c>
      <c r="N1610">
        <v>9.2200000000000006</v>
      </c>
      <c r="O1610">
        <v>98</v>
      </c>
      <c r="P1610">
        <v>0.1</v>
      </c>
      <c r="Q1610">
        <v>597.16589999999997</v>
      </c>
      <c r="R1610">
        <v>36</v>
      </c>
      <c r="S1610">
        <v>14.1</v>
      </c>
      <c r="T1610">
        <v>14.2</v>
      </c>
      <c r="U1610">
        <v>0.65100000000000002</v>
      </c>
      <c r="V1610">
        <v>11.8</v>
      </c>
      <c r="W1610" t="b">
        <f>COUNT(LifeExpectancyData[[#This Row],[Life expectancy]:[Schooling]])=19</f>
        <v>1</v>
      </c>
    </row>
    <row r="1611" spans="1:23" x14ac:dyDescent="0.25">
      <c r="A1611" t="s">
        <v>376</v>
      </c>
      <c r="B1611">
        <v>2008</v>
      </c>
      <c r="C1611" t="s">
        <v>273</v>
      </c>
      <c r="D1611">
        <v>75.900000000000006</v>
      </c>
      <c r="E1611">
        <v>81</v>
      </c>
      <c r="F1611">
        <v>0</v>
      </c>
      <c r="G1611">
        <v>1.76</v>
      </c>
      <c r="H1611">
        <v>1077.712092</v>
      </c>
      <c r="I1611">
        <v>98</v>
      </c>
      <c r="J1611">
        <v>0</v>
      </c>
      <c r="K1611">
        <v>2.2999999999999998</v>
      </c>
      <c r="L1611">
        <v>0</v>
      </c>
      <c r="M1611">
        <v>98</v>
      </c>
      <c r="N1611">
        <v>9.3000000000000007</v>
      </c>
      <c r="O1611">
        <v>98</v>
      </c>
      <c r="P1611">
        <v>0.1</v>
      </c>
      <c r="Q1611">
        <v>5828.6213740000003</v>
      </c>
      <c r="R1611">
        <v>362</v>
      </c>
      <c r="S1611">
        <v>14.2</v>
      </c>
      <c r="T1611">
        <v>14.3</v>
      </c>
      <c r="U1611">
        <v>0.64100000000000001</v>
      </c>
      <c r="V1611">
        <v>11.8</v>
      </c>
      <c r="W1611" t="b">
        <f>COUNT(LifeExpectancyData[[#This Row],[Life expectancy]:[Schooling]])=19</f>
        <v>1</v>
      </c>
    </row>
    <row r="1612" spans="1:23" x14ac:dyDescent="0.25">
      <c r="A1612" t="s">
        <v>376</v>
      </c>
      <c r="B1612">
        <v>2007</v>
      </c>
      <c r="C1612" t="s">
        <v>273</v>
      </c>
      <c r="D1612">
        <v>75.400000000000006</v>
      </c>
      <c r="E1612">
        <v>82</v>
      </c>
      <c r="F1612">
        <v>0</v>
      </c>
      <c r="G1612">
        <v>1.78</v>
      </c>
      <c r="H1612">
        <v>6.4914885980000001</v>
      </c>
      <c r="I1612">
        <v>98</v>
      </c>
      <c r="J1612">
        <v>20</v>
      </c>
      <c r="K1612">
        <v>19.5</v>
      </c>
      <c r="L1612">
        <v>0</v>
      </c>
      <c r="M1612">
        <v>98</v>
      </c>
      <c r="N1612">
        <v>6.64</v>
      </c>
      <c r="O1612">
        <v>98</v>
      </c>
      <c r="P1612">
        <v>0.1</v>
      </c>
      <c r="Q1612">
        <v>52.862285</v>
      </c>
      <c r="R1612">
        <v>349</v>
      </c>
      <c r="S1612">
        <v>14.3</v>
      </c>
      <c r="T1612">
        <v>14.4</v>
      </c>
      <c r="U1612">
        <v>0.63200000000000001</v>
      </c>
      <c r="V1612">
        <v>11.9</v>
      </c>
      <c r="W1612" t="b">
        <f>COUNT(LifeExpectancyData[[#This Row],[Life expectancy]:[Schooling]])=19</f>
        <v>1</v>
      </c>
    </row>
    <row r="1613" spans="1:23" x14ac:dyDescent="0.25">
      <c r="A1613" t="s">
        <v>376</v>
      </c>
      <c r="B1613">
        <v>2006</v>
      </c>
      <c r="C1613" t="s">
        <v>273</v>
      </c>
      <c r="D1613">
        <v>75</v>
      </c>
      <c r="E1613">
        <v>88</v>
      </c>
      <c r="F1613">
        <v>0</v>
      </c>
      <c r="G1613">
        <v>1.62</v>
      </c>
      <c r="H1613">
        <v>659.84991179999997</v>
      </c>
      <c r="I1613">
        <v>98</v>
      </c>
      <c r="J1613">
        <v>47</v>
      </c>
      <c r="K1613">
        <v>18.7</v>
      </c>
      <c r="L1613">
        <v>0</v>
      </c>
      <c r="M1613">
        <v>98</v>
      </c>
      <c r="N1613">
        <v>7.37</v>
      </c>
      <c r="O1613">
        <v>98</v>
      </c>
      <c r="P1613">
        <v>0.1</v>
      </c>
      <c r="Q1613">
        <v>4428.5228980000002</v>
      </c>
      <c r="R1613">
        <v>333</v>
      </c>
      <c r="S1613">
        <v>14.3</v>
      </c>
      <c r="T1613">
        <v>14.5</v>
      </c>
      <c r="U1613">
        <v>0.622</v>
      </c>
      <c r="V1613">
        <v>12</v>
      </c>
      <c r="W1613" t="b">
        <f>COUNT(LifeExpectancyData[[#This Row],[Life expectancy]:[Schooling]])=19</f>
        <v>1</v>
      </c>
    </row>
    <row r="1614" spans="1:23" x14ac:dyDescent="0.25">
      <c r="A1614" t="s">
        <v>376</v>
      </c>
      <c r="B1614">
        <v>2005</v>
      </c>
      <c r="C1614" t="s">
        <v>273</v>
      </c>
      <c r="D1614">
        <v>74.3</v>
      </c>
      <c r="E1614">
        <v>93</v>
      </c>
      <c r="F1614">
        <v>0</v>
      </c>
      <c r="G1614">
        <v>1.47</v>
      </c>
      <c r="H1614">
        <v>620.95189089999997</v>
      </c>
      <c r="I1614">
        <v>98</v>
      </c>
      <c r="J1614">
        <v>1395</v>
      </c>
      <c r="K1614">
        <v>18</v>
      </c>
      <c r="L1614">
        <v>0</v>
      </c>
      <c r="M1614">
        <v>98</v>
      </c>
      <c r="N1614">
        <v>9.52</v>
      </c>
      <c r="O1614">
        <v>98</v>
      </c>
      <c r="P1614">
        <v>0.1</v>
      </c>
      <c r="Q1614">
        <v>3488.4937690000002</v>
      </c>
      <c r="R1614">
        <v>321</v>
      </c>
      <c r="S1614">
        <v>14.4</v>
      </c>
      <c r="T1614">
        <v>14.5</v>
      </c>
      <c r="U1614">
        <v>0.625</v>
      </c>
      <c r="V1614">
        <v>12.1</v>
      </c>
      <c r="W1614" t="b">
        <f>COUNT(LifeExpectancyData[[#This Row],[Life expectancy]:[Schooling]])=19</f>
        <v>1</v>
      </c>
    </row>
    <row r="1615" spans="1:23" x14ac:dyDescent="0.25">
      <c r="A1615" t="s">
        <v>376</v>
      </c>
      <c r="B1615">
        <v>2004</v>
      </c>
      <c r="C1615" t="s">
        <v>273</v>
      </c>
      <c r="D1615">
        <v>73.400000000000006</v>
      </c>
      <c r="E1615">
        <v>16</v>
      </c>
      <c r="F1615">
        <v>0</v>
      </c>
      <c r="G1615">
        <v>1.6</v>
      </c>
      <c r="H1615">
        <v>611.90935660000002</v>
      </c>
      <c r="I1615">
        <v>97</v>
      </c>
      <c r="J1615">
        <v>37</v>
      </c>
      <c r="K1615">
        <v>17.3</v>
      </c>
      <c r="L1615">
        <v>0</v>
      </c>
      <c r="M1615">
        <v>96</v>
      </c>
      <c r="N1615">
        <v>5.89</v>
      </c>
      <c r="O1615">
        <v>96</v>
      </c>
      <c r="P1615">
        <v>0.1</v>
      </c>
      <c r="Q1615">
        <v>3853.3334799999998</v>
      </c>
      <c r="R1615">
        <v>312</v>
      </c>
      <c r="S1615">
        <v>14.5</v>
      </c>
      <c r="T1615">
        <v>14.6</v>
      </c>
      <c r="U1615">
        <v>0.61699999999999999</v>
      </c>
      <c r="V1615">
        <v>12.2</v>
      </c>
      <c r="W1615" t="b">
        <f>COUNT(LifeExpectancyData[[#This Row],[Life expectancy]:[Schooling]])=19</f>
        <v>1</v>
      </c>
    </row>
    <row r="1616" spans="1:23" x14ac:dyDescent="0.25">
      <c r="A1616" t="s">
        <v>376</v>
      </c>
      <c r="B1616">
        <v>2003</v>
      </c>
      <c r="C1616" t="s">
        <v>273</v>
      </c>
      <c r="D1616">
        <v>72.7</v>
      </c>
      <c r="E1616">
        <v>112</v>
      </c>
      <c r="F1616">
        <v>0</v>
      </c>
      <c r="G1616">
        <v>1.75</v>
      </c>
      <c r="H1616">
        <v>491.49789079999999</v>
      </c>
      <c r="I1616">
        <v>98</v>
      </c>
      <c r="J1616">
        <v>75</v>
      </c>
      <c r="K1616">
        <v>16.7</v>
      </c>
      <c r="L1616">
        <v>0</v>
      </c>
      <c r="M1616">
        <v>98</v>
      </c>
      <c r="N1616">
        <v>5.9</v>
      </c>
      <c r="O1616">
        <v>98</v>
      </c>
      <c r="P1616">
        <v>0.1</v>
      </c>
      <c r="Q1616">
        <v>3432.2478409999999</v>
      </c>
      <c r="R1616">
        <v>34</v>
      </c>
      <c r="S1616">
        <v>14.6</v>
      </c>
      <c r="T1616">
        <v>14.7</v>
      </c>
      <c r="U1616">
        <v>0.60099999999999998</v>
      </c>
      <c r="V1616">
        <v>11.8</v>
      </c>
      <c r="W1616" t="b">
        <f>COUNT(LifeExpectancyData[[#This Row],[Life expectancy]:[Schooling]])=19</f>
        <v>1</v>
      </c>
    </row>
    <row r="1617" spans="1:23" x14ac:dyDescent="0.25">
      <c r="A1617" t="s">
        <v>376</v>
      </c>
      <c r="B1617">
        <v>2002</v>
      </c>
      <c r="C1617" t="s">
        <v>273</v>
      </c>
      <c r="D1617">
        <v>71.8</v>
      </c>
      <c r="E1617">
        <v>124</v>
      </c>
      <c r="F1617">
        <v>0</v>
      </c>
      <c r="G1617">
        <v>1.95</v>
      </c>
      <c r="H1617">
        <v>4.2990533920000003</v>
      </c>
      <c r="I1617">
        <v>98</v>
      </c>
      <c r="J1617">
        <v>926</v>
      </c>
      <c r="K1617">
        <v>16.2</v>
      </c>
      <c r="L1617">
        <v>0</v>
      </c>
      <c r="M1617">
        <v>98</v>
      </c>
      <c r="N1617">
        <v>5.78</v>
      </c>
      <c r="O1617">
        <v>98</v>
      </c>
      <c r="P1617">
        <v>0.1</v>
      </c>
      <c r="Q1617">
        <v>32.372390000000003</v>
      </c>
      <c r="R1617">
        <v>297</v>
      </c>
      <c r="S1617">
        <v>14.6</v>
      </c>
      <c r="T1617">
        <v>14.7</v>
      </c>
      <c r="U1617">
        <v>0.59699999999999998</v>
      </c>
      <c r="V1617">
        <v>12</v>
      </c>
      <c r="W1617" t="b">
        <f>COUNT(LifeExpectancyData[[#This Row],[Life expectancy]:[Schooling]])=19</f>
        <v>1</v>
      </c>
    </row>
    <row r="1618" spans="1:23" x14ac:dyDescent="0.25">
      <c r="A1618" t="s">
        <v>376</v>
      </c>
      <c r="B1618">
        <v>2001</v>
      </c>
      <c r="C1618" t="s">
        <v>273</v>
      </c>
      <c r="D1618">
        <v>78</v>
      </c>
      <c r="E1618">
        <v>129</v>
      </c>
      <c r="F1618">
        <v>0</v>
      </c>
      <c r="G1618">
        <v>1.98</v>
      </c>
      <c r="H1618">
        <v>41.306888030000003</v>
      </c>
      <c r="I1618">
        <v>98</v>
      </c>
      <c r="J1618">
        <v>0</v>
      </c>
      <c r="K1618">
        <v>15.6</v>
      </c>
      <c r="L1618">
        <v>0</v>
      </c>
      <c r="M1618">
        <v>97</v>
      </c>
      <c r="N1618">
        <v>5.84</v>
      </c>
      <c r="O1618">
        <v>98</v>
      </c>
      <c r="P1618">
        <v>0.1</v>
      </c>
      <c r="Q1618">
        <v>298.67597999999998</v>
      </c>
      <c r="R1618">
        <v>292</v>
      </c>
      <c r="S1618">
        <v>14.7</v>
      </c>
      <c r="T1618">
        <v>14.8</v>
      </c>
      <c r="U1618">
        <v>0.58699999999999997</v>
      </c>
      <c r="V1618">
        <v>11.8</v>
      </c>
      <c r="W1618" t="b">
        <f>COUNT(LifeExpectancyData[[#This Row],[Life expectancy]:[Schooling]])=19</f>
        <v>1</v>
      </c>
    </row>
    <row r="1619" spans="1:23" x14ac:dyDescent="0.25">
      <c r="A1619" t="s">
        <v>376</v>
      </c>
      <c r="B1619">
        <v>2000</v>
      </c>
      <c r="C1619" t="s">
        <v>273</v>
      </c>
      <c r="D1619">
        <v>69.599999999999994</v>
      </c>
      <c r="E1619">
        <v>139</v>
      </c>
      <c r="F1619">
        <v>0</v>
      </c>
      <c r="G1619">
        <v>1.83</v>
      </c>
      <c r="H1619">
        <v>300.16210260000003</v>
      </c>
      <c r="I1619">
        <v>96</v>
      </c>
      <c r="J1619">
        <v>20</v>
      </c>
      <c r="K1619">
        <v>15.2</v>
      </c>
      <c r="L1619">
        <v>0</v>
      </c>
      <c r="M1619">
        <v>98</v>
      </c>
      <c r="N1619">
        <v>8</v>
      </c>
      <c r="O1619">
        <v>98</v>
      </c>
      <c r="P1619">
        <v>0.1</v>
      </c>
      <c r="Q1619">
        <v>2182.9971099999998</v>
      </c>
      <c r="R1619">
        <v>286</v>
      </c>
      <c r="S1619">
        <v>14.8</v>
      </c>
      <c r="T1619">
        <v>14.8</v>
      </c>
      <c r="U1619">
        <v>0.57699999999999996</v>
      </c>
      <c r="V1619">
        <v>11.3</v>
      </c>
      <c r="W1619" t="b">
        <f>COUNT(LifeExpectancyData[[#This Row],[Life expectancy]:[Schooling]])=19</f>
        <v>1</v>
      </c>
    </row>
    <row r="1620" spans="1:23" x14ac:dyDescent="0.25">
      <c r="A1620" t="s">
        <v>377</v>
      </c>
      <c r="B1620">
        <v>2015</v>
      </c>
      <c r="C1620" t="s">
        <v>273</v>
      </c>
      <c r="D1620">
        <v>58.2</v>
      </c>
      <c r="E1620">
        <v>266</v>
      </c>
      <c r="F1620">
        <v>52</v>
      </c>
      <c r="H1620">
        <v>0</v>
      </c>
      <c r="I1620">
        <v>64</v>
      </c>
      <c r="J1620">
        <v>215</v>
      </c>
      <c r="K1620">
        <v>23.8</v>
      </c>
      <c r="L1620">
        <v>84</v>
      </c>
      <c r="M1620">
        <v>66</v>
      </c>
      <c r="O1620">
        <v>64</v>
      </c>
      <c r="P1620">
        <v>1.5</v>
      </c>
      <c r="Q1620">
        <v>729.72533799999997</v>
      </c>
      <c r="R1620">
        <v>1746795</v>
      </c>
      <c r="S1620">
        <v>7.7</v>
      </c>
      <c r="T1620">
        <v>7.5</v>
      </c>
      <c r="U1620">
        <v>0.438</v>
      </c>
      <c r="V1620">
        <v>8.4</v>
      </c>
      <c r="W1620" t="b">
        <f>COUNT(LifeExpectancyData[[#This Row],[Life expectancy]:[Schooling]])=19</f>
        <v>0</v>
      </c>
    </row>
    <row r="1621" spans="1:23" x14ac:dyDescent="0.25">
      <c r="A1621" t="s">
        <v>377</v>
      </c>
      <c r="B1621">
        <v>2014</v>
      </c>
      <c r="C1621" t="s">
        <v>273</v>
      </c>
      <c r="D1621">
        <v>57.8</v>
      </c>
      <c r="E1621">
        <v>272</v>
      </c>
      <c r="F1621">
        <v>52</v>
      </c>
      <c r="G1621">
        <v>0.01</v>
      </c>
      <c r="H1621">
        <v>46.562316719999998</v>
      </c>
      <c r="I1621">
        <v>73</v>
      </c>
      <c r="J1621">
        <v>290</v>
      </c>
      <c r="K1621">
        <v>23.2</v>
      </c>
      <c r="L1621">
        <v>85</v>
      </c>
      <c r="M1621">
        <v>74</v>
      </c>
      <c r="N1621">
        <v>6.86</v>
      </c>
      <c r="O1621">
        <v>73</v>
      </c>
      <c r="P1621">
        <v>1.6</v>
      </c>
      <c r="Q1621">
        <v>825.57299149999994</v>
      </c>
      <c r="R1621">
        <v>16962846</v>
      </c>
      <c r="S1621">
        <v>7.9</v>
      </c>
      <c r="T1621">
        <v>7.7</v>
      </c>
      <c r="U1621">
        <v>0.43</v>
      </c>
      <c r="V1621">
        <v>8.1999999999999993</v>
      </c>
      <c r="W1621" t="b">
        <f>COUNT(LifeExpectancyData[[#This Row],[Life expectancy]:[Schooling]])=19</f>
        <v>1</v>
      </c>
    </row>
    <row r="1622" spans="1:23" x14ac:dyDescent="0.25">
      <c r="A1622" t="s">
        <v>377</v>
      </c>
      <c r="B1622">
        <v>2013</v>
      </c>
      <c r="C1622" t="s">
        <v>273</v>
      </c>
      <c r="D1622">
        <v>57.3</v>
      </c>
      <c r="E1622">
        <v>275</v>
      </c>
      <c r="F1622">
        <v>53</v>
      </c>
      <c r="G1622">
        <v>0.01</v>
      </c>
      <c r="H1622">
        <v>36.861043189999997</v>
      </c>
      <c r="I1622">
        <v>69</v>
      </c>
      <c r="J1622">
        <v>221</v>
      </c>
      <c r="K1622">
        <v>22.5</v>
      </c>
      <c r="L1622">
        <v>86</v>
      </c>
      <c r="M1622">
        <v>7</v>
      </c>
      <c r="N1622">
        <v>6.58</v>
      </c>
      <c r="O1622">
        <v>69</v>
      </c>
      <c r="P1622">
        <v>1.6</v>
      </c>
      <c r="Q1622">
        <v>777.65913899999998</v>
      </c>
      <c r="R1622">
        <v>16477818</v>
      </c>
      <c r="S1622">
        <v>8.1</v>
      </c>
      <c r="T1622">
        <v>7.9</v>
      </c>
      <c r="U1622">
        <v>0.42099999999999999</v>
      </c>
      <c r="V1622">
        <v>8</v>
      </c>
      <c r="W1622" t="b">
        <f>COUNT(LifeExpectancyData[[#This Row],[Life expectancy]:[Schooling]])=19</f>
        <v>1</v>
      </c>
    </row>
    <row r="1623" spans="1:23" x14ac:dyDescent="0.25">
      <c r="A1623" t="s">
        <v>377</v>
      </c>
      <c r="B1623">
        <v>2012</v>
      </c>
      <c r="C1623" t="s">
        <v>273</v>
      </c>
      <c r="D1623">
        <v>57.2</v>
      </c>
      <c r="E1623">
        <v>27</v>
      </c>
      <c r="F1623">
        <v>53</v>
      </c>
      <c r="G1623">
        <v>0.01</v>
      </c>
      <c r="H1623">
        <v>96.546582700000002</v>
      </c>
      <c r="I1623">
        <v>66</v>
      </c>
      <c r="J1623">
        <v>341</v>
      </c>
      <c r="K1623">
        <v>21.9</v>
      </c>
      <c r="L1623">
        <v>88</v>
      </c>
      <c r="M1623">
        <v>72</v>
      </c>
      <c r="N1623">
        <v>6.47</v>
      </c>
      <c r="O1623">
        <v>66</v>
      </c>
      <c r="P1623">
        <v>1.5</v>
      </c>
      <c r="Q1623">
        <v>777.34768680000002</v>
      </c>
      <c r="R1623">
        <v>16667</v>
      </c>
      <c r="S1623">
        <v>8.3000000000000007</v>
      </c>
      <c r="T1623">
        <v>8.1</v>
      </c>
      <c r="U1623">
        <v>0.41099999999999998</v>
      </c>
      <c r="V1623">
        <v>7.7</v>
      </c>
      <c r="W1623" t="b">
        <f>COUNT(LifeExpectancyData[[#This Row],[Life expectancy]:[Schooling]])=19</f>
        <v>1</v>
      </c>
    </row>
    <row r="1624" spans="1:23" x14ac:dyDescent="0.25">
      <c r="A1624" t="s">
        <v>377</v>
      </c>
      <c r="B1624">
        <v>2011</v>
      </c>
      <c r="C1624" t="s">
        <v>273</v>
      </c>
      <c r="D1624">
        <v>56.8</v>
      </c>
      <c r="E1624">
        <v>271</v>
      </c>
      <c r="F1624">
        <v>54</v>
      </c>
      <c r="G1624">
        <v>0.61</v>
      </c>
      <c r="H1624">
        <v>101.8113996</v>
      </c>
      <c r="I1624">
        <v>66</v>
      </c>
      <c r="J1624">
        <v>24</v>
      </c>
      <c r="K1624">
        <v>21.3</v>
      </c>
      <c r="L1624">
        <v>90</v>
      </c>
      <c r="M1624">
        <v>72</v>
      </c>
      <c r="N1624">
        <v>6.59</v>
      </c>
      <c r="O1624">
        <v>66</v>
      </c>
      <c r="P1624">
        <v>1.5</v>
      </c>
      <c r="Q1624">
        <v>835.88998000000004</v>
      </c>
      <c r="R1624">
        <v>1554989</v>
      </c>
      <c r="S1624">
        <v>8.5</v>
      </c>
      <c r="T1624">
        <v>8.3000000000000007</v>
      </c>
      <c r="U1624">
        <v>0.40400000000000003</v>
      </c>
      <c r="V1624">
        <v>7.5</v>
      </c>
      <c r="W1624" t="b">
        <f>COUNT(LifeExpectancyData[[#This Row],[Life expectancy]:[Schooling]])=19</f>
        <v>1</v>
      </c>
    </row>
    <row r="1625" spans="1:23" x14ac:dyDescent="0.25">
      <c r="A1625" t="s">
        <v>377</v>
      </c>
      <c r="B1625">
        <v>2010</v>
      </c>
      <c r="C1625" t="s">
        <v>273</v>
      </c>
      <c r="D1625">
        <v>56.5</v>
      </c>
      <c r="E1625">
        <v>273</v>
      </c>
      <c r="F1625">
        <v>54</v>
      </c>
      <c r="G1625">
        <v>0.6</v>
      </c>
      <c r="H1625">
        <v>9.5855843939999996</v>
      </c>
      <c r="I1625">
        <v>72</v>
      </c>
      <c r="J1625">
        <v>1719</v>
      </c>
      <c r="K1625">
        <v>2.7</v>
      </c>
      <c r="L1625">
        <v>91</v>
      </c>
      <c r="M1625">
        <v>77</v>
      </c>
      <c r="N1625">
        <v>6.35</v>
      </c>
      <c r="O1625">
        <v>73</v>
      </c>
      <c r="P1625">
        <v>1.5</v>
      </c>
      <c r="Q1625">
        <v>78.377632000000006</v>
      </c>
      <c r="R1625">
        <v>157585</v>
      </c>
      <c r="S1625">
        <v>8.8000000000000007</v>
      </c>
      <c r="T1625">
        <v>8.5</v>
      </c>
      <c r="U1625">
        <v>0.39600000000000002</v>
      </c>
      <c r="V1625">
        <v>7.3</v>
      </c>
      <c r="W1625" t="b">
        <f>COUNT(LifeExpectancyData[[#This Row],[Life expectancy]:[Schooling]])=19</f>
        <v>1</v>
      </c>
    </row>
    <row r="1626" spans="1:23" x14ac:dyDescent="0.25">
      <c r="A1626" t="s">
        <v>377</v>
      </c>
      <c r="B1626">
        <v>2009</v>
      </c>
      <c r="C1626" t="s">
        <v>273</v>
      </c>
      <c r="D1626">
        <v>56</v>
      </c>
      <c r="E1626">
        <v>276</v>
      </c>
      <c r="F1626">
        <v>55</v>
      </c>
      <c r="G1626">
        <v>0.59</v>
      </c>
      <c r="H1626">
        <v>84.634389249999998</v>
      </c>
      <c r="I1626">
        <v>71</v>
      </c>
      <c r="J1626">
        <v>2939</v>
      </c>
      <c r="K1626">
        <v>2.2000000000000002</v>
      </c>
      <c r="L1626">
        <v>93</v>
      </c>
      <c r="M1626">
        <v>77</v>
      </c>
      <c r="N1626">
        <v>6.85</v>
      </c>
      <c r="O1626">
        <v>73</v>
      </c>
      <c r="P1626">
        <v>1.6</v>
      </c>
      <c r="Q1626">
        <v>697.15312400000005</v>
      </c>
      <c r="R1626">
        <v>1466597</v>
      </c>
      <c r="S1626">
        <v>9</v>
      </c>
      <c r="T1626">
        <v>8.8000000000000007</v>
      </c>
      <c r="U1626">
        <v>0.38500000000000001</v>
      </c>
      <c r="V1626">
        <v>7.1</v>
      </c>
      <c r="W1626" t="b">
        <f>COUNT(LifeExpectancyData[[#This Row],[Life expectancy]:[Schooling]])=19</f>
        <v>1</v>
      </c>
    </row>
    <row r="1627" spans="1:23" x14ac:dyDescent="0.25">
      <c r="A1627" t="s">
        <v>377</v>
      </c>
      <c r="B1627">
        <v>2008</v>
      </c>
      <c r="C1627" t="s">
        <v>273</v>
      </c>
      <c r="D1627">
        <v>55.5</v>
      </c>
      <c r="E1627">
        <v>278</v>
      </c>
      <c r="F1627">
        <v>55</v>
      </c>
      <c r="G1627">
        <v>0.56999999999999995</v>
      </c>
      <c r="H1627">
        <v>102.1413744</v>
      </c>
      <c r="I1627">
        <v>74</v>
      </c>
      <c r="J1627">
        <v>98</v>
      </c>
      <c r="K1627">
        <v>19.600000000000001</v>
      </c>
      <c r="L1627">
        <v>94</v>
      </c>
      <c r="M1627">
        <v>74</v>
      </c>
      <c r="N1627">
        <v>6.74</v>
      </c>
      <c r="O1627">
        <v>74</v>
      </c>
      <c r="P1627">
        <v>1.6</v>
      </c>
      <c r="Q1627">
        <v>689.67842280000002</v>
      </c>
      <c r="R1627">
        <v>14138216</v>
      </c>
      <c r="S1627">
        <v>9.1999999999999993</v>
      </c>
      <c r="T1627">
        <v>9</v>
      </c>
      <c r="U1627">
        <v>0.36</v>
      </c>
      <c r="V1627">
        <v>5.8</v>
      </c>
      <c r="W1627" t="b">
        <f>COUNT(LifeExpectancyData[[#This Row],[Life expectancy]:[Schooling]])=19</f>
        <v>1</v>
      </c>
    </row>
    <row r="1628" spans="1:23" x14ac:dyDescent="0.25">
      <c r="A1628" t="s">
        <v>377</v>
      </c>
      <c r="B1628">
        <v>2007</v>
      </c>
      <c r="C1628" t="s">
        <v>273</v>
      </c>
      <c r="D1628">
        <v>55</v>
      </c>
      <c r="E1628">
        <v>282</v>
      </c>
      <c r="F1628">
        <v>56</v>
      </c>
      <c r="G1628">
        <v>0.55000000000000004</v>
      </c>
      <c r="H1628">
        <v>81.840500700000007</v>
      </c>
      <c r="I1628">
        <v>74</v>
      </c>
      <c r="J1628">
        <v>2</v>
      </c>
      <c r="K1628">
        <v>19</v>
      </c>
      <c r="L1628">
        <v>96</v>
      </c>
      <c r="M1628">
        <v>76</v>
      </c>
      <c r="N1628">
        <v>6.97</v>
      </c>
      <c r="O1628">
        <v>74</v>
      </c>
      <c r="P1628">
        <v>1.7</v>
      </c>
      <c r="Q1628">
        <v>595.63683189999995</v>
      </c>
      <c r="R1628">
        <v>1367566</v>
      </c>
      <c r="S1628">
        <v>9.4</v>
      </c>
      <c r="T1628">
        <v>9.3000000000000007</v>
      </c>
      <c r="U1628">
        <v>0.36299999999999999</v>
      </c>
      <c r="V1628">
        <v>6.4</v>
      </c>
      <c r="W1628" t="b">
        <f>COUNT(LifeExpectancyData[[#This Row],[Life expectancy]:[Schooling]])=19</f>
        <v>1</v>
      </c>
    </row>
    <row r="1629" spans="1:23" x14ac:dyDescent="0.25">
      <c r="A1629" t="s">
        <v>377</v>
      </c>
      <c r="B1629">
        <v>2006</v>
      </c>
      <c r="C1629" t="s">
        <v>273</v>
      </c>
      <c r="D1629">
        <v>54.3</v>
      </c>
      <c r="E1629">
        <v>288</v>
      </c>
      <c r="F1629">
        <v>57</v>
      </c>
      <c r="G1629">
        <v>0.53</v>
      </c>
      <c r="H1629">
        <v>67.709206829999999</v>
      </c>
      <c r="I1629">
        <v>9</v>
      </c>
      <c r="J1629">
        <v>128</v>
      </c>
      <c r="K1629">
        <v>18.5</v>
      </c>
      <c r="L1629">
        <v>98</v>
      </c>
      <c r="M1629">
        <v>79</v>
      </c>
      <c r="N1629">
        <v>6.56</v>
      </c>
      <c r="O1629">
        <v>78</v>
      </c>
      <c r="P1629">
        <v>1.8</v>
      </c>
      <c r="Q1629">
        <v>521.64257959999998</v>
      </c>
      <c r="R1629">
        <v>1322764</v>
      </c>
      <c r="S1629">
        <v>9.6999999999999993</v>
      </c>
      <c r="T1629">
        <v>9.5</v>
      </c>
      <c r="U1629">
        <v>0.35</v>
      </c>
      <c r="V1629">
        <v>6.1</v>
      </c>
      <c r="W1629" t="b">
        <f>COUNT(LifeExpectancyData[[#This Row],[Life expectancy]:[Schooling]])=19</f>
        <v>1</v>
      </c>
    </row>
    <row r="1630" spans="1:23" x14ac:dyDescent="0.25">
      <c r="A1630" t="s">
        <v>377</v>
      </c>
      <c r="B1630">
        <v>2005</v>
      </c>
      <c r="C1630" t="s">
        <v>273</v>
      </c>
      <c r="D1630">
        <v>53.6</v>
      </c>
      <c r="E1630">
        <v>29</v>
      </c>
      <c r="F1630">
        <v>57</v>
      </c>
      <c r="G1630">
        <v>0.55000000000000004</v>
      </c>
      <c r="H1630">
        <v>60.212111409999999</v>
      </c>
      <c r="I1630">
        <v>83</v>
      </c>
      <c r="J1630">
        <v>33</v>
      </c>
      <c r="K1630">
        <v>18</v>
      </c>
      <c r="L1630">
        <v>101</v>
      </c>
      <c r="M1630">
        <v>78</v>
      </c>
      <c r="N1630">
        <v>6.34</v>
      </c>
      <c r="O1630">
        <v>77</v>
      </c>
      <c r="P1630">
        <v>1.9</v>
      </c>
      <c r="Q1630">
        <v>487.94255600000002</v>
      </c>
      <c r="R1630">
        <v>12798763</v>
      </c>
      <c r="S1630">
        <v>9.9</v>
      </c>
      <c r="T1630">
        <v>9.6999999999999993</v>
      </c>
      <c r="U1630">
        <v>0.33800000000000002</v>
      </c>
      <c r="V1630">
        <v>5.8</v>
      </c>
      <c r="W1630" t="b">
        <f>COUNT(LifeExpectancyData[[#This Row],[Life expectancy]:[Schooling]])=19</f>
        <v>1</v>
      </c>
    </row>
    <row r="1631" spans="1:23" x14ac:dyDescent="0.25">
      <c r="A1631" t="s">
        <v>377</v>
      </c>
      <c r="B1631">
        <v>2004</v>
      </c>
      <c r="C1631" t="s">
        <v>273</v>
      </c>
      <c r="D1631">
        <v>52.8</v>
      </c>
      <c r="E1631">
        <v>296</v>
      </c>
      <c r="F1631">
        <v>58</v>
      </c>
      <c r="G1631">
        <v>0.49</v>
      </c>
      <c r="H1631">
        <v>57.116448009999999</v>
      </c>
      <c r="I1631">
        <v>73</v>
      </c>
      <c r="J1631">
        <v>172</v>
      </c>
      <c r="K1631">
        <v>17.5</v>
      </c>
      <c r="L1631">
        <v>103</v>
      </c>
      <c r="M1631">
        <v>7</v>
      </c>
      <c r="N1631">
        <v>6.28</v>
      </c>
      <c r="O1631">
        <v>69</v>
      </c>
      <c r="P1631">
        <v>2</v>
      </c>
      <c r="Q1631">
        <v>439.35729240000001</v>
      </c>
      <c r="R1631">
        <v>1239196</v>
      </c>
      <c r="S1631">
        <v>1.1000000000000001</v>
      </c>
      <c r="T1631">
        <v>1</v>
      </c>
      <c r="U1631">
        <v>0.33300000000000002</v>
      </c>
      <c r="V1631">
        <v>5.5</v>
      </c>
      <c r="W1631" t="b">
        <f>COUNT(LifeExpectancyData[[#This Row],[Life expectancy]:[Schooling]])=19</f>
        <v>1</v>
      </c>
    </row>
    <row r="1632" spans="1:23" x14ac:dyDescent="0.25">
      <c r="A1632" t="s">
        <v>377</v>
      </c>
      <c r="B1632">
        <v>2003</v>
      </c>
      <c r="C1632" t="s">
        <v>273</v>
      </c>
      <c r="D1632">
        <v>52</v>
      </c>
      <c r="E1632">
        <v>299</v>
      </c>
      <c r="F1632">
        <v>59</v>
      </c>
      <c r="G1632">
        <v>0.54</v>
      </c>
      <c r="H1632">
        <v>6.6604517769999996</v>
      </c>
      <c r="I1632">
        <v>79</v>
      </c>
      <c r="J1632">
        <v>232</v>
      </c>
      <c r="K1632">
        <v>17</v>
      </c>
      <c r="L1632">
        <v>106</v>
      </c>
      <c r="M1632">
        <v>67</v>
      </c>
      <c r="N1632">
        <v>6.25</v>
      </c>
      <c r="O1632">
        <v>63</v>
      </c>
      <c r="P1632">
        <v>2.2000000000000002</v>
      </c>
      <c r="Q1632">
        <v>391.79128100000003</v>
      </c>
      <c r="R1632">
        <v>125128</v>
      </c>
      <c r="S1632">
        <v>1.3</v>
      </c>
      <c r="T1632">
        <v>1.2</v>
      </c>
      <c r="U1632">
        <v>0.318</v>
      </c>
      <c r="V1632">
        <v>5.2</v>
      </c>
      <c r="W1632" t="b">
        <f>COUNT(LifeExpectancyData[[#This Row],[Life expectancy]:[Schooling]])=19</f>
        <v>1</v>
      </c>
    </row>
    <row r="1633" spans="1:23" x14ac:dyDescent="0.25">
      <c r="A1633" t="s">
        <v>377</v>
      </c>
      <c r="B1633">
        <v>2002</v>
      </c>
      <c r="C1633" t="s">
        <v>273</v>
      </c>
      <c r="D1633">
        <v>51.2</v>
      </c>
      <c r="E1633">
        <v>31</v>
      </c>
      <c r="F1633">
        <v>60</v>
      </c>
      <c r="G1633">
        <v>0.53</v>
      </c>
      <c r="H1633">
        <v>3.6764657600000001</v>
      </c>
      <c r="J1633">
        <v>717</v>
      </c>
      <c r="K1633">
        <v>16.5</v>
      </c>
      <c r="L1633">
        <v>108</v>
      </c>
      <c r="M1633">
        <v>65</v>
      </c>
      <c r="N1633">
        <v>6.32</v>
      </c>
      <c r="O1633">
        <v>61</v>
      </c>
      <c r="P1633">
        <v>2.2999999999999998</v>
      </c>
      <c r="Q1633">
        <v>334.22415999999998</v>
      </c>
      <c r="R1633">
        <v>11638929</v>
      </c>
      <c r="S1633">
        <v>1.5</v>
      </c>
      <c r="T1633">
        <v>1.5</v>
      </c>
      <c r="U1633">
        <v>0.308</v>
      </c>
      <c r="V1633">
        <v>4.9000000000000004</v>
      </c>
      <c r="W1633" t="b">
        <f>COUNT(LifeExpectancyData[[#This Row],[Life expectancy]:[Schooling]])=19</f>
        <v>0</v>
      </c>
    </row>
    <row r="1634" spans="1:23" x14ac:dyDescent="0.25">
      <c r="A1634" t="s">
        <v>377</v>
      </c>
      <c r="B1634">
        <v>2001</v>
      </c>
      <c r="C1634" t="s">
        <v>273</v>
      </c>
      <c r="D1634">
        <v>55</v>
      </c>
      <c r="E1634">
        <v>34</v>
      </c>
      <c r="F1634">
        <v>60</v>
      </c>
      <c r="G1634">
        <v>0.51</v>
      </c>
      <c r="H1634">
        <v>4.3958857169999996</v>
      </c>
      <c r="J1634">
        <v>4464</v>
      </c>
      <c r="K1634">
        <v>16.100000000000001</v>
      </c>
      <c r="L1634">
        <v>110</v>
      </c>
      <c r="M1634">
        <v>56</v>
      </c>
      <c r="N1634">
        <v>6.39</v>
      </c>
      <c r="O1634">
        <v>49</v>
      </c>
      <c r="P1634">
        <v>2.4</v>
      </c>
      <c r="Q1634">
        <v>36.847323699999997</v>
      </c>
      <c r="R1634">
        <v>11293258</v>
      </c>
      <c r="S1634">
        <v>1.8</v>
      </c>
      <c r="T1634">
        <v>1.7</v>
      </c>
      <c r="U1634">
        <v>0.29699999999999999</v>
      </c>
      <c r="V1634">
        <v>4.5999999999999996</v>
      </c>
      <c r="W1634" t="b">
        <f>COUNT(LifeExpectancyData[[#This Row],[Life expectancy]:[Schooling]])=19</f>
        <v>0</v>
      </c>
    </row>
    <row r="1635" spans="1:23" x14ac:dyDescent="0.25">
      <c r="A1635" t="s">
        <v>377</v>
      </c>
      <c r="B1635">
        <v>2000</v>
      </c>
      <c r="C1635" t="s">
        <v>273</v>
      </c>
      <c r="D1635">
        <v>49.8</v>
      </c>
      <c r="E1635">
        <v>37</v>
      </c>
      <c r="F1635">
        <v>60</v>
      </c>
      <c r="G1635">
        <v>0.47</v>
      </c>
      <c r="H1635">
        <v>23.945071240000001</v>
      </c>
      <c r="J1635">
        <v>1578</v>
      </c>
      <c r="K1635">
        <v>15.6</v>
      </c>
      <c r="L1635">
        <v>111</v>
      </c>
      <c r="M1635">
        <v>53</v>
      </c>
      <c r="N1635">
        <v>6.29</v>
      </c>
      <c r="O1635">
        <v>43</v>
      </c>
      <c r="P1635">
        <v>2.5</v>
      </c>
      <c r="Q1635">
        <v>269.34838289999999</v>
      </c>
      <c r="R1635">
        <v>196769</v>
      </c>
      <c r="S1635">
        <v>11</v>
      </c>
      <c r="T1635">
        <v>1.9</v>
      </c>
      <c r="U1635">
        <v>0.29099999999999998</v>
      </c>
      <c r="V1635">
        <v>4.4000000000000004</v>
      </c>
      <c r="W1635" t="b">
        <f>COUNT(LifeExpectancyData[[#This Row],[Life expectancy]:[Schooling]])=19</f>
        <v>0</v>
      </c>
    </row>
    <row r="1636" spans="1:23" x14ac:dyDescent="0.25">
      <c r="A1636" t="s">
        <v>378</v>
      </c>
      <c r="B1636">
        <v>2015</v>
      </c>
      <c r="C1636" t="s">
        <v>281</v>
      </c>
      <c r="D1636">
        <v>81.7</v>
      </c>
      <c r="E1636">
        <v>54</v>
      </c>
      <c r="F1636">
        <v>0</v>
      </c>
      <c r="H1636">
        <v>0</v>
      </c>
      <c r="I1636">
        <v>95</v>
      </c>
      <c r="J1636">
        <v>2</v>
      </c>
      <c r="K1636">
        <v>69.599999999999994</v>
      </c>
      <c r="L1636">
        <v>0</v>
      </c>
      <c r="M1636">
        <v>97</v>
      </c>
      <c r="O1636">
        <v>97</v>
      </c>
      <c r="P1636">
        <v>0.1</v>
      </c>
      <c r="Q1636">
        <v>23819.463599999999</v>
      </c>
      <c r="R1636">
        <v>431874</v>
      </c>
      <c r="S1636">
        <v>0.8</v>
      </c>
      <c r="T1636">
        <v>0.8</v>
      </c>
      <c r="U1636">
        <v>0.85299999999999998</v>
      </c>
      <c r="V1636">
        <v>14.6</v>
      </c>
      <c r="W1636" t="b">
        <f>COUNT(LifeExpectancyData[[#This Row],[Life expectancy]:[Schooling]])=19</f>
        <v>0</v>
      </c>
    </row>
    <row r="1637" spans="1:23" x14ac:dyDescent="0.25">
      <c r="A1637" t="s">
        <v>378</v>
      </c>
      <c r="B1637">
        <v>2014</v>
      </c>
      <c r="C1637" t="s">
        <v>281</v>
      </c>
      <c r="D1637">
        <v>81.400000000000006</v>
      </c>
      <c r="E1637">
        <v>55</v>
      </c>
      <c r="F1637">
        <v>0</v>
      </c>
      <c r="G1637">
        <v>8.49</v>
      </c>
      <c r="H1637">
        <v>409.60002480000003</v>
      </c>
      <c r="I1637">
        <v>9</v>
      </c>
      <c r="J1637">
        <v>0</v>
      </c>
      <c r="K1637">
        <v>69.2</v>
      </c>
      <c r="L1637">
        <v>0</v>
      </c>
      <c r="M1637">
        <v>99</v>
      </c>
      <c r="N1637">
        <v>9.75</v>
      </c>
      <c r="O1637">
        <v>99</v>
      </c>
      <c r="P1637">
        <v>0.1</v>
      </c>
      <c r="Q1637">
        <v>2618.9259900000002</v>
      </c>
      <c r="R1637">
        <v>427364</v>
      </c>
      <c r="S1637">
        <v>0.8</v>
      </c>
      <c r="T1637">
        <v>0.8</v>
      </c>
      <c r="U1637">
        <v>0.84699999999999998</v>
      </c>
      <c r="V1637">
        <v>14.3</v>
      </c>
      <c r="W1637" t="b">
        <f>COUNT(LifeExpectancyData[[#This Row],[Life expectancy]:[Schooling]])=19</f>
        <v>1</v>
      </c>
    </row>
    <row r="1638" spans="1:23" x14ac:dyDescent="0.25">
      <c r="A1638" t="s">
        <v>378</v>
      </c>
      <c r="B1638">
        <v>2013</v>
      </c>
      <c r="C1638" t="s">
        <v>281</v>
      </c>
      <c r="D1638">
        <v>81.099999999999994</v>
      </c>
      <c r="E1638">
        <v>57</v>
      </c>
      <c r="F1638">
        <v>0</v>
      </c>
      <c r="G1638">
        <v>8.58</v>
      </c>
      <c r="H1638">
        <v>374.29472829999997</v>
      </c>
      <c r="I1638">
        <v>94</v>
      </c>
      <c r="J1638">
        <v>0</v>
      </c>
      <c r="K1638">
        <v>68.8</v>
      </c>
      <c r="L1638">
        <v>0</v>
      </c>
      <c r="M1638">
        <v>99</v>
      </c>
      <c r="N1638">
        <v>9.89</v>
      </c>
      <c r="O1638">
        <v>99</v>
      </c>
      <c r="P1638">
        <v>0.1</v>
      </c>
      <c r="Q1638">
        <v>2393.1887999999999</v>
      </c>
      <c r="R1638">
        <v>423374</v>
      </c>
      <c r="S1638">
        <v>0.8</v>
      </c>
      <c r="T1638">
        <v>0.7</v>
      </c>
      <c r="U1638">
        <v>0.82799999999999996</v>
      </c>
      <c r="V1638">
        <v>14.2</v>
      </c>
      <c r="W1638" t="b">
        <f>COUNT(LifeExpectancyData[[#This Row],[Life expectancy]:[Schooling]])=19</f>
        <v>1</v>
      </c>
    </row>
    <row r="1639" spans="1:23" x14ac:dyDescent="0.25">
      <c r="A1639" t="s">
        <v>378</v>
      </c>
      <c r="B1639">
        <v>2012</v>
      </c>
      <c r="C1639" t="s">
        <v>281</v>
      </c>
      <c r="D1639">
        <v>81</v>
      </c>
      <c r="E1639">
        <v>58</v>
      </c>
      <c r="F1639">
        <v>0</v>
      </c>
      <c r="G1639">
        <v>7.67</v>
      </c>
      <c r="H1639">
        <v>343.12339500000002</v>
      </c>
      <c r="I1639">
        <v>93</v>
      </c>
      <c r="J1639">
        <v>0</v>
      </c>
      <c r="K1639">
        <v>68.400000000000006</v>
      </c>
      <c r="L1639">
        <v>0</v>
      </c>
      <c r="M1639">
        <v>99</v>
      </c>
      <c r="N1639">
        <v>9.9499999999999993</v>
      </c>
      <c r="O1639">
        <v>99</v>
      </c>
      <c r="P1639">
        <v>0.1</v>
      </c>
      <c r="Q1639">
        <v>2193.8836000000001</v>
      </c>
      <c r="R1639">
        <v>419455</v>
      </c>
      <c r="S1639">
        <v>0.8</v>
      </c>
      <c r="T1639">
        <v>0.7</v>
      </c>
      <c r="U1639">
        <v>0.82099999999999995</v>
      </c>
      <c r="V1639">
        <v>14.1</v>
      </c>
      <c r="W1639" t="b">
        <f>COUNT(LifeExpectancyData[[#This Row],[Life expectancy]:[Schooling]])=19</f>
        <v>1</v>
      </c>
    </row>
    <row r="1640" spans="1:23" x14ac:dyDescent="0.25">
      <c r="A1640" t="s">
        <v>378</v>
      </c>
      <c r="B1640">
        <v>2011</v>
      </c>
      <c r="C1640" t="s">
        <v>281</v>
      </c>
      <c r="D1640">
        <v>87</v>
      </c>
      <c r="E1640">
        <v>59</v>
      </c>
      <c r="F1640">
        <v>0</v>
      </c>
      <c r="G1640">
        <v>6.91</v>
      </c>
      <c r="H1640">
        <v>3601.2874569999999</v>
      </c>
      <c r="I1640">
        <v>82</v>
      </c>
      <c r="J1640">
        <v>3</v>
      </c>
      <c r="K1640">
        <v>68</v>
      </c>
      <c r="L1640">
        <v>0</v>
      </c>
      <c r="M1640">
        <v>96</v>
      </c>
      <c r="N1640">
        <v>9.6</v>
      </c>
      <c r="O1640">
        <v>96</v>
      </c>
      <c r="P1640">
        <v>0.1</v>
      </c>
      <c r="Q1640">
        <v>22821.847000000002</v>
      </c>
      <c r="R1640">
        <v>416268</v>
      </c>
      <c r="S1640">
        <v>0.8</v>
      </c>
      <c r="T1640">
        <v>0.7</v>
      </c>
      <c r="U1640">
        <v>0.82599999999999996</v>
      </c>
      <c r="V1640">
        <v>14.8</v>
      </c>
      <c r="W1640" t="b">
        <f>COUNT(LifeExpectancyData[[#This Row],[Life expectancy]:[Schooling]])=19</f>
        <v>1</v>
      </c>
    </row>
    <row r="1641" spans="1:23" x14ac:dyDescent="0.25">
      <c r="A1641" t="s">
        <v>378</v>
      </c>
      <c r="B1641">
        <v>2010</v>
      </c>
      <c r="C1641" t="s">
        <v>281</v>
      </c>
      <c r="D1641">
        <v>83</v>
      </c>
      <c r="E1641">
        <v>62</v>
      </c>
      <c r="F1641">
        <v>0</v>
      </c>
      <c r="G1641">
        <v>7.91</v>
      </c>
      <c r="H1641">
        <v>278.06870509999999</v>
      </c>
      <c r="I1641">
        <v>75</v>
      </c>
      <c r="J1641">
        <v>0</v>
      </c>
      <c r="K1641">
        <v>67.599999999999994</v>
      </c>
      <c r="L1641">
        <v>0</v>
      </c>
      <c r="M1641">
        <v>76</v>
      </c>
      <c r="N1641">
        <v>8.3000000000000007</v>
      </c>
      <c r="O1641">
        <v>76</v>
      </c>
      <c r="P1641">
        <v>0.1</v>
      </c>
      <c r="Q1641">
        <v>2187.7946900000002</v>
      </c>
      <c r="R1641">
        <v>41458</v>
      </c>
      <c r="S1641">
        <v>0.8</v>
      </c>
      <c r="T1641">
        <v>0.7</v>
      </c>
      <c r="U1641">
        <v>0.81899999999999995</v>
      </c>
      <c r="V1641">
        <v>14.6</v>
      </c>
      <c r="W1641" t="b">
        <f>COUNT(LifeExpectancyData[[#This Row],[Life expectancy]:[Schooling]])=19</f>
        <v>1</v>
      </c>
    </row>
    <row r="1642" spans="1:23" x14ac:dyDescent="0.25">
      <c r="A1642" t="s">
        <v>378</v>
      </c>
      <c r="B1642">
        <v>2009</v>
      </c>
      <c r="C1642" t="s">
        <v>281</v>
      </c>
      <c r="D1642">
        <v>82</v>
      </c>
      <c r="E1642">
        <v>63</v>
      </c>
      <c r="F1642">
        <v>0</v>
      </c>
      <c r="G1642">
        <v>7.38</v>
      </c>
      <c r="H1642">
        <v>335.51805680000001</v>
      </c>
      <c r="I1642">
        <v>86</v>
      </c>
      <c r="J1642">
        <v>1</v>
      </c>
      <c r="K1642">
        <v>67.099999999999994</v>
      </c>
      <c r="L1642">
        <v>0</v>
      </c>
      <c r="M1642">
        <v>73</v>
      </c>
      <c r="N1642">
        <v>8.33</v>
      </c>
      <c r="O1642">
        <v>73</v>
      </c>
      <c r="P1642">
        <v>0.1</v>
      </c>
      <c r="Q1642">
        <v>2675.58259</v>
      </c>
      <c r="R1642">
        <v>412477</v>
      </c>
      <c r="S1642">
        <v>0.8</v>
      </c>
      <c r="T1642">
        <v>0.7</v>
      </c>
      <c r="U1642">
        <v>0.81499999999999995</v>
      </c>
      <c r="V1642">
        <v>14.4</v>
      </c>
      <c r="W1642" t="b">
        <f>COUNT(LifeExpectancyData[[#This Row],[Life expectancy]:[Schooling]])=19</f>
        <v>1</v>
      </c>
    </row>
    <row r="1643" spans="1:23" x14ac:dyDescent="0.25">
      <c r="A1643" t="s">
        <v>378</v>
      </c>
      <c r="B1643">
        <v>2008</v>
      </c>
      <c r="C1643" t="s">
        <v>281</v>
      </c>
      <c r="D1643">
        <v>80</v>
      </c>
      <c r="E1643">
        <v>64</v>
      </c>
      <c r="F1643">
        <v>0</v>
      </c>
      <c r="G1643">
        <v>7.14</v>
      </c>
      <c r="H1643">
        <v>2655.573684</v>
      </c>
      <c r="I1643">
        <v>86</v>
      </c>
      <c r="J1643">
        <v>1</v>
      </c>
      <c r="K1643">
        <v>66.599999999999994</v>
      </c>
      <c r="L1643">
        <v>0</v>
      </c>
      <c r="M1643">
        <v>72</v>
      </c>
      <c r="N1643">
        <v>8.15</v>
      </c>
      <c r="O1643">
        <v>72</v>
      </c>
      <c r="P1643">
        <v>0.1</v>
      </c>
      <c r="Q1643">
        <v>21928.767</v>
      </c>
      <c r="R1643">
        <v>49379</v>
      </c>
      <c r="S1643">
        <v>0.7</v>
      </c>
      <c r="T1643">
        <v>0.7</v>
      </c>
      <c r="U1643">
        <v>0.81299999999999994</v>
      </c>
      <c r="V1643">
        <v>14.6</v>
      </c>
      <c r="W1643" t="b">
        <f>COUNT(LifeExpectancyData[[#This Row],[Life expectancy]:[Schooling]])=19</f>
        <v>1</v>
      </c>
    </row>
    <row r="1644" spans="1:23" x14ac:dyDescent="0.25">
      <c r="A1644" t="s">
        <v>378</v>
      </c>
      <c r="B1644">
        <v>2007</v>
      </c>
      <c r="C1644" t="s">
        <v>281</v>
      </c>
      <c r="D1644">
        <v>79.599999999999994</v>
      </c>
      <c r="E1644">
        <v>65</v>
      </c>
      <c r="F1644">
        <v>0</v>
      </c>
      <c r="G1644">
        <v>7.45</v>
      </c>
      <c r="H1644">
        <v>2578.8883139999998</v>
      </c>
      <c r="I1644">
        <v>82</v>
      </c>
      <c r="J1644">
        <v>2</v>
      </c>
      <c r="K1644">
        <v>66.099999999999994</v>
      </c>
      <c r="L1644">
        <v>0</v>
      </c>
      <c r="M1644">
        <v>76</v>
      </c>
      <c r="N1644">
        <v>8.36</v>
      </c>
      <c r="O1644">
        <v>74</v>
      </c>
      <c r="P1644">
        <v>0.1</v>
      </c>
      <c r="Q1644">
        <v>19375.569599999999</v>
      </c>
      <c r="R1644">
        <v>46724</v>
      </c>
      <c r="S1644">
        <v>0.7</v>
      </c>
      <c r="T1644">
        <v>0.7</v>
      </c>
      <c r="U1644">
        <v>0.80800000000000005</v>
      </c>
      <c r="V1644">
        <v>14.4</v>
      </c>
      <c r="W1644" t="b">
        <f>COUNT(LifeExpectancyData[[#This Row],[Life expectancy]:[Schooling]])=19</f>
        <v>1</v>
      </c>
    </row>
    <row r="1645" spans="1:23" x14ac:dyDescent="0.25">
      <c r="A1645" t="s">
        <v>378</v>
      </c>
      <c r="B1645">
        <v>2006</v>
      </c>
      <c r="C1645" t="s">
        <v>281</v>
      </c>
      <c r="D1645">
        <v>79.3</v>
      </c>
      <c r="E1645">
        <v>66</v>
      </c>
      <c r="F1645">
        <v>0</v>
      </c>
      <c r="G1645">
        <v>8.84</v>
      </c>
      <c r="H1645">
        <v>2380.6997959999999</v>
      </c>
      <c r="I1645">
        <v>86</v>
      </c>
      <c r="J1645">
        <v>1</v>
      </c>
      <c r="K1645">
        <v>65.599999999999994</v>
      </c>
      <c r="L1645">
        <v>0</v>
      </c>
      <c r="M1645">
        <v>83</v>
      </c>
      <c r="N1645">
        <v>8.93</v>
      </c>
      <c r="O1645">
        <v>85</v>
      </c>
      <c r="P1645">
        <v>0.1</v>
      </c>
      <c r="Q1645">
        <v>16671.567200000001</v>
      </c>
      <c r="R1645">
        <v>4538</v>
      </c>
      <c r="S1645">
        <v>0.7</v>
      </c>
      <c r="T1645">
        <v>0.7</v>
      </c>
      <c r="U1645">
        <v>0.80900000000000005</v>
      </c>
      <c r="V1645">
        <v>14.8</v>
      </c>
      <c r="W1645" t="b">
        <f>COUNT(LifeExpectancyData[[#This Row],[Life expectancy]:[Schooling]])=19</f>
        <v>1</v>
      </c>
    </row>
    <row r="1646" spans="1:23" x14ac:dyDescent="0.25">
      <c r="A1646" t="s">
        <v>378</v>
      </c>
      <c r="B1646">
        <v>2005</v>
      </c>
      <c r="C1646" t="s">
        <v>281</v>
      </c>
      <c r="D1646">
        <v>79</v>
      </c>
      <c r="E1646">
        <v>67</v>
      </c>
      <c r="F1646">
        <v>0</v>
      </c>
      <c r="G1646">
        <v>6.41</v>
      </c>
      <c r="H1646">
        <v>2247.0356919999999</v>
      </c>
      <c r="I1646">
        <v>85</v>
      </c>
      <c r="J1646">
        <v>6</v>
      </c>
      <c r="K1646">
        <v>65</v>
      </c>
      <c r="L1646">
        <v>0</v>
      </c>
      <c r="M1646">
        <v>94</v>
      </c>
      <c r="N1646">
        <v>8.83</v>
      </c>
      <c r="O1646">
        <v>92</v>
      </c>
      <c r="P1646">
        <v>0.1</v>
      </c>
      <c r="Q1646">
        <v>15835.346670000001</v>
      </c>
      <c r="R1646">
        <v>43834</v>
      </c>
      <c r="S1646">
        <v>0.7</v>
      </c>
      <c r="T1646">
        <v>0.7</v>
      </c>
      <c r="U1646">
        <v>0.80500000000000005</v>
      </c>
      <c r="V1646">
        <v>14.8</v>
      </c>
      <c r="W1646" t="b">
        <f>COUNT(LifeExpectancyData[[#This Row],[Life expectancy]:[Schooling]])=19</f>
        <v>1</v>
      </c>
    </row>
    <row r="1647" spans="1:23" x14ac:dyDescent="0.25">
      <c r="A1647" t="s">
        <v>378</v>
      </c>
      <c r="B1647">
        <v>2004</v>
      </c>
      <c r="C1647" t="s">
        <v>281</v>
      </c>
      <c r="D1647">
        <v>78.7</v>
      </c>
      <c r="E1647">
        <v>69</v>
      </c>
      <c r="F1647">
        <v>0</v>
      </c>
      <c r="G1647">
        <v>6.53</v>
      </c>
      <c r="H1647">
        <v>203.31574989999999</v>
      </c>
      <c r="I1647">
        <v>85</v>
      </c>
      <c r="J1647">
        <v>4</v>
      </c>
      <c r="K1647">
        <v>64.5</v>
      </c>
      <c r="L1647">
        <v>0</v>
      </c>
      <c r="M1647">
        <v>89</v>
      </c>
      <c r="N1647">
        <v>8.4600000000000009</v>
      </c>
      <c r="O1647">
        <v>89</v>
      </c>
      <c r="P1647">
        <v>0.1</v>
      </c>
      <c r="Q1647">
        <v>1519.5497</v>
      </c>
      <c r="R1647">
        <v>41268</v>
      </c>
      <c r="S1647">
        <v>0.7</v>
      </c>
      <c r="T1647">
        <v>0.7</v>
      </c>
      <c r="U1647">
        <v>0.79700000000000004</v>
      </c>
      <c r="V1647">
        <v>14.2</v>
      </c>
      <c r="W1647" t="b">
        <f>COUNT(LifeExpectancyData[[#This Row],[Life expectancy]:[Schooling]])=19</f>
        <v>1</v>
      </c>
    </row>
    <row r="1648" spans="1:23" x14ac:dyDescent="0.25">
      <c r="A1648" t="s">
        <v>378</v>
      </c>
      <c r="B1648">
        <v>2003</v>
      </c>
      <c r="C1648" t="s">
        <v>281</v>
      </c>
      <c r="D1648">
        <v>78.5</v>
      </c>
      <c r="E1648">
        <v>71</v>
      </c>
      <c r="F1648">
        <v>0</v>
      </c>
      <c r="G1648">
        <v>6.7</v>
      </c>
      <c r="H1648">
        <v>1678.392773</v>
      </c>
      <c r="I1648">
        <v>89</v>
      </c>
      <c r="J1648">
        <v>4</v>
      </c>
      <c r="K1648">
        <v>63.9</v>
      </c>
      <c r="L1648">
        <v>0</v>
      </c>
      <c r="M1648">
        <v>94</v>
      </c>
      <c r="N1648">
        <v>8.6</v>
      </c>
      <c r="O1648">
        <v>94</v>
      </c>
      <c r="P1648">
        <v>0.1</v>
      </c>
      <c r="Q1648">
        <v>13689.98999</v>
      </c>
      <c r="R1648">
        <v>398582</v>
      </c>
      <c r="S1648">
        <v>0.7</v>
      </c>
      <c r="T1648">
        <v>0.7</v>
      </c>
      <c r="U1648">
        <v>0.79</v>
      </c>
      <c r="V1648">
        <v>13.8</v>
      </c>
      <c r="W1648" t="b">
        <f>COUNT(LifeExpectancyData[[#This Row],[Life expectancy]:[Schooling]])=19</f>
        <v>1</v>
      </c>
    </row>
    <row r="1649" spans="1:23" x14ac:dyDescent="0.25">
      <c r="A1649" t="s">
        <v>378</v>
      </c>
      <c r="B1649">
        <v>2002</v>
      </c>
      <c r="C1649" t="s">
        <v>281</v>
      </c>
      <c r="D1649">
        <v>78.2</v>
      </c>
      <c r="E1649">
        <v>75</v>
      </c>
      <c r="F1649">
        <v>0</v>
      </c>
      <c r="G1649">
        <v>5.73</v>
      </c>
      <c r="H1649">
        <v>1552.7404289999999</v>
      </c>
      <c r="J1649">
        <v>7</v>
      </c>
      <c r="K1649">
        <v>63.4</v>
      </c>
      <c r="L1649">
        <v>0</v>
      </c>
      <c r="M1649">
        <v>95</v>
      </c>
      <c r="N1649">
        <v>7.86</v>
      </c>
      <c r="O1649">
        <v>95</v>
      </c>
      <c r="P1649">
        <v>0.1</v>
      </c>
      <c r="Q1649">
        <v>11843.939200000001</v>
      </c>
      <c r="R1649">
        <v>395969</v>
      </c>
      <c r="S1649">
        <v>0.7</v>
      </c>
      <c r="T1649">
        <v>0.7</v>
      </c>
      <c r="U1649">
        <v>0.78600000000000003</v>
      </c>
      <c r="V1649">
        <v>13.8</v>
      </c>
      <c r="W1649" t="b">
        <f>COUNT(LifeExpectancyData[[#This Row],[Life expectancy]:[Schooling]])=19</f>
        <v>0</v>
      </c>
    </row>
    <row r="1650" spans="1:23" x14ac:dyDescent="0.25">
      <c r="A1650" t="s">
        <v>378</v>
      </c>
      <c r="B1650">
        <v>2001</v>
      </c>
      <c r="C1650" t="s">
        <v>281</v>
      </c>
      <c r="D1650">
        <v>77.8</v>
      </c>
      <c r="E1650">
        <v>79</v>
      </c>
      <c r="F1650">
        <v>0</v>
      </c>
      <c r="G1650">
        <v>5.62</v>
      </c>
      <c r="H1650">
        <v>130.0150391</v>
      </c>
      <c r="J1650">
        <v>2</v>
      </c>
      <c r="K1650">
        <v>62.8</v>
      </c>
      <c r="L1650">
        <v>0</v>
      </c>
      <c r="M1650">
        <v>95</v>
      </c>
      <c r="N1650">
        <v>7.11</v>
      </c>
      <c r="O1650">
        <v>95</v>
      </c>
      <c r="P1650">
        <v>0.1</v>
      </c>
      <c r="Q1650">
        <v>1121.7863600000001</v>
      </c>
      <c r="R1650">
        <v>39328</v>
      </c>
      <c r="S1650">
        <v>0.7</v>
      </c>
      <c r="T1650">
        <v>0.7</v>
      </c>
      <c r="U1650">
        <v>0.78300000000000003</v>
      </c>
      <c r="V1650">
        <v>13.7</v>
      </c>
      <c r="W1650" t="b">
        <f>COUNT(LifeExpectancyData[[#This Row],[Life expectancy]:[Schooling]])=19</f>
        <v>0</v>
      </c>
    </row>
    <row r="1651" spans="1:23" x14ac:dyDescent="0.25">
      <c r="A1651" t="s">
        <v>378</v>
      </c>
      <c r="B1651">
        <v>2000</v>
      </c>
      <c r="C1651" t="s">
        <v>281</v>
      </c>
      <c r="D1651">
        <v>77.5</v>
      </c>
      <c r="E1651">
        <v>8</v>
      </c>
      <c r="F1651">
        <v>0</v>
      </c>
      <c r="G1651">
        <v>5.59</v>
      </c>
      <c r="H1651">
        <v>134.35472530000001</v>
      </c>
      <c r="J1651">
        <v>2</v>
      </c>
      <c r="K1651">
        <v>62.3</v>
      </c>
      <c r="L1651">
        <v>0</v>
      </c>
      <c r="M1651">
        <v>94</v>
      </c>
      <c r="N1651">
        <v>6.83</v>
      </c>
      <c r="O1651">
        <v>94</v>
      </c>
      <c r="P1651">
        <v>0.1</v>
      </c>
      <c r="Q1651">
        <v>1139.5651</v>
      </c>
      <c r="R1651">
        <v>3987</v>
      </c>
      <c r="S1651">
        <v>0.8</v>
      </c>
      <c r="T1651">
        <v>0.7</v>
      </c>
      <c r="U1651">
        <v>0.77900000000000003</v>
      </c>
      <c r="V1651">
        <v>13.8</v>
      </c>
      <c r="W1651" t="b">
        <f>COUNT(LifeExpectancyData[[#This Row],[Life expectancy]:[Schooling]])=19</f>
        <v>0</v>
      </c>
    </row>
    <row r="1652" spans="1:23" x14ac:dyDescent="0.25">
      <c r="A1652" t="s">
        <v>379</v>
      </c>
      <c r="B1652">
        <v>2013</v>
      </c>
      <c r="C1652" t="s">
        <v>273</v>
      </c>
      <c r="F1652">
        <v>0</v>
      </c>
      <c r="G1652">
        <v>0.01</v>
      </c>
      <c r="H1652">
        <v>871.87831730000005</v>
      </c>
      <c r="I1652">
        <v>8</v>
      </c>
      <c r="J1652">
        <v>0</v>
      </c>
      <c r="K1652">
        <v>81.599999999999994</v>
      </c>
      <c r="L1652">
        <v>0</v>
      </c>
      <c r="M1652">
        <v>79</v>
      </c>
      <c r="N1652">
        <v>17.239999999999998</v>
      </c>
      <c r="O1652">
        <v>79</v>
      </c>
      <c r="P1652">
        <v>0.1</v>
      </c>
      <c r="Q1652">
        <v>3617.7523540000002</v>
      </c>
      <c r="S1652">
        <v>0.1</v>
      </c>
      <c r="T1652">
        <v>0.1</v>
      </c>
      <c r="V1652">
        <v>0</v>
      </c>
      <c r="W1652" t="b">
        <f>COUNT(LifeExpectancyData[[#This Row],[Life expectancy]:[Schooling]])=19</f>
        <v>0</v>
      </c>
    </row>
    <row r="1653" spans="1:23" x14ac:dyDescent="0.25">
      <c r="A1653" t="s">
        <v>380</v>
      </c>
      <c r="B1653">
        <v>2015</v>
      </c>
      <c r="C1653" t="s">
        <v>273</v>
      </c>
      <c r="D1653">
        <v>63.1</v>
      </c>
      <c r="E1653">
        <v>25</v>
      </c>
      <c r="F1653">
        <v>8</v>
      </c>
      <c r="H1653">
        <v>0</v>
      </c>
      <c r="I1653">
        <v>73</v>
      </c>
      <c r="J1653">
        <v>1</v>
      </c>
      <c r="K1653">
        <v>3.8</v>
      </c>
      <c r="L1653">
        <v>12</v>
      </c>
      <c r="M1653">
        <v>67</v>
      </c>
      <c r="O1653">
        <v>73</v>
      </c>
      <c r="P1653">
        <v>0.9</v>
      </c>
      <c r="Q1653">
        <v>1158.2564689999999</v>
      </c>
      <c r="R1653">
        <v>4182341</v>
      </c>
      <c r="S1653">
        <v>7.8</v>
      </c>
      <c r="T1653">
        <v>7.5</v>
      </c>
      <c r="U1653">
        <v>0.51300000000000001</v>
      </c>
      <c r="V1653">
        <v>8.5</v>
      </c>
      <c r="W1653" t="b">
        <f>COUNT(LifeExpectancyData[[#This Row],[Life expectancy]:[Schooling]])=19</f>
        <v>0</v>
      </c>
    </row>
    <row r="1654" spans="1:23" x14ac:dyDescent="0.25">
      <c r="A1654" t="s">
        <v>380</v>
      </c>
      <c r="B1654">
        <v>2014</v>
      </c>
      <c r="C1654" t="s">
        <v>273</v>
      </c>
      <c r="D1654">
        <v>63</v>
      </c>
      <c r="E1654">
        <v>26</v>
      </c>
      <c r="F1654">
        <v>8</v>
      </c>
      <c r="G1654">
        <v>0.01</v>
      </c>
      <c r="H1654">
        <v>80.926798020000007</v>
      </c>
      <c r="I1654">
        <v>84</v>
      </c>
      <c r="J1654">
        <v>14</v>
      </c>
      <c r="K1654">
        <v>3.1</v>
      </c>
      <c r="L1654">
        <v>12</v>
      </c>
      <c r="M1654">
        <v>84</v>
      </c>
      <c r="N1654">
        <v>3.77</v>
      </c>
      <c r="O1654">
        <v>84</v>
      </c>
      <c r="P1654">
        <v>0.9</v>
      </c>
      <c r="Q1654">
        <v>1326.6688200000001</v>
      </c>
      <c r="R1654">
        <v>46392</v>
      </c>
      <c r="S1654">
        <v>8</v>
      </c>
      <c r="T1654">
        <v>7.7</v>
      </c>
      <c r="U1654">
        <v>0.50900000000000001</v>
      </c>
      <c r="V1654">
        <v>8.5</v>
      </c>
      <c r="W1654" t="b">
        <f>COUNT(LifeExpectancyData[[#This Row],[Life expectancy]:[Schooling]])=19</f>
        <v>1</v>
      </c>
    </row>
    <row r="1655" spans="1:23" x14ac:dyDescent="0.25">
      <c r="A1655" t="s">
        <v>380</v>
      </c>
      <c r="B1655">
        <v>2013</v>
      </c>
      <c r="C1655" t="s">
        <v>273</v>
      </c>
      <c r="D1655">
        <v>62.7</v>
      </c>
      <c r="E1655">
        <v>28</v>
      </c>
      <c r="F1655">
        <v>8</v>
      </c>
      <c r="G1655">
        <v>0.01</v>
      </c>
      <c r="H1655">
        <v>8.8802811800000008</v>
      </c>
      <c r="I1655">
        <v>8</v>
      </c>
      <c r="J1655">
        <v>62</v>
      </c>
      <c r="K1655">
        <v>29.4</v>
      </c>
      <c r="L1655">
        <v>12</v>
      </c>
      <c r="M1655">
        <v>8</v>
      </c>
      <c r="N1655">
        <v>3.63</v>
      </c>
      <c r="O1655">
        <v>8</v>
      </c>
      <c r="P1655">
        <v>1.1000000000000001</v>
      </c>
      <c r="Q1655">
        <v>145.57838000000001</v>
      </c>
      <c r="R1655">
        <v>394617</v>
      </c>
      <c r="S1655">
        <v>8.1</v>
      </c>
      <c r="T1655">
        <v>7.9</v>
      </c>
      <c r="U1655">
        <v>0.501</v>
      </c>
      <c r="V1655">
        <v>8.1999999999999993</v>
      </c>
      <c r="W1655" t="b">
        <f>COUNT(LifeExpectancyData[[#This Row],[Life expectancy]:[Schooling]])=19</f>
        <v>1</v>
      </c>
    </row>
    <row r="1656" spans="1:23" x14ac:dyDescent="0.25">
      <c r="A1656" t="s">
        <v>380</v>
      </c>
      <c r="B1656">
        <v>2012</v>
      </c>
      <c r="C1656" t="s">
        <v>273</v>
      </c>
      <c r="D1656">
        <v>62.5</v>
      </c>
      <c r="E1656">
        <v>29</v>
      </c>
      <c r="F1656">
        <v>8</v>
      </c>
      <c r="G1656">
        <v>0.01</v>
      </c>
      <c r="H1656">
        <v>62.48419552</v>
      </c>
      <c r="I1656">
        <v>8</v>
      </c>
      <c r="J1656">
        <v>35</v>
      </c>
      <c r="K1656">
        <v>28.8</v>
      </c>
      <c r="L1656">
        <v>12</v>
      </c>
      <c r="M1656">
        <v>8</v>
      </c>
      <c r="N1656">
        <v>3.36</v>
      </c>
      <c r="O1656">
        <v>8</v>
      </c>
      <c r="P1656">
        <v>1.2</v>
      </c>
      <c r="Q1656">
        <v>1364.283745</v>
      </c>
      <c r="R1656">
        <v>383239</v>
      </c>
      <c r="S1656">
        <v>8.3000000000000007</v>
      </c>
      <c r="T1656">
        <v>8.1</v>
      </c>
      <c r="U1656">
        <v>0.49099999999999999</v>
      </c>
      <c r="V1656">
        <v>7.8</v>
      </c>
      <c r="W1656" t="b">
        <f>COUNT(LifeExpectancyData[[#This Row],[Life expectancy]:[Schooling]])=19</f>
        <v>1</v>
      </c>
    </row>
    <row r="1657" spans="1:23" x14ac:dyDescent="0.25">
      <c r="A1657" t="s">
        <v>380</v>
      </c>
      <c r="B1657">
        <v>2011</v>
      </c>
      <c r="C1657" t="s">
        <v>273</v>
      </c>
      <c r="D1657">
        <v>62.2</v>
      </c>
      <c r="E1657">
        <v>212</v>
      </c>
      <c r="F1657">
        <v>8</v>
      </c>
      <c r="G1657">
        <v>0.01</v>
      </c>
      <c r="H1657">
        <v>79.276584639999996</v>
      </c>
      <c r="I1657">
        <v>75</v>
      </c>
      <c r="J1657">
        <v>234</v>
      </c>
      <c r="K1657">
        <v>28.1</v>
      </c>
      <c r="L1657">
        <v>12</v>
      </c>
      <c r="M1657">
        <v>73</v>
      </c>
      <c r="N1657">
        <v>2.87</v>
      </c>
      <c r="O1657">
        <v>75</v>
      </c>
      <c r="P1657">
        <v>1.2</v>
      </c>
      <c r="Q1657">
        <v>1393.2615929999999</v>
      </c>
      <c r="R1657">
        <v>3717672</v>
      </c>
      <c r="S1657">
        <v>8.5</v>
      </c>
      <c r="T1657">
        <v>8.3000000000000007</v>
      </c>
      <c r="U1657">
        <v>0.48699999999999999</v>
      </c>
      <c r="V1657">
        <v>7.7</v>
      </c>
      <c r="W1657" t="b">
        <f>COUNT(LifeExpectancyData[[#This Row],[Life expectancy]:[Schooling]])=19</f>
        <v>1</v>
      </c>
    </row>
    <row r="1658" spans="1:23" x14ac:dyDescent="0.25">
      <c r="A1658" t="s">
        <v>380</v>
      </c>
      <c r="B1658">
        <v>2010</v>
      </c>
      <c r="C1658" t="s">
        <v>273</v>
      </c>
      <c r="D1658">
        <v>62</v>
      </c>
      <c r="E1658">
        <v>214</v>
      </c>
      <c r="F1658">
        <v>8</v>
      </c>
      <c r="G1658">
        <v>0.01</v>
      </c>
      <c r="H1658">
        <v>8.3530747979999997</v>
      </c>
      <c r="I1658">
        <v>64</v>
      </c>
      <c r="J1658">
        <v>1292</v>
      </c>
      <c r="K1658">
        <v>27.4</v>
      </c>
      <c r="L1658">
        <v>12</v>
      </c>
      <c r="M1658">
        <v>52</v>
      </c>
      <c r="N1658">
        <v>3.28</v>
      </c>
      <c r="O1658">
        <v>64</v>
      </c>
      <c r="P1658">
        <v>1.2</v>
      </c>
      <c r="Q1658">
        <v>123.383675</v>
      </c>
      <c r="R1658">
        <v>369543</v>
      </c>
      <c r="S1658">
        <v>8.6999999999999993</v>
      </c>
      <c r="T1658">
        <v>8.5</v>
      </c>
      <c r="U1658">
        <v>0.48399999999999999</v>
      </c>
      <c r="V1658">
        <v>7.6</v>
      </c>
      <c r="W1658" t="b">
        <f>COUNT(LifeExpectancyData[[#This Row],[Life expectancy]:[Schooling]])=19</f>
        <v>1</v>
      </c>
    </row>
    <row r="1659" spans="1:23" x14ac:dyDescent="0.25">
      <c r="A1659" t="s">
        <v>380</v>
      </c>
      <c r="B1659">
        <v>2009</v>
      </c>
      <c r="C1659" t="s">
        <v>273</v>
      </c>
      <c r="D1659">
        <v>61.7</v>
      </c>
      <c r="E1659">
        <v>215</v>
      </c>
      <c r="F1659">
        <v>8</v>
      </c>
      <c r="G1659">
        <v>0.01</v>
      </c>
      <c r="H1659">
        <v>11.145042910000001</v>
      </c>
      <c r="I1659">
        <v>64</v>
      </c>
      <c r="J1659">
        <v>322</v>
      </c>
      <c r="K1659">
        <v>26.8</v>
      </c>
      <c r="L1659">
        <v>12</v>
      </c>
      <c r="M1659">
        <v>63</v>
      </c>
      <c r="N1659">
        <v>3.79</v>
      </c>
      <c r="O1659">
        <v>64</v>
      </c>
      <c r="P1659">
        <v>1.2</v>
      </c>
      <c r="Q1659">
        <v>146.83851000000001</v>
      </c>
      <c r="R1659">
        <v>356288</v>
      </c>
      <c r="S1659">
        <v>8.9</v>
      </c>
      <c r="T1659">
        <v>8.6999999999999993</v>
      </c>
      <c r="U1659">
        <v>0.47599999999999998</v>
      </c>
      <c r="V1659">
        <v>7.1</v>
      </c>
      <c r="W1659" t="b">
        <f>COUNT(LifeExpectancyData[[#This Row],[Life expectancy]:[Schooling]])=19</f>
        <v>1</v>
      </c>
    </row>
    <row r="1660" spans="1:23" x14ac:dyDescent="0.25">
      <c r="A1660" t="s">
        <v>380</v>
      </c>
      <c r="B1660">
        <v>2008</v>
      </c>
      <c r="C1660" t="s">
        <v>273</v>
      </c>
      <c r="D1660">
        <v>61.4</v>
      </c>
      <c r="E1660">
        <v>217</v>
      </c>
      <c r="F1660">
        <v>8</v>
      </c>
      <c r="G1660">
        <v>0.02</v>
      </c>
      <c r="H1660">
        <v>61.762637949999998</v>
      </c>
      <c r="I1660">
        <v>74</v>
      </c>
      <c r="J1660">
        <v>4</v>
      </c>
      <c r="K1660">
        <v>26.1</v>
      </c>
      <c r="L1660">
        <v>12</v>
      </c>
      <c r="M1660">
        <v>73</v>
      </c>
      <c r="N1660">
        <v>3.23</v>
      </c>
      <c r="O1660">
        <v>74</v>
      </c>
      <c r="P1660">
        <v>1.3</v>
      </c>
      <c r="Q1660">
        <v>1167.535689</v>
      </c>
      <c r="R1660">
        <v>347541</v>
      </c>
      <c r="S1660">
        <v>9.1999999999999993</v>
      </c>
      <c r="T1660">
        <v>8.9</v>
      </c>
      <c r="U1660">
        <v>0.47499999999999998</v>
      </c>
      <c r="V1660">
        <v>7.2</v>
      </c>
      <c r="W1660" t="b">
        <f>COUNT(LifeExpectancyData[[#This Row],[Life expectancy]:[Schooling]])=19</f>
        <v>1</v>
      </c>
    </row>
    <row r="1661" spans="1:23" x14ac:dyDescent="0.25">
      <c r="A1661" t="s">
        <v>380</v>
      </c>
      <c r="B1661">
        <v>2007</v>
      </c>
      <c r="C1661" t="s">
        <v>273</v>
      </c>
      <c r="D1661">
        <v>61.2</v>
      </c>
      <c r="E1661">
        <v>219</v>
      </c>
      <c r="F1661">
        <v>8</v>
      </c>
      <c r="G1661">
        <v>0.02</v>
      </c>
      <c r="H1661">
        <v>7.3540007200000002</v>
      </c>
      <c r="I1661">
        <v>74</v>
      </c>
      <c r="J1661">
        <v>11</v>
      </c>
      <c r="K1661">
        <v>25.5</v>
      </c>
      <c r="L1661">
        <v>12</v>
      </c>
      <c r="M1661">
        <v>75</v>
      </c>
      <c r="N1661">
        <v>3.54</v>
      </c>
      <c r="O1661">
        <v>75</v>
      </c>
      <c r="P1661">
        <v>1.3</v>
      </c>
      <c r="Q1661">
        <v>113.3128</v>
      </c>
      <c r="R1661">
        <v>3312665</v>
      </c>
      <c r="S1661">
        <v>9.4</v>
      </c>
      <c r="T1661">
        <v>9.1</v>
      </c>
      <c r="U1661">
        <v>0.47499999999999998</v>
      </c>
      <c r="V1661">
        <v>7.4</v>
      </c>
      <c r="W1661" t="b">
        <f>COUNT(LifeExpectancyData[[#This Row],[Life expectancy]:[Schooling]])=19</f>
        <v>1</v>
      </c>
    </row>
    <row r="1662" spans="1:23" x14ac:dyDescent="0.25">
      <c r="A1662" t="s">
        <v>380</v>
      </c>
      <c r="B1662">
        <v>2006</v>
      </c>
      <c r="C1662" t="s">
        <v>273</v>
      </c>
      <c r="D1662">
        <v>69</v>
      </c>
      <c r="E1662">
        <v>221</v>
      </c>
      <c r="F1662">
        <v>8</v>
      </c>
      <c r="G1662">
        <v>0.01</v>
      </c>
      <c r="H1662">
        <v>55.798369690000001</v>
      </c>
      <c r="I1662">
        <v>68</v>
      </c>
      <c r="J1662">
        <v>22</v>
      </c>
      <c r="K1662">
        <v>24.8</v>
      </c>
      <c r="L1662">
        <v>12</v>
      </c>
      <c r="M1662">
        <v>68</v>
      </c>
      <c r="N1662">
        <v>3.21</v>
      </c>
      <c r="O1662">
        <v>68</v>
      </c>
      <c r="P1662">
        <v>1.3</v>
      </c>
      <c r="Q1662">
        <v>944.13485100000003</v>
      </c>
      <c r="R1662">
        <v>322653</v>
      </c>
      <c r="S1662">
        <v>9.6</v>
      </c>
      <c r="T1662">
        <v>9.4</v>
      </c>
      <c r="U1662">
        <v>0.46600000000000003</v>
      </c>
      <c r="V1662">
        <v>7.2</v>
      </c>
      <c r="W1662" t="b">
        <f>COUNT(LifeExpectancyData[[#This Row],[Life expectancy]:[Schooling]])=19</f>
        <v>1</v>
      </c>
    </row>
    <row r="1663" spans="1:23" x14ac:dyDescent="0.25">
      <c r="A1663" t="s">
        <v>380</v>
      </c>
      <c r="B1663">
        <v>2005</v>
      </c>
      <c r="C1663" t="s">
        <v>273</v>
      </c>
      <c r="D1663">
        <v>66</v>
      </c>
      <c r="E1663">
        <v>223</v>
      </c>
      <c r="F1663">
        <v>8</v>
      </c>
      <c r="G1663">
        <v>0.01</v>
      </c>
      <c r="H1663">
        <v>55.121870710000003</v>
      </c>
      <c r="I1663">
        <v>42</v>
      </c>
      <c r="J1663">
        <v>127</v>
      </c>
      <c r="K1663">
        <v>24.2</v>
      </c>
      <c r="L1663">
        <v>12</v>
      </c>
      <c r="M1663">
        <v>71</v>
      </c>
      <c r="N1663">
        <v>4.21</v>
      </c>
      <c r="O1663">
        <v>71</v>
      </c>
      <c r="P1663">
        <v>1.3</v>
      </c>
      <c r="Q1663">
        <v>697.74519889999999</v>
      </c>
      <c r="R1663">
        <v>31372</v>
      </c>
      <c r="S1663">
        <v>9.8000000000000007</v>
      </c>
      <c r="T1663">
        <v>9.6</v>
      </c>
      <c r="U1663">
        <v>0.46100000000000002</v>
      </c>
      <c r="V1663">
        <v>7.2</v>
      </c>
      <c r="W1663" t="b">
        <f>COUNT(LifeExpectancyData[[#This Row],[Life expectancy]:[Schooling]])=19</f>
        <v>1</v>
      </c>
    </row>
    <row r="1664" spans="1:23" x14ac:dyDescent="0.25">
      <c r="A1664" t="s">
        <v>380</v>
      </c>
      <c r="B1664">
        <v>2004</v>
      </c>
      <c r="C1664" t="s">
        <v>273</v>
      </c>
      <c r="D1664">
        <v>64</v>
      </c>
      <c r="E1664">
        <v>224</v>
      </c>
      <c r="F1664">
        <v>8</v>
      </c>
      <c r="G1664">
        <v>0.01</v>
      </c>
      <c r="H1664">
        <v>5.0037828800000002</v>
      </c>
      <c r="J1664">
        <v>5039</v>
      </c>
      <c r="K1664">
        <v>23.6</v>
      </c>
      <c r="L1664">
        <v>12</v>
      </c>
      <c r="M1664">
        <v>68</v>
      </c>
      <c r="N1664">
        <v>4.7</v>
      </c>
      <c r="O1664">
        <v>7</v>
      </c>
      <c r="P1664">
        <v>1.3</v>
      </c>
      <c r="Q1664">
        <v>62.547286</v>
      </c>
      <c r="R1664">
        <v>342823</v>
      </c>
      <c r="S1664">
        <v>1</v>
      </c>
      <c r="T1664">
        <v>9.8000000000000007</v>
      </c>
      <c r="U1664">
        <v>0.45100000000000001</v>
      </c>
      <c r="V1664">
        <v>6.7</v>
      </c>
      <c r="W1664" t="b">
        <f>COUNT(LifeExpectancyData[[#This Row],[Life expectancy]:[Schooling]])=19</f>
        <v>0</v>
      </c>
    </row>
    <row r="1665" spans="1:23" x14ac:dyDescent="0.25">
      <c r="A1665" t="s">
        <v>380</v>
      </c>
      <c r="B1665">
        <v>2003</v>
      </c>
      <c r="C1665" t="s">
        <v>273</v>
      </c>
      <c r="D1665">
        <v>63</v>
      </c>
      <c r="E1665">
        <v>226</v>
      </c>
      <c r="F1665">
        <v>8</v>
      </c>
      <c r="G1665">
        <v>0.01</v>
      </c>
      <c r="H1665">
        <v>29.653708989999998</v>
      </c>
      <c r="J1665">
        <v>3611</v>
      </c>
      <c r="K1665">
        <v>22.9</v>
      </c>
      <c r="L1665">
        <v>12</v>
      </c>
      <c r="M1665">
        <v>75</v>
      </c>
      <c r="N1665">
        <v>4.53</v>
      </c>
      <c r="O1665">
        <v>76</v>
      </c>
      <c r="P1665">
        <v>1.3</v>
      </c>
      <c r="Q1665">
        <v>528.58661300000006</v>
      </c>
      <c r="R1665">
        <v>2957117</v>
      </c>
      <c r="S1665">
        <v>1.3</v>
      </c>
      <c r="T1665">
        <v>1.1000000000000001</v>
      </c>
      <c r="U1665">
        <v>0.44700000000000001</v>
      </c>
      <c r="V1665">
        <v>6.6</v>
      </c>
      <c r="W1665" t="b">
        <f>COUNT(LifeExpectancyData[[#This Row],[Life expectancy]:[Schooling]])=19</f>
        <v>0</v>
      </c>
    </row>
    <row r="1666" spans="1:23" x14ac:dyDescent="0.25">
      <c r="A1666" t="s">
        <v>380</v>
      </c>
      <c r="B1666">
        <v>2002</v>
      </c>
      <c r="C1666" t="s">
        <v>273</v>
      </c>
      <c r="D1666">
        <v>62</v>
      </c>
      <c r="E1666">
        <v>228</v>
      </c>
      <c r="F1666">
        <v>7</v>
      </c>
      <c r="G1666">
        <v>0.02</v>
      </c>
      <c r="H1666">
        <v>4.1131907410000004</v>
      </c>
      <c r="J1666">
        <v>883</v>
      </c>
      <c r="K1666">
        <v>22.3</v>
      </c>
      <c r="L1666">
        <v>12</v>
      </c>
      <c r="M1666">
        <v>91</v>
      </c>
      <c r="N1666">
        <v>5.31</v>
      </c>
      <c r="O1666">
        <v>89</v>
      </c>
      <c r="P1666">
        <v>1.2</v>
      </c>
      <c r="Q1666">
        <v>46.9542322</v>
      </c>
      <c r="R1666">
        <v>2873228</v>
      </c>
      <c r="S1666">
        <v>1.5</v>
      </c>
      <c r="T1666">
        <v>1.3</v>
      </c>
      <c r="U1666">
        <v>0.44600000000000001</v>
      </c>
      <c r="V1666">
        <v>6.5</v>
      </c>
      <c r="W1666" t="b">
        <f>COUNT(LifeExpectancyData[[#This Row],[Life expectancy]:[Schooling]])=19</f>
        <v>0</v>
      </c>
    </row>
    <row r="1667" spans="1:23" x14ac:dyDescent="0.25">
      <c r="A1667" t="s">
        <v>380</v>
      </c>
      <c r="B1667">
        <v>2001</v>
      </c>
      <c r="C1667" t="s">
        <v>273</v>
      </c>
      <c r="D1667">
        <v>61</v>
      </c>
      <c r="E1667">
        <v>229</v>
      </c>
      <c r="F1667">
        <v>7</v>
      </c>
      <c r="G1667">
        <v>0.01</v>
      </c>
      <c r="H1667">
        <v>28.782245</v>
      </c>
      <c r="J1667">
        <v>1398</v>
      </c>
      <c r="K1667">
        <v>21.7</v>
      </c>
      <c r="L1667">
        <v>12</v>
      </c>
      <c r="M1667">
        <v>75</v>
      </c>
      <c r="N1667">
        <v>4.34</v>
      </c>
      <c r="O1667">
        <v>75</v>
      </c>
      <c r="P1667">
        <v>1.2</v>
      </c>
      <c r="Q1667">
        <v>464.229758</v>
      </c>
      <c r="R1667">
        <v>279729</v>
      </c>
      <c r="S1667">
        <v>1.7</v>
      </c>
      <c r="T1667">
        <v>1.5</v>
      </c>
      <c r="U1667">
        <v>0.44400000000000001</v>
      </c>
      <c r="V1667">
        <v>6.5</v>
      </c>
      <c r="W1667" t="b">
        <f>COUNT(LifeExpectancyData[[#This Row],[Life expectancy]:[Schooling]])=19</f>
        <v>0</v>
      </c>
    </row>
    <row r="1668" spans="1:23" x14ac:dyDescent="0.25">
      <c r="A1668" t="s">
        <v>380</v>
      </c>
      <c r="B1668">
        <v>2000</v>
      </c>
      <c r="C1668" t="s">
        <v>273</v>
      </c>
      <c r="D1668">
        <v>60</v>
      </c>
      <c r="E1668">
        <v>23</v>
      </c>
      <c r="F1668">
        <v>7</v>
      </c>
      <c r="G1668">
        <v>0.03</v>
      </c>
      <c r="H1668">
        <v>8.5945702320000006</v>
      </c>
      <c r="J1668">
        <v>0</v>
      </c>
      <c r="K1668">
        <v>21.1</v>
      </c>
      <c r="L1668">
        <v>11</v>
      </c>
      <c r="M1668">
        <v>58</v>
      </c>
      <c r="N1668">
        <v>5.26</v>
      </c>
      <c r="O1668">
        <v>51</v>
      </c>
      <c r="P1668">
        <v>1.1000000000000001</v>
      </c>
      <c r="Q1668">
        <v>477.47612400000003</v>
      </c>
      <c r="R1668">
        <v>279359</v>
      </c>
      <c r="S1668">
        <v>1.9</v>
      </c>
      <c r="T1668">
        <v>1.7</v>
      </c>
      <c r="U1668">
        <v>0.443</v>
      </c>
      <c r="V1668">
        <v>6.4</v>
      </c>
      <c r="W1668" t="b">
        <f>COUNT(LifeExpectancyData[[#This Row],[Life expectancy]:[Schooling]])=19</f>
        <v>0</v>
      </c>
    </row>
    <row r="1669" spans="1:23" x14ac:dyDescent="0.25">
      <c r="A1669" t="s">
        <v>381</v>
      </c>
      <c r="B1669">
        <v>2015</v>
      </c>
      <c r="C1669" t="s">
        <v>273</v>
      </c>
      <c r="D1669">
        <v>74.599999999999994</v>
      </c>
      <c r="E1669">
        <v>146</v>
      </c>
      <c r="F1669">
        <v>0</v>
      </c>
      <c r="H1669">
        <v>0</v>
      </c>
      <c r="I1669">
        <v>97</v>
      </c>
      <c r="J1669">
        <v>0</v>
      </c>
      <c r="K1669">
        <v>33.299999999999997</v>
      </c>
      <c r="L1669">
        <v>0</v>
      </c>
      <c r="M1669">
        <v>98</v>
      </c>
      <c r="O1669">
        <v>97</v>
      </c>
      <c r="P1669">
        <v>0.1</v>
      </c>
      <c r="Q1669">
        <v>9252.1172399999996</v>
      </c>
      <c r="R1669">
        <v>126265</v>
      </c>
      <c r="S1669">
        <v>6.9</v>
      </c>
      <c r="T1669">
        <v>6.8</v>
      </c>
      <c r="U1669">
        <v>0.77900000000000003</v>
      </c>
      <c r="V1669">
        <v>15.2</v>
      </c>
      <c r="W1669" t="b">
        <f>COUNT(LifeExpectancyData[[#This Row],[Life expectancy]:[Schooling]])=19</f>
        <v>0</v>
      </c>
    </row>
    <row r="1670" spans="1:23" x14ac:dyDescent="0.25">
      <c r="A1670" t="s">
        <v>381</v>
      </c>
      <c r="B1670">
        <v>2014</v>
      </c>
      <c r="C1670" t="s">
        <v>273</v>
      </c>
      <c r="D1670">
        <v>74.2</v>
      </c>
      <c r="E1670">
        <v>148</v>
      </c>
      <c r="F1670">
        <v>0</v>
      </c>
      <c r="G1670">
        <v>0.01</v>
      </c>
      <c r="H1670">
        <v>115.27842819999999</v>
      </c>
      <c r="I1670">
        <v>97</v>
      </c>
      <c r="J1670">
        <v>0</v>
      </c>
      <c r="K1670">
        <v>32.799999999999997</v>
      </c>
      <c r="L1670">
        <v>0</v>
      </c>
      <c r="M1670">
        <v>98</v>
      </c>
      <c r="N1670">
        <v>4.8099999999999996</v>
      </c>
      <c r="O1670">
        <v>97</v>
      </c>
      <c r="P1670">
        <v>0.1</v>
      </c>
      <c r="Q1670">
        <v>1153.93822</v>
      </c>
      <c r="R1670">
        <v>126934</v>
      </c>
      <c r="S1670">
        <v>7</v>
      </c>
      <c r="T1670">
        <v>6.9</v>
      </c>
      <c r="U1670">
        <v>0.76900000000000002</v>
      </c>
      <c r="V1670">
        <v>14.7</v>
      </c>
      <c r="W1670" t="b">
        <f>COUNT(LifeExpectancyData[[#This Row],[Life expectancy]:[Schooling]])=19</f>
        <v>1</v>
      </c>
    </row>
    <row r="1671" spans="1:23" x14ac:dyDescent="0.25">
      <c r="A1671" t="s">
        <v>381</v>
      </c>
      <c r="B1671">
        <v>2013</v>
      </c>
      <c r="C1671" t="s">
        <v>273</v>
      </c>
      <c r="D1671">
        <v>74.099999999999994</v>
      </c>
      <c r="E1671">
        <v>147</v>
      </c>
      <c r="F1671">
        <v>0</v>
      </c>
      <c r="G1671">
        <v>0.01</v>
      </c>
      <c r="H1671">
        <v>917.46762799999999</v>
      </c>
      <c r="I1671">
        <v>98</v>
      </c>
      <c r="J1671">
        <v>0</v>
      </c>
      <c r="K1671">
        <v>32.299999999999997</v>
      </c>
      <c r="L1671">
        <v>0</v>
      </c>
      <c r="M1671">
        <v>98</v>
      </c>
      <c r="N1671">
        <v>4.82</v>
      </c>
      <c r="O1671">
        <v>98</v>
      </c>
      <c r="P1671">
        <v>0.1</v>
      </c>
      <c r="Q1671">
        <v>9637.2649999999994</v>
      </c>
      <c r="R1671">
        <v>1258653</v>
      </c>
      <c r="S1671">
        <v>7</v>
      </c>
      <c r="T1671">
        <v>7</v>
      </c>
      <c r="U1671">
        <v>0.76500000000000001</v>
      </c>
      <c r="V1671">
        <v>14.7</v>
      </c>
      <c r="W1671" t="b">
        <f>COUNT(LifeExpectancyData[[#This Row],[Life expectancy]:[Schooling]])=19</f>
        <v>1</v>
      </c>
    </row>
    <row r="1672" spans="1:23" x14ac:dyDescent="0.25">
      <c r="A1672" t="s">
        <v>381</v>
      </c>
      <c r="B1672">
        <v>2012</v>
      </c>
      <c r="C1672" t="s">
        <v>273</v>
      </c>
      <c r="D1672">
        <v>73.900000000000006</v>
      </c>
      <c r="E1672">
        <v>154</v>
      </c>
      <c r="F1672">
        <v>0</v>
      </c>
      <c r="G1672">
        <v>0.01</v>
      </c>
      <c r="H1672">
        <v>915.18592049999995</v>
      </c>
      <c r="I1672">
        <v>98</v>
      </c>
      <c r="J1672">
        <v>0</v>
      </c>
      <c r="K1672">
        <v>31.8</v>
      </c>
      <c r="L1672">
        <v>0</v>
      </c>
      <c r="M1672">
        <v>98</v>
      </c>
      <c r="N1672">
        <v>4.76</v>
      </c>
      <c r="O1672">
        <v>98</v>
      </c>
      <c r="P1672">
        <v>0.1</v>
      </c>
      <c r="Q1672">
        <v>9291.2276189999993</v>
      </c>
      <c r="R1672">
        <v>1255882</v>
      </c>
      <c r="S1672">
        <v>7.1</v>
      </c>
      <c r="T1672">
        <v>7</v>
      </c>
      <c r="U1672">
        <v>0.75600000000000001</v>
      </c>
      <c r="V1672">
        <v>14.3</v>
      </c>
      <c r="W1672" t="b">
        <f>COUNT(LifeExpectancyData[[#This Row],[Life expectancy]:[Schooling]])=19</f>
        <v>1</v>
      </c>
    </row>
    <row r="1673" spans="1:23" x14ac:dyDescent="0.25">
      <c r="A1673" t="s">
        <v>381</v>
      </c>
      <c r="B1673">
        <v>2011</v>
      </c>
      <c r="C1673" t="s">
        <v>273</v>
      </c>
      <c r="D1673">
        <v>73.599999999999994</v>
      </c>
      <c r="E1673">
        <v>158</v>
      </c>
      <c r="F1673">
        <v>0</v>
      </c>
      <c r="G1673">
        <v>3.03</v>
      </c>
      <c r="H1673">
        <v>918.80724499999997</v>
      </c>
      <c r="I1673">
        <v>98</v>
      </c>
      <c r="J1673">
        <v>2</v>
      </c>
      <c r="K1673">
        <v>31.3</v>
      </c>
      <c r="L1673">
        <v>0</v>
      </c>
      <c r="M1673">
        <v>98</v>
      </c>
      <c r="N1673">
        <v>5.2</v>
      </c>
      <c r="O1673">
        <v>98</v>
      </c>
      <c r="P1673">
        <v>0.1</v>
      </c>
      <c r="Q1673">
        <v>9197.2697200000002</v>
      </c>
      <c r="R1673">
        <v>125244</v>
      </c>
      <c r="S1673">
        <v>7.1</v>
      </c>
      <c r="T1673">
        <v>7.1</v>
      </c>
      <c r="U1673">
        <v>0.748</v>
      </c>
      <c r="V1673">
        <v>14.1</v>
      </c>
      <c r="W1673" t="b">
        <f>COUNT(LifeExpectancyData[[#This Row],[Life expectancy]:[Schooling]])=19</f>
        <v>1</v>
      </c>
    </row>
    <row r="1674" spans="1:23" x14ac:dyDescent="0.25">
      <c r="A1674" t="s">
        <v>381</v>
      </c>
      <c r="B1674">
        <v>2010</v>
      </c>
      <c r="C1674" t="s">
        <v>273</v>
      </c>
      <c r="D1674">
        <v>73.3</v>
      </c>
      <c r="E1674">
        <v>163</v>
      </c>
      <c r="F1674">
        <v>0</v>
      </c>
      <c r="G1674">
        <v>2.95</v>
      </c>
      <c r="H1674">
        <v>0.108055973</v>
      </c>
      <c r="I1674">
        <v>99</v>
      </c>
      <c r="J1674">
        <v>12</v>
      </c>
      <c r="K1674">
        <v>3.7</v>
      </c>
      <c r="L1674">
        <v>0</v>
      </c>
      <c r="M1674">
        <v>99</v>
      </c>
      <c r="N1674">
        <v>5.29</v>
      </c>
      <c r="O1674">
        <v>99</v>
      </c>
      <c r="P1674">
        <v>0.2</v>
      </c>
      <c r="Q1674">
        <v>8.3764319999999994</v>
      </c>
      <c r="R1674">
        <v>1254</v>
      </c>
      <c r="S1674">
        <v>7.2</v>
      </c>
      <c r="T1674">
        <v>7.2</v>
      </c>
      <c r="U1674">
        <v>0.74</v>
      </c>
      <c r="V1674">
        <v>14</v>
      </c>
      <c r="W1674" t="b">
        <f>COUNT(LifeExpectancyData[[#This Row],[Life expectancy]:[Schooling]])=19</f>
        <v>1</v>
      </c>
    </row>
    <row r="1675" spans="1:23" x14ac:dyDescent="0.25">
      <c r="A1675" t="s">
        <v>381</v>
      </c>
      <c r="B1675">
        <v>2009</v>
      </c>
      <c r="C1675" t="s">
        <v>273</v>
      </c>
      <c r="D1675">
        <v>72.8</v>
      </c>
      <c r="E1675">
        <v>166</v>
      </c>
      <c r="F1675">
        <v>0</v>
      </c>
      <c r="G1675">
        <v>2.83</v>
      </c>
      <c r="H1675">
        <v>624.23618280000005</v>
      </c>
      <c r="I1675">
        <v>99</v>
      </c>
      <c r="J1675">
        <v>15</v>
      </c>
      <c r="K1675">
        <v>3.2</v>
      </c>
      <c r="L1675">
        <v>0</v>
      </c>
      <c r="M1675">
        <v>99</v>
      </c>
      <c r="N1675">
        <v>4.97</v>
      </c>
      <c r="O1675">
        <v>99</v>
      </c>
      <c r="P1675">
        <v>0.1</v>
      </c>
      <c r="Q1675">
        <v>7318.1264099999999</v>
      </c>
      <c r="R1675">
        <v>1247429</v>
      </c>
      <c r="S1675">
        <v>7.3</v>
      </c>
      <c r="T1675">
        <v>7.3</v>
      </c>
      <c r="U1675">
        <v>0.73399999999999999</v>
      </c>
      <c r="V1675">
        <v>13.8</v>
      </c>
      <c r="W1675" t="b">
        <f>COUNT(LifeExpectancyData[[#This Row],[Life expectancy]:[Schooling]])=19</f>
        <v>1</v>
      </c>
    </row>
    <row r="1676" spans="1:23" x14ac:dyDescent="0.25">
      <c r="A1676" t="s">
        <v>381</v>
      </c>
      <c r="B1676">
        <v>2008</v>
      </c>
      <c r="C1676" t="s">
        <v>273</v>
      </c>
      <c r="D1676">
        <v>72.7</v>
      </c>
      <c r="E1676">
        <v>166</v>
      </c>
      <c r="F1676">
        <v>0</v>
      </c>
      <c r="G1676">
        <v>2.4900000000000002</v>
      </c>
      <c r="H1676">
        <v>6.6489824999999998</v>
      </c>
      <c r="I1676">
        <v>99</v>
      </c>
      <c r="J1676">
        <v>12</v>
      </c>
      <c r="K1676">
        <v>29.7</v>
      </c>
      <c r="L1676">
        <v>0</v>
      </c>
      <c r="M1676">
        <v>99</v>
      </c>
      <c r="N1676">
        <v>4.5999999999999996</v>
      </c>
      <c r="O1676">
        <v>99</v>
      </c>
      <c r="P1676">
        <v>0.1</v>
      </c>
      <c r="Q1676">
        <v>83.635000000000005</v>
      </c>
      <c r="R1676">
        <v>1244121</v>
      </c>
      <c r="S1676">
        <v>7.4</v>
      </c>
      <c r="T1676">
        <v>7.3</v>
      </c>
      <c r="U1676">
        <v>0.72799999999999998</v>
      </c>
      <c r="V1676">
        <v>13.6</v>
      </c>
      <c r="W1676" t="b">
        <f>COUNT(LifeExpectancyData[[#This Row],[Life expectancy]:[Schooling]])=19</f>
        <v>1</v>
      </c>
    </row>
    <row r="1677" spans="1:23" x14ac:dyDescent="0.25">
      <c r="A1677" t="s">
        <v>381</v>
      </c>
      <c r="B1677">
        <v>2007</v>
      </c>
      <c r="C1677" t="s">
        <v>273</v>
      </c>
      <c r="D1677">
        <v>72.900000000000006</v>
      </c>
      <c r="E1677">
        <v>161</v>
      </c>
      <c r="F1677">
        <v>0</v>
      </c>
      <c r="G1677">
        <v>3.24</v>
      </c>
      <c r="H1677">
        <v>582.51437429999999</v>
      </c>
      <c r="I1677">
        <v>97</v>
      </c>
      <c r="J1677">
        <v>13</v>
      </c>
      <c r="K1677">
        <v>29.1</v>
      </c>
      <c r="L1677">
        <v>0</v>
      </c>
      <c r="M1677">
        <v>96</v>
      </c>
      <c r="N1677">
        <v>4.24</v>
      </c>
      <c r="O1677">
        <v>97</v>
      </c>
      <c r="P1677">
        <v>0.1</v>
      </c>
      <c r="Q1677">
        <v>6574.6543380000003</v>
      </c>
      <c r="R1677">
        <v>123963</v>
      </c>
      <c r="S1677">
        <v>7.5</v>
      </c>
      <c r="T1677">
        <v>7.4</v>
      </c>
      <c r="U1677">
        <v>0.72</v>
      </c>
      <c r="V1677">
        <v>13.5</v>
      </c>
      <c r="W1677" t="b">
        <f>COUNT(LifeExpectancyData[[#This Row],[Life expectancy]:[Schooling]])=19</f>
        <v>1</v>
      </c>
    </row>
    <row r="1678" spans="1:23" x14ac:dyDescent="0.25">
      <c r="A1678" t="s">
        <v>381</v>
      </c>
      <c r="B1678">
        <v>2006</v>
      </c>
      <c r="C1678" t="s">
        <v>273</v>
      </c>
      <c r="D1678">
        <v>71.8</v>
      </c>
      <c r="E1678">
        <v>165</v>
      </c>
      <c r="F1678">
        <v>0</v>
      </c>
      <c r="G1678">
        <v>3.73</v>
      </c>
      <c r="H1678">
        <v>502.38449459999998</v>
      </c>
      <c r="I1678">
        <v>97</v>
      </c>
      <c r="J1678">
        <v>3</v>
      </c>
      <c r="K1678">
        <v>28.6</v>
      </c>
      <c r="L1678">
        <v>0</v>
      </c>
      <c r="M1678">
        <v>98</v>
      </c>
      <c r="N1678">
        <v>4.38</v>
      </c>
      <c r="O1678">
        <v>97</v>
      </c>
      <c r="P1678">
        <v>0.1</v>
      </c>
      <c r="Q1678">
        <v>5695.9693269999998</v>
      </c>
      <c r="R1678">
        <v>1233996</v>
      </c>
      <c r="S1678">
        <v>7.6</v>
      </c>
      <c r="T1678">
        <v>7.5</v>
      </c>
      <c r="U1678">
        <v>0.71299999999999997</v>
      </c>
      <c r="V1678">
        <v>13.4</v>
      </c>
      <c r="W1678" t="b">
        <f>COUNT(LifeExpectancyData[[#This Row],[Life expectancy]:[Schooling]])=19</f>
        <v>1</v>
      </c>
    </row>
    <row r="1679" spans="1:23" x14ac:dyDescent="0.25">
      <c r="A1679" t="s">
        <v>381</v>
      </c>
      <c r="B1679">
        <v>2005</v>
      </c>
      <c r="C1679" t="s">
        <v>273</v>
      </c>
      <c r="D1679">
        <v>72.099999999999994</v>
      </c>
      <c r="E1679">
        <v>168</v>
      </c>
      <c r="F1679">
        <v>0</v>
      </c>
      <c r="G1679">
        <v>3.94</v>
      </c>
      <c r="H1679">
        <v>479.92340769999998</v>
      </c>
      <c r="I1679">
        <v>97</v>
      </c>
      <c r="J1679">
        <v>7</v>
      </c>
      <c r="K1679">
        <v>28</v>
      </c>
      <c r="L1679">
        <v>0</v>
      </c>
      <c r="M1679">
        <v>97</v>
      </c>
      <c r="N1679">
        <v>4.47</v>
      </c>
      <c r="O1679">
        <v>97</v>
      </c>
      <c r="P1679">
        <v>0.1</v>
      </c>
      <c r="Q1679">
        <v>5116.45424</v>
      </c>
      <c r="R1679">
        <v>1228254</v>
      </c>
      <c r="S1679">
        <v>7.7</v>
      </c>
      <c r="T1679">
        <v>7.6</v>
      </c>
      <c r="U1679">
        <v>0.70399999999999996</v>
      </c>
      <c r="V1679">
        <v>13</v>
      </c>
      <c r="W1679" t="b">
        <f>COUNT(LifeExpectancyData[[#This Row],[Life expectancy]:[Schooling]])=19</f>
        <v>1</v>
      </c>
    </row>
    <row r="1680" spans="1:23" x14ac:dyDescent="0.25">
      <c r="A1680" t="s">
        <v>381</v>
      </c>
      <c r="B1680">
        <v>2004</v>
      </c>
      <c r="C1680" t="s">
        <v>273</v>
      </c>
      <c r="D1680">
        <v>71.900000000000006</v>
      </c>
      <c r="E1680">
        <v>168</v>
      </c>
      <c r="F1680">
        <v>0</v>
      </c>
      <c r="G1680">
        <v>4.16</v>
      </c>
      <c r="H1680">
        <v>509.38999430000001</v>
      </c>
      <c r="I1680">
        <v>98</v>
      </c>
      <c r="J1680">
        <v>28</v>
      </c>
      <c r="K1680">
        <v>27.5</v>
      </c>
      <c r="L1680">
        <v>0</v>
      </c>
      <c r="M1680">
        <v>98</v>
      </c>
      <c r="N1680">
        <v>4.29</v>
      </c>
      <c r="O1680">
        <v>98</v>
      </c>
      <c r="P1680">
        <v>0.1</v>
      </c>
      <c r="Q1680">
        <v>5229.8767379999999</v>
      </c>
      <c r="R1680">
        <v>12213</v>
      </c>
      <c r="S1680">
        <v>7.8</v>
      </c>
      <c r="T1680">
        <v>7.7</v>
      </c>
      <c r="U1680">
        <v>0.69599999999999995</v>
      </c>
      <c r="V1680">
        <v>12.8</v>
      </c>
      <c r="W1680" t="b">
        <f>COUNT(LifeExpectancyData[[#This Row],[Life expectancy]:[Schooling]])=19</f>
        <v>1</v>
      </c>
    </row>
    <row r="1681" spans="1:23" x14ac:dyDescent="0.25">
      <c r="A1681" t="s">
        <v>381</v>
      </c>
      <c r="B1681">
        <v>2003</v>
      </c>
      <c r="C1681" t="s">
        <v>273</v>
      </c>
      <c r="D1681">
        <v>71.5</v>
      </c>
      <c r="E1681">
        <v>174</v>
      </c>
      <c r="F1681">
        <v>0</v>
      </c>
      <c r="G1681">
        <v>4.08</v>
      </c>
      <c r="H1681">
        <v>407.77926200000002</v>
      </c>
      <c r="I1681">
        <v>97</v>
      </c>
      <c r="J1681">
        <v>777</v>
      </c>
      <c r="K1681">
        <v>26.9</v>
      </c>
      <c r="L1681">
        <v>0</v>
      </c>
      <c r="M1681">
        <v>99</v>
      </c>
      <c r="N1681">
        <v>4.1500000000000004</v>
      </c>
      <c r="O1681">
        <v>99</v>
      </c>
      <c r="P1681">
        <v>0.1</v>
      </c>
      <c r="Q1681">
        <v>4623.3476419999997</v>
      </c>
      <c r="R1681">
        <v>121337</v>
      </c>
      <c r="S1681">
        <v>7.9</v>
      </c>
      <c r="T1681">
        <v>7.8</v>
      </c>
      <c r="U1681">
        <v>0.68700000000000006</v>
      </c>
      <c r="V1681">
        <v>12.6</v>
      </c>
      <c r="W1681" t="b">
        <f>COUNT(LifeExpectancyData[[#This Row],[Life expectancy]:[Schooling]])=19</f>
        <v>1</v>
      </c>
    </row>
    <row r="1682" spans="1:23" x14ac:dyDescent="0.25">
      <c r="A1682" t="s">
        <v>381</v>
      </c>
      <c r="B1682">
        <v>2002</v>
      </c>
      <c r="C1682" t="s">
        <v>273</v>
      </c>
      <c r="D1682">
        <v>71.5</v>
      </c>
      <c r="E1682">
        <v>179</v>
      </c>
      <c r="F1682">
        <v>0</v>
      </c>
      <c r="G1682">
        <v>4.1399999999999997</v>
      </c>
      <c r="H1682">
        <v>369.6317105</v>
      </c>
      <c r="I1682">
        <v>88</v>
      </c>
      <c r="J1682">
        <v>0</v>
      </c>
      <c r="K1682">
        <v>26.4</v>
      </c>
      <c r="L1682">
        <v>0</v>
      </c>
      <c r="M1682">
        <v>88</v>
      </c>
      <c r="N1682">
        <v>4.24</v>
      </c>
      <c r="O1682">
        <v>88</v>
      </c>
      <c r="P1682">
        <v>0.1</v>
      </c>
      <c r="Q1682">
        <v>3957.51296</v>
      </c>
      <c r="R1682">
        <v>124621</v>
      </c>
      <c r="S1682">
        <v>7.9</v>
      </c>
      <c r="T1682">
        <v>7.9</v>
      </c>
      <c r="U1682">
        <v>0.68300000000000005</v>
      </c>
      <c r="V1682">
        <v>12.5</v>
      </c>
      <c r="W1682" t="b">
        <f>COUNT(LifeExpectancyData[[#This Row],[Life expectancy]:[Schooling]])=19</f>
        <v>1</v>
      </c>
    </row>
    <row r="1683" spans="1:23" x14ac:dyDescent="0.25">
      <c r="A1683" t="s">
        <v>381</v>
      </c>
      <c r="B1683">
        <v>2001</v>
      </c>
      <c r="C1683" t="s">
        <v>273</v>
      </c>
      <c r="D1683">
        <v>71.5</v>
      </c>
      <c r="E1683">
        <v>177</v>
      </c>
      <c r="F1683">
        <v>0</v>
      </c>
      <c r="G1683">
        <v>4.38</v>
      </c>
      <c r="H1683">
        <v>70.155369809999996</v>
      </c>
      <c r="I1683">
        <v>92</v>
      </c>
      <c r="J1683">
        <v>0</v>
      </c>
      <c r="K1683">
        <v>25.8</v>
      </c>
      <c r="L1683">
        <v>0</v>
      </c>
      <c r="M1683">
        <v>93</v>
      </c>
      <c r="N1683">
        <v>3.87</v>
      </c>
      <c r="O1683">
        <v>92</v>
      </c>
      <c r="P1683">
        <v>0.1</v>
      </c>
      <c r="Q1683">
        <v>3792.1821519999999</v>
      </c>
      <c r="R1683">
        <v>1196287</v>
      </c>
      <c r="S1683">
        <v>8</v>
      </c>
      <c r="T1683">
        <v>8</v>
      </c>
      <c r="U1683">
        <v>0.67300000000000004</v>
      </c>
      <c r="V1683">
        <v>12.2</v>
      </c>
      <c r="W1683" t="b">
        <f>COUNT(LifeExpectancyData[[#This Row],[Life expectancy]:[Schooling]])=19</f>
        <v>1</v>
      </c>
    </row>
    <row r="1684" spans="1:23" x14ac:dyDescent="0.25">
      <c r="A1684" t="s">
        <v>381</v>
      </c>
      <c r="B1684">
        <v>2000</v>
      </c>
      <c r="C1684" t="s">
        <v>273</v>
      </c>
      <c r="D1684">
        <v>71</v>
      </c>
      <c r="E1684">
        <v>177</v>
      </c>
      <c r="F1684">
        <v>0</v>
      </c>
      <c r="G1684">
        <v>4.5999999999999996</v>
      </c>
      <c r="H1684">
        <v>336.32133260000001</v>
      </c>
      <c r="I1684">
        <v>88</v>
      </c>
      <c r="J1684">
        <v>0</v>
      </c>
      <c r="K1684">
        <v>25.3</v>
      </c>
      <c r="L1684">
        <v>0</v>
      </c>
      <c r="M1684">
        <v>88</v>
      </c>
      <c r="N1684">
        <v>3.78</v>
      </c>
      <c r="O1684">
        <v>88</v>
      </c>
      <c r="P1684">
        <v>0.1</v>
      </c>
      <c r="Q1684">
        <v>3861.3241400000002</v>
      </c>
      <c r="R1684">
        <v>1186873</v>
      </c>
      <c r="S1684">
        <v>8.1</v>
      </c>
      <c r="T1684">
        <v>8.1</v>
      </c>
      <c r="U1684">
        <v>0.66700000000000004</v>
      </c>
      <c r="V1684">
        <v>12.1</v>
      </c>
      <c r="W1684" t="b">
        <f>COUNT(LifeExpectancyData[[#This Row],[Life expectancy]:[Schooling]])=19</f>
        <v>1</v>
      </c>
    </row>
    <row r="1685" spans="1:23" x14ac:dyDescent="0.25">
      <c r="A1685" t="s">
        <v>382</v>
      </c>
      <c r="B1685">
        <v>2015</v>
      </c>
      <c r="C1685" t="s">
        <v>273</v>
      </c>
      <c r="D1685">
        <v>76.7</v>
      </c>
      <c r="E1685">
        <v>122</v>
      </c>
      <c r="F1685">
        <v>30</v>
      </c>
      <c r="H1685">
        <v>0</v>
      </c>
      <c r="I1685">
        <v>82</v>
      </c>
      <c r="J1685">
        <v>0</v>
      </c>
      <c r="K1685">
        <v>63.5</v>
      </c>
      <c r="L1685">
        <v>35</v>
      </c>
      <c r="M1685">
        <v>87</v>
      </c>
      <c r="O1685">
        <v>87</v>
      </c>
      <c r="P1685">
        <v>0.1</v>
      </c>
      <c r="Q1685">
        <v>9143.1284940000005</v>
      </c>
      <c r="R1685">
        <v>12589949</v>
      </c>
      <c r="S1685">
        <v>1.5</v>
      </c>
      <c r="T1685">
        <v>1.5</v>
      </c>
      <c r="U1685">
        <v>0.75800000000000001</v>
      </c>
      <c r="V1685">
        <v>13.3</v>
      </c>
      <c r="W1685" t="b">
        <f>COUNT(LifeExpectancyData[[#This Row],[Life expectancy]:[Schooling]])=19</f>
        <v>0</v>
      </c>
    </row>
    <row r="1686" spans="1:23" x14ac:dyDescent="0.25">
      <c r="A1686" t="s">
        <v>382</v>
      </c>
      <c r="B1686">
        <v>2014</v>
      </c>
      <c r="C1686" t="s">
        <v>273</v>
      </c>
      <c r="D1686">
        <v>76.599999999999994</v>
      </c>
      <c r="E1686">
        <v>122</v>
      </c>
      <c r="F1686">
        <v>31</v>
      </c>
      <c r="G1686">
        <v>5.26</v>
      </c>
      <c r="H1686">
        <v>168.173753</v>
      </c>
      <c r="I1686">
        <v>84</v>
      </c>
      <c r="J1686">
        <v>3</v>
      </c>
      <c r="K1686">
        <v>62.8</v>
      </c>
      <c r="L1686">
        <v>36</v>
      </c>
      <c r="M1686">
        <v>87</v>
      </c>
      <c r="N1686">
        <v>6.3</v>
      </c>
      <c r="O1686">
        <v>87</v>
      </c>
      <c r="P1686">
        <v>0.1</v>
      </c>
      <c r="Q1686">
        <v>1452.27766</v>
      </c>
      <c r="R1686">
        <v>1242216</v>
      </c>
      <c r="S1686">
        <v>1.6</v>
      </c>
      <c r="T1686">
        <v>1.5</v>
      </c>
      <c r="U1686">
        <v>0.754</v>
      </c>
      <c r="V1686">
        <v>13.1</v>
      </c>
      <c r="W1686" t="b">
        <f>COUNT(LifeExpectancyData[[#This Row],[Life expectancy]:[Schooling]])=19</f>
        <v>1</v>
      </c>
    </row>
    <row r="1687" spans="1:23" x14ac:dyDescent="0.25">
      <c r="A1687" t="s">
        <v>382</v>
      </c>
      <c r="B1687">
        <v>2013</v>
      </c>
      <c r="C1687" t="s">
        <v>273</v>
      </c>
      <c r="D1687">
        <v>76.599999999999994</v>
      </c>
      <c r="E1687">
        <v>12</v>
      </c>
      <c r="F1687">
        <v>32</v>
      </c>
      <c r="G1687">
        <v>5.23</v>
      </c>
      <c r="H1687">
        <v>150.40887499999999</v>
      </c>
      <c r="I1687">
        <v>82</v>
      </c>
      <c r="J1687">
        <v>0</v>
      </c>
      <c r="K1687">
        <v>62.1</v>
      </c>
      <c r="L1687">
        <v>37</v>
      </c>
      <c r="M1687">
        <v>83</v>
      </c>
      <c r="N1687">
        <v>6.3</v>
      </c>
      <c r="O1687">
        <v>83</v>
      </c>
      <c r="P1687">
        <v>0.1</v>
      </c>
      <c r="Q1687">
        <v>1298.8676599999999</v>
      </c>
      <c r="R1687">
        <v>122535969</v>
      </c>
      <c r="S1687">
        <v>1.6</v>
      </c>
      <c r="T1687">
        <v>1.5</v>
      </c>
      <c r="U1687">
        <v>0.753</v>
      </c>
      <c r="V1687">
        <v>12.9</v>
      </c>
      <c r="W1687" t="b">
        <f>COUNT(LifeExpectancyData[[#This Row],[Life expectancy]:[Schooling]])=19</f>
        <v>1</v>
      </c>
    </row>
    <row r="1688" spans="1:23" x14ac:dyDescent="0.25">
      <c r="A1688" t="s">
        <v>382</v>
      </c>
      <c r="B1688">
        <v>2012</v>
      </c>
      <c r="C1688" t="s">
        <v>273</v>
      </c>
      <c r="D1688">
        <v>76.3</v>
      </c>
      <c r="E1688">
        <v>123</v>
      </c>
      <c r="F1688">
        <v>33</v>
      </c>
      <c r="G1688">
        <v>5.29</v>
      </c>
      <c r="H1688">
        <v>112.69648599999999</v>
      </c>
      <c r="I1688">
        <v>99</v>
      </c>
      <c r="J1688">
        <v>0</v>
      </c>
      <c r="K1688">
        <v>61.5</v>
      </c>
      <c r="L1688">
        <v>38</v>
      </c>
      <c r="M1688">
        <v>99</v>
      </c>
      <c r="N1688">
        <v>6.21</v>
      </c>
      <c r="O1688">
        <v>99</v>
      </c>
      <c r="P1688">
        <v>0.1</v>
      </c>
      <c r="Q1688">
        <v>982.53257199999996</v>
      </c>
      <c r="R1688">
        <v>1282837</v>
      </c>
      <c r="S1688">
        <v>1.6</v>
      </c>
      <c r="T1688">
        <v>1.5</v>
      </c>
      <c r="U1688">
        <v>0.748</v>
      </c>
      <c r="V1688">
        <v>12.7</v>
      </c>
      <c r="W1688" t="b">
        <f>COUNT(LifeExpectancyData[[#This Row],[Life expectancy]:[Schooling]])=19</f>
        <v>1</v>
      </c>
    </row>
    <row r="1689" spans="1:23" x14ac:dyDescent="0.25">
      <c r="A1689" t="s">
        <v>382</v>
      </c>
      <c r="B1689">
        <v>2011</v>
      </c>
      <c r="C1689" t="s">
        <v>273</v>
      </c>
      <c r="D1689">
        <v>76.099999999999994</v>
      </c>
      <c r="E1689">
        <v>124</v>
      </c>
      <c r="F1689">
        <v>34</v>
      </c>
      <c r="G1689">
        <v>5.3</v>
      </c>
      <c r="H1689">
        <v>1117.196097</v>
      </c>
      <c r="I1689">
        <v>98</v>
      </c>
      <c r="J1689">
        <v>3</v>
      </c>
      <c r="K1689">
        <v>6.8</v>
      </c>
      <c r="L1689">
        <v>39</v>
      </c>
      <c r="M1689">
        <v>97</v>
      </c>
      <c r="N1689">
        <v>6.4</v>
      </c>
      <c r="O1689">
        <v>97</v>
      </c>
      <c r="P1689">
        <v>0.1</v>
      </c>
      <c r="Q1689">
        <v>9834.4726890000002</v>
      </c>
      <c r="R1689">
        <v>119917</v>
      </c>
      <c r="S1689">
        <v>1.6</v>
      </c>
      <c r="T1689">
        <v>1.6</v>
      </c>
      <c r="U1689">
        <v>0.745</v>
      </c>
      <c r="V1689">
        <v>12.6</v>
      </c>
      <c r="W1689" t="b">
        <f>COUNT(LifeExpectancyData[[#This Row],[Life expectancy]:[Schooling]])=19</f>
        <v>1</v>
      </c>
    </row>
    <row r="1690" spans="1:23" x14ac:dyDescent="0.25">
      <c r="A1690" t="s">
        <v>382</v>
      </c>
      <c r="B1690">
        <v>2010</v>
      </c>
      <c r="C1690" t="s">
        <v>273</v>
      </c>
      <c r="D1690">
        <v>75.599999999999994</v>
      </c>
      <c r="E1690">
        <v>127</v>
      </c>
      <c r="F1690">
        <v>35</v>
      </c>
      <c r="G1690">
        <v>5.21</v>
      </c>
      <c r="H1690">
        <v>1033.0397370000001</v>
      </c>
      <c r="I1690">
        <v>93</v>
      </c>
      <c r="J1690">
        <v>0</v>
      </c>
      <c r="K1690">
        <v>6.1</v>
      </c>
      <c r="L1690">
        <v>40</v>
      </c>
      <c r="M1690">
        <v>95</v>
      </c>
      <c r="N1690">
        <v>6.39</v>
      </c>
      <c r="O1690">
        <v>95</v>
      </c>
      <c r="P1690">
        <v>0.1</v>
      </c>
      <c r="Q1690">
        <v>8959.5814160000009</v>
      </c>
      <c r="R1690">
        <v>117318941</v>
      </c>
      <c r="S1690">
        <v>1.6</v>
      </c>
      <c r="T1690">
        <v>1.6</v>
      </c>
      <c r="U1690">
        <v>0.73899999999999999</v>
      </c>
      <c r="V1690">
        <v>12.5</v>
      </c>
      <c r="W1690" t="b">
        <f>COUNT(LifeExpectancyData[[#This Row],[Life expectancy]:[Schooling]])=19</f>
        <v>1</v>
      </c>
    </row>
    <row r="1691" spans="1:23" x14ac:dyDescent="0.25">
      <c r="A1691" t="s">
        <v>382</v>
      </c>
      <c r="B1691">
        <v>2009</v>
      </c>
      <c r="C1691" t="s">
        <v>273</v>
      </c>
      <c r="D1691">
        <v>75.7</v>
      </c>
      <c r="E1691">
        <v>13</v>
      </c>
      <c r="F1691">
        <v>36</v>
      </c>
      <c r="G1691">
        <v>5.27</v>
      </c>
      <c r="H1691">
        <v>881.73643270000002</v>
      </c>
      <c r="I1691">
        <v>95</v>
      </c>
      <c r="J1691">
        <v>0</v>
      </c>
      <c r="K1691">
        <v>59.4</v>
      </c>
      <c r="L1691">
        <v>42</v>
      </c>
      <c r="M1691">
        <v>95</v>
      </c>
      <c r="N1691">
        <v>6.6</v>
      </c>
      <c r="O1691">
        <v>95</v>
      </c>
      <c r="P1691">
        <v>0.1</v>
      </c>
      <c r="Q1691">
        <v>7748.1233099999999</v>
      </c>
      <c r="R1691">
        <v>11555228</v>
      </c>
      <c r="S1691">
        <v>1.7</v>
      </c>
      <c r="T1691">
        <v>1.6</v>
      </c>
      <c r="U1691">
        <v>0.73799999999999999</v>
      </c>
      <c r="V1691">
        <v>12.5</v>
      </c>
      <c r="W1691" t="b">
        <f>COUNT(LifeExpectancyData[[#This Row],[Life expectancy]:[Schooling]])=19</f>
        <v>1</v>
      </c>
    </row>
    <row r="1692" spans="1:23" x14ac:dyDescent="0.25">
      <c r="A1692" t="s">
        <v>382</v>
      </c>
      <c r="B1692">
        <v>2008</v>
      </c>
      <c r="C1692" t="s">
        <v>273</v>
      </c>
      <c r="D1692">
        <v>75.599999999999994</v>
      </c>
      <c r="E1692">
        <v>127</v>
      </c>
      <c r="F1692">
        <v>37</v>
      </c>
      <c r="G1692">
        <v>5.36</v>
      </c>
      <c r="H1692">
        <v>159.87722640000001</v>
      </c>
      <c r="I1692">
        <v>97</v>
      </c>
      <c r="J1692">
        <v>0</v>
      </c>
      <c r="K1692">
        <v>58.7</v>
      </c>
      <c r="L1692">
        <v>43</v>
      </c>
      <c r="M1692">
        <v>96</v>
      </c>
      <c r="N1692">
        <v>6.6</v>
      </c>
      <c r="O1692">
        <v>96</v>
      </c>
      <c r="P1692">
        <v>0.1</v>
      </c>
      <c r="Q1692">
        <v>9689.5288700000001</v>
      </c>
      <c r="R1692">
        <v>11366189</v>
      </c>
      <c r="S1692">
        <v>1.7</v>
      </c>
      <c r="T1692">
        <v>1.6</v>
      </c>
      <c r="U1692">
        <v>0.73499999999999999</v>
      </c>
      <c r="V1692">
        <v>12.3</v>
      </c>
      <c r="W1692" t="b">
        <f>COUNT(LifeExpectancyData[[#This Row],[Life expectancy]:[Schooling]])=19</f>
        <v>1</v>
      </c>
    </row>
    <row r="1693" spans="1:23" x14ac:dyDescent="0.25">
      <c r="A1693" t="s">
        <v>382</v>
      </c>
      <c r="B1693">
        <v>2007</v>
      </c>
      <c r="C1693" t="s">
        <v>273</v>
      </c>
      <c r="D1693">
        <v>76</v>
      </c>
      <c r="E1693">
        <v>123</v>
      </c>
      <c r="F1693">
        <v>38</v>
      </c>
      <c r="G1693">
        <v>5.35</v>
      </c>
      <c r="H1693">
        <v>105.7476131</v>
      </c>
      <c r="I1693">
        <v>98</v>
      </c>
      <c r="J1693">
        <v>0</v>
      </c>
      <c r="K1693">
        <v>57.9</v>
      </c>
      <c r="L1693">
        <v>45</v>
      </c>
      <c r="M1693">
        <v>98</v>
      </c>
      <c r="N1693">
        <v>5.92</v>
      </c>
      <c r="O1693">
        <v>98</v>
      </c>
      <c r="P1693">
        <v>0.1</v>
      </c>
      <c r="Q1693">
        <v>933.34168699999998</v>
      </c>
      <c r="R1693">
        <v>111836346</v>
      </c>
      <c r="S1693">
        <v>1.7</v>
      </c>
      <c r="T1693">
        <v>1.7</v>
      </c>
      <c r="U1693">
        <v>0.73099999999999998</v>
      </c>
      <c r="V1693">
        <v>12.3</v>
      </c>
      <c r="W1693" t="b">
        <f>COUNT(LifeExpectancyData[[#This Row],[Life expectancy]:[Schooling]])=19</f>
        <v>1</v>
      </c>
    </row>
    <row r="1694" spans="1:23" x14ac:dyDescent="0.25">
      <c r="A1694" t="s">
        <v>382</v>
      </c>
      <c r="B1694">
        <v>2006</v>
      </c>
      <c r="C1694" t="s">
        <v>273</v>
      </c>
      <c r="D1694">
        <v>75.8</v>
      </c>
      <c r="E1694">
        <v>125</v>
      </c>
      <c r="F1694">
        <v>40</v>
      </c>
      <c r="G1694">
        <v>5.1100000000000003</v>
      </c>
      <c r="H1694">
        <v>980.25374439999996</v>
      </c>
      <c r="I1694">
        <v>98</v>
      </c>
      <c r="J1694">
        <v>23</v>
      </c>
      <c r="K1694">
        <v>57.2</v>
      </c>
      <c r="L1694">
        <v>47</v>
      </c>
      <c r="M1694">
        <v>98</v>
      </c>
      <c r="N1694">
        <v>5.83</v>
      </c>
      <c r="O1694">
        <v>98</v>
      </c>
      <c r="P1694">
        <v>0.1</v>
      </c>
      <c r="Q1694">
        <v>8767.9225800000004</v>
      </c>
      <c r="R1694">
        <v>1192378</v>
      </c>
      <c r="S1694">
        <v>1.8</v>
      </c>
      <c r="T1694">
        <v>1.7</v>
      </c>
      <c r="U1694">
        <v>0.72299999999999998</v>
      </c>
      <c r="V1694">
        <v>12.2</v>
      </c>
      <c r="W1694" t="b">
        <f>COUNT(LifeExpectancyData[[#This Row],[Life expectancy]:[Schooling]])=19</f>
        <v>1</v>
      </c>
    </row>
    <row r="1695" spans="1:23" x14ac:dyDescent="0.25">
      <c r="A1695" t="s">
        <v>382</v>
      </c>
      <c r="B1695">
        <v>2005</v>
      </c>
      <c r="C1695" t="s">
        <v>273</v>
      </c>
      <c r="D1695">
        <v>75.3</v>
      </c>
      <c r="E1695">
        <v>126</v>
      </c>
      <c r="F1695">
        <v>42</v>
      </c>
      <c r="G1695">
        <v>4.93</v>
      </c>
      <c r="H1695">
        <v>998.34980489999998</v>
      </c>
      <c r="I1695">
        <v>98</v>
      </c>
      <c r="J1695">
        <v>6</v>
      </c>
      <c r="K1695">
        <v>56.4</v>
      </c>
      <c r="L1695">
        <v>49</v>
      </c>
      <c r="M1695">
        <v>98</v>
      </c>
      <c r="N1695">
        <v>6.4</v>
      </c>
      <c r="O1695">
        <v>98</v>
      </c>
      <c r="P1695">
        <v>0.1</v>
      </c>
      <c r="Q1695">
        <v>7986.7984390000001</v>
      </c>
      <c r="R1695">
        <v>18472228</v>
      </c>
      <c r="S1695">
        <v>1.8</v>
      </c>
      <c r="T1695">
        <v>1.7</v>
      </c>
      <c r="U1695">
        <v>0.71899999999999997</v>
      </c>
      <c r="V1695">
        <v>12.2</v>
      </c>
      <c r="W1695" t="b">
        <f>COUNT(LifeExpectancyData[[#This Row],[Life expectancy]:[Schooling]])=19</f>
        <v>1</v>
      </c>
    </row>
    <row r="1696" spans="1:23" x14ac:dyDescent="0.25">
      <c r="A1696" t="s">
        <v>382</v>
      </c>
      <c r="B1696">
        <v>2004</v>
      </c>
      <c r="C1696" t="s">
        <v>273</v>
      </c>
      <c r="D1696">
        <v>75.400000000000006</v>
      </c>
      <c r="E1696">
        <v>124</v>
      </c>
      <c r="F1696">
        <v>44</v>
      </c>
      <c r="G1696">
        <v>4.9000000000000004</v>
      </c>
      <c r="H1696">
        <v>920.82841150000002</v>
      </c>
      <c r="I1696">
        <v>98</v>
      </c>
      <c r="J1696">
        <v>64</v>
      </c>
      <c r="K1696">
        <v>55.7</v>
      </c>
      <c r="L1696">
        <v>52</v>
      </c>
      <c r="M1696">
        <v>98</v>
      </c>
      <c r="N1696">
        <v>6.11</v>
      </c>
      <c r="O1696">
        <v>98</v>
      </c>
      <c r="P1696">
        <v>0.1</v>
      </c>
      <c r="Q1696">
        <v>7199.5966500000004</v>
      </c>
      <c r="R1696">
        <v>16995583</v>
      </c>
      <c r="S1696">
        <v>1.8</v>
      </c>
      <c r="T1696">
        <v>1.8</v>
      </c>
      <c r="U1696">
        <v>0.71399999999999997</v>
      </c>
      <c r="V1696">
        <v>12.1</v>
      </c>
      <c r="W1696" t="b">
        <f>COUNT(LifeExpectancyData[[#This Row],[Life expectancy]:[Schooling]])=19</f>
        <v>1</v>
      </c>
    </row>
    <row r="1697" spans="1:23" x14ac:dyDescent="0.25">
      <c r="A1697" t="s">
        <v>382</v>
      </c>
      <c r="B1697">
        <v>2003</v>
      </c>
      <c r="C1697" t="s">
        <v>273</v>
      </c>
      <c r="D1697">
        <v>75</v>
      </c>
      <c r="E1697">
        <v>127</v>
      </c>
      <c r="F1697">
        <v>46</v>
      </c>
      <c r="G1697">
        <v>4.88</v>
      </c>
      <c r="H1697">
        <v>781.20628280000005</v>
      </c>
      <c r="I1697">
        <v>98</v>
      </c>
      <c r="J1697">
        <v>44</v>
      </c>
      <c r="K1697">
        <v>54.9</v>
      </c>
      <c r="L1697">
        <v>55</v>
      </c>
      <c r="M1697">
        <v>98</v>
      </c>
      <c r="N1697">
        <v>6.2</v>
      </c>
      <c r="O1697">
        <v>98</v>
      </c>
      <c r="P1697">
        <v>0.1</v>
      </c>
      <c r="Q1697">
        <v>6751.9989869999999</v>
      </c>
      <c r="R1697">
        <v>1564453</v>
      </c>
      <c r="S1697">
        <v>1.9</v>
      </c>
      <c r="T1697">
        <v>1.8</v>
      </c>
      <c r="U1697">
        <v>0.70799999999999996</v>
      </c>
      <c r="V1697">
        <v>11.9</v>
      </c>
      <c r="W1697" t="b">
        <f>COUNT(LifeExpectancyData[[#This Row],[Life expectancy]:[Schooling]])=19</f>
        <v>1</v>
      </c>
    </row>
    <row r="1698" spans="1:23" x14ac:dyDescent="0.25">
      <c r="A1698" t="s">
        <v>382</v>
      </c>
      <c r="B1698">
        <v>2002</v>
      </c>
      <c r="C1698" t="s">
        <v>273</v>
      </c>
      <c r="D1698">
        <v>75</v>
      </c>
      <c r="E1698">
        <v>127</v>
      </c>
      <c r="F1698">
        <v>49</v>
      </c>
      <c r="G1698">
        <v>4.7699999999999996</v>
      </c>
      <c r="H1698">
        <v>12.1859723</v>
      </c>
      <c r="I1698">
        <v>97</v>
      </c>
      <c r="J1698">
        <v>0</v>
      </c>
      <c r="K1698">
        <v>54.1</v>
      </c>
      <c r="L1698">
        <v>58</v>
      </c>
      <c r="M1698">
        <v>98</v>
      </c>
      <c r="N1698">
        <v>5.52</v>
      </c>
      <c r="O1698">
        <v>97</v>
      </c>
      <c r="P1698">
        <v>0.1</v>
      </c>
      <c r="Q1698">
        <v>716.82190000000003</v>
      </c>
      <c r="R1698">
        <v>1435568</v>
      </c>
      <c r="S1698">
        <v>1.9</v>
      </c>
      <c r="T1698">
        <v>1.8</v>
      </c>
      <c r="U1698">
        <v>0.70299999999999996</v>
      </c>
      <c r="V1698">
        <v>11.6</v>
      </c>
      <c r="W1698" t="b">
        <f>COUNT(LifeExpectancyData[[#This Row],[Life expectancy]:[Schooling]])=19</f>
        <v>1</v>
      </c>
    </row>
    <row r="1699" spans="1:23" x14ac:dyDescent="0.25">
      <c r="A1699" t="s">
        <v>382</v>
      </c>
      <c r="B1699">
        <v>2001</v>
      </c>
      <c r="C1699" t="s">
        <v>273</v>
      </c>
      <c r="D1699">
        <v>75</v>
      </c>
      <c r="E1699">
        <v>126</v>
      </c>
      <c r="F1699">
        <v>52</v>
      </c>
      <c r="G1699">
        <v>4.8600000000000003</v>
      </c>
      <c r="H1699">
        <v>13.31109532</v>
      </c>
      <c r="I1699">
        <v>97</v>
      </c>
      <c r="J1699">
        <v>3</v>
      </c>
      <c r="K1699">
        <v>53.2</v>
      </c>
      <c r="L1699">
        <v>62</v>
      </c>
      <c r="M1699">
        <v>97</v>
      </c>
      <c r="N1699">
        <v>5.35</v>
      </c>
      <c r="O1699">
        <v>97</v>
      </c>
      <c r="P1699">
        <v>0.1</v>
      </c>
      <c r="Q1699">
        <v>731.37886400000002</v>
      </c>
      <c r="R1699">
        <v>136768</v>
      </c>
      <c r="S1699">
        <v>1.9</v>
      </c>
      <c r="T1699">
        <v>1.9</v>
      </c>
      <c r="U1699">
        <v>0.7</v>
      </c>
      <c r="V1699">
        <v>11.6</v>
      </c>
      <c r="W1699" t="b">
        <f>COUNT(LifeExpectancyData[[#This Row],[Life expectancy]:[Schooling]])=19</f>
        <v>1</v>
      </c>
    </row>
    <row r="1700" spans="1:23" x14ac:dyDescent="0.25">
      <c r="A1700" t="s">
        <v>382</v>
      </c>
      <c r="B1700">
        <v>2000</v>
      </c>
      <c r="C1700" t="s">
        <v>273</v>
      </c>
      <c r="D1700">
        <v>74.8</v>
      </c>
      <c r="E1700">
        <v>129</v>
      </c>
      <c r="F1700">
        <v>55</v>
      </c>
      <c r="G1700">
        <v>4.99</v>
      </c>
      <c r="H1700">
        <v>10.228401180000001</v>
      </c>
      <c r="I1700">
        <v>97</v>
      </c>
      <c r="J1700">
        <v>30</v>
      </c>
      <c r="K1700">
        <v>52.4</v>
      </c>
      <c r="L1700">
        <v>66</v>
      </c>
      <c r="M1700">
        <v>97</v>
      </c>
      <c r="N1700">
        <v>4.9800000000000004</v>
      </c>
      <c r="O1700">
        <v>97</v>
      </c>
      <c r="P1700">
        <v>0.1</v>
      </c>
      <c r="Q1700">
        <v>672.92112999999995</v>
      </c>
      <c r="R1700">
        <v>11719673</v>
      </c>
      <c r="S1700">
        <v>2</v>
      </c>
      <c r="T1700">
        <v>1.9</v>
      </c>
      <c r="U1700">
        <v>0.69399999999999995</v>
      </c>
      <c r="V1700">
        <v>11.4</v>
      </c>
      <c r="W1700" t="b">
        <f>COUNT(LifeExpectancyData[[#This Row],[Life expectancy]:[Schooling]])=19</f>
        <v>1</v>
      </c>
    </row>
    <row r="1701" spans="1:23" x14ac:dyDescent="0.25">
      <c r="A1701" t="s">
        <v>383</v>
      </c>
      <c r="B1701">
        <v>2015</v>
      </c>
      <c r="C1701" t="s">
        <v>273</v>
      </c>
      <c r="D1701">
        <v>69.400000000000006</v>
      </c>
      <c r="E1701">
        <v>166</v>
      </c>
      <c r="F1701">
        <v>0</v>
      </c>
      <c r="H1701">
        <v>0</v>
      </c>
      <c r="I1701">
        <v>78</v>
      </c>
      <c r="J1701">
        <v>0</v>
      </c>
      <c r="K1701">
        <v>69.400000000000006</v>
      </c>
      <c r="L1701">
        <v>0</v>
      </c>
      <c r="M1701">
        <v>71</v>
      </c>
      <c r="O1701">
        <v>72</v>
      </c>
      <c r="P1701">
        <v>0.1</v>
      </c>
      <c r="S1701">
        <v>0.2</v>
      </c>
      <c r="T1701">
        <v>0.2</v>
      </c>
      <c r="U1701">
        <v>0.63700000000000001</v>
      </c>
      <c r="V1701">
        <v>11.7</v>
      </c>
      <c r="W1701" t="b">
        <f>COUNT(LifeExpectancyData[[#This Row],[Life expectancy]:[Schooling]])=19</f>
        <v>0</v>
      </c>
    </row>
    <row r="1702" spans="1:23" x14ac:dyDescent="0.25">
      <c r="A1702" t="s">
        <v>383</v>
      </c>
      <c r="B1702">
        <v>2014</v>
      </c>
      <c r="C1702" t="s">
        <v>273</v>
      </c>
      <c r="D1702">
        <v>69.400000000000006</v>
      </c>
      <c r="E1702">
        <v>164</v>
      </c>
      <c r="F1702">
        <v>0</v>
      </c>
      <c r="G1702">
        <v>1.58</v>
      </c>
      <c r="H1702">
        <v>0</v>
      </c>
      <c r="I1702">
        <v>81</v>
      </c>
      <c r="J1702">
        <v>140</v>
      </c>
      <c r="K1702">
        <v>68.7</v>
      </c>
      <c r="L1702">
        <v>0</v>
      </c>
      <c r="M1702">
        <v>76</v>
      </c>
      <c r="N1702">
        <v>13.71</v>
      </c>
      <c r="O1702">
        <v>77</v>
      </c>
      <c r="P1702">
        <v>0.1</v>
      </c>
      <c r="S1702">
        <v>0.2</v>
      </c>
      <c r="T1702">
        <v>0.2</v>
      </c>
      <c r="U1702">
        <v>0.63900000000000001</v>
      </c>
      <c r="V1702">
        <v>11.7</v>
      </c>
      <c r="W1702" t="b">
        <f>COUNT(LifeExpectancyData[[#This Row],[Life expectancy]:[Schooling]])=19</f>
        <v>0</v>
      </c>
    </row>
    <row r="1703" spans="1:23" x14ac:dyDescent="0.25">
      <c r="A1703" t="s">
        <v>383</v>
      </c>
      <c r="B1703">
        <v>2013</v>
      </c>
      <c r="C1703" t="s">
        <v>273</v>
      </c>
      <c r="D1703">
        <v>69.2</v>
      </c>
      <c r="E1703">
        <v>166</v>
      </c>
      <c r="F1703">
        <v>0</v>
      </c>
      <c r="G1703">
        <v>1.67</v>
      </c>
      <c r="H1703">
        <v>0</v>
      </c>
      <c r="I1703">
        <v>83</v>
      </c>
      <c r="J1703">
        <v>0</v>
      </c>
      <c r="K1703">
        <v>68.099999999999994</v>
      </c>
      <c r="L1703">
        <v>0</v>
      </c>
      <c r="M1703">
        <v>81</v>
      </c>
      <c r="N1703">
        <v>13.38</v>
      </c>
      <c r="O1703">
        <v>81</v>
      </c>
      <c r="P1703">
        <v>0.1</v>
      </c>
      <c r="S1703">
        <v>0.2</v>
      </c>
      <c r="T1703">
        <v>0.2</v>
      </c>
      <c r="U1703">
        <v>0.64100000000000001</v>
      </c>
      <c r="V1703">
        <v>11.7</v>
      </c>
      <c r="W1703" t="b">
        <f>COUNT(LifeExpectancyData[[#This Row],[Life expectancy]:[Schooling]])=19</f>
        <v>0</v>
      </c>
    </row>
    <row r="1704" spans="1:23" x14ac:dyDescent="0.25">
      <c r="A1704" t="s">
        <v>383</v>
      </c>
      <c r="B1704">
        <v>2012</v>
      </c>
      <c r="C1704" t="s">
        <v>273</v>
      </c>
      <c r="D1704">
        <v>69</v>
      </c>
      <c r="E1704">
        <v>168</v>
      </c>
      <c r="F1704">
        <v>0</v>
      </c>
      <c r="G1704">
        <v>2.98</v>
      </c>
      <c r="H1704">
        <v>0</v>
      </c>
      <c r="I1704">
        <v>82</v>
      </c>
      <c r="J1704">
        <v>0</v>
      </c>
      <c r="K1704">
        <v>67.5</v>
      </c>
      <c r="L1704">
        <v>0</v>
      </c>
      <c r="M1704">
        <v>81</v>
      </c>
      <c r="N1704">
        <v>12.77</v>
      </c>
      <c r="O1704">
        <v>81</v>
      </c>
      <c r="P1704">
        <v>0.1</v>
      </c>
      <c r="S1704">
        <v>0.2</v>
      </c>
      <c r="T1704">
        <v>0.2</v>
      </c>
      <c r="U1704">
        <v>0.64</v>
      </c>
      <c r="V1704">
        <v>11.7</v>
      </c>
      <c r="W1704" t="b">
        <f>COUNT(LifeExpectancyData[[#This Row],[Life expectancy]:[Schooling]])=19</f>
        <v>0</v>
      </c>
    </row>
    <row r="1705" spans="1:23" x14ac:dyDescent="0.25">
      <c r="A1705" t="s">
        <v>383</v>
      </c>
      <c r="B1705">
        <v>2011</v>
      </c>
      <c r="C1705" t="s">
        <v>273</v>
      </c>
      <c r="D1705">
        <v>68.900000000000006</v>
      </c>
      <c r="E1705">
        <v>169</v>
      </c>
      <c r="F1705">
        <v>0</v>
      </c>
      <c r="G1705">
        <v>1.89</v>
      </c>
      <c r="H1705">
        <v>0</v>
      </c>
      <c r="I1705">
        <v>83</v>
      </c>
      <c r="J1705">
        <v>0</v>
      </c>
      <c r="K1705">
        <v>67</v>
      </c>
      <c r="L1705">
        <v>0</v>
      </c>
      <c r="M1705">
        <v>83</v>
      </c>
      <c r="N1705">
        <v>13.76</v>
      </c>
      <c r="O1705">
        <v>84</v>
      </c>
      <c r="P1705">
        <v>0.1</v>
      </c>
      <c r="S1705">
        <v>0.2</v>
      </c>
      <c r="T1705">
        <v>0.2</v>
      </c>
      <c r="U1705">
        <v>0.63800000000000001</v>
      </c>
      <c r="V1705">
        <v>11.7</v>
      </c>
      <c r="W1705" t="b">
        <f>COUNT(LifeExpectancyData[[#This Row],[Life expectancy]:[Schooling]])=19</f>
        <v>0</v>
      </c>
    </row>
    <row r="1706" spans="1:23" x14ac:dyDescent="0.25">
      <c r="A1706" t="s">
        <v>383</v>
      </c>
      <c r="B1706">
        <v>2010</v>
      </c>
      <c r="C1706" t="s">
        <v>273</v>
      </c>
      <c r="D1706">
        <v>68.7</v>
      </c>
      <c r="E1706">
        <v>171</v>
      </c>
      <c r="F1706">
        <v>0</v>
      </c>
      <c r="G1706">
        <v>1.76</v>
      </c>
      <c r="H1706">
        <v>0</v>
      </c>
      <c r="I1706">
        <v>88</v>
      </c>
      <c r="J1706">
        <v>0</v>
      </c>
      <c r="K1706">
        <v>66.400000000000006</v>
      </c>
      <c r="L1706">
        <v>0</v>
      </c>
      <c r="M1706">
        <v>85</v>
      </c>
      <c r="N1706">
        <v>13.83</v>
      </c>
      <c r="O1706">
        <v>85</v>
      </c>
      <c r="P1706">
        <v>0.1</v>
      </c>
      <c r="S1706">
        <v>0.2</v>
      </c>
      <c r="T1706">
        <v>0.2</v>
      </c>
      <c r="U1706">
        <v>0.63300000000000001</v>
      </c>
      <c r="V1706">
        <v>11.5</v>
      </c>
      <c r="W1706" t="b">
        <f>COUNT(LifeExpectancyData[[#This Row],[Life expectancy]:[Schooling]])=19</f>
        <v>0</v>
      </c>
    </row>
    <row r="1707" spans="1:23" x14ac:dyDescent="0.25">
      <c r="A1707" t="s">
        <v>383</v>
      </c>
      <c r="B1707">
        <v>2009</v>
      </c>
      <c r="C1707" t="s">
        <v>273</v>
      </c>
      <c r="D1707">
        <v>68.5</v>
      </c>
      <c r="E1707">
        <v>172</v>
      </c>
      <c r="F1707">
        <v>0</v>
      </c>
      <c r="G1707">
        <v>2.06</v>
      </c>
      <c r="H1707">
        <v>0</v>
      </c>
      <c r="I1707">
        <v>89</v>
      </c>
      <c r="J1707">
        <v>0</v>
      </c>
      <c r="K1707">
        <v>65.8</v>
      </c>
      <c r="L1707">
        <v>0</v>
      </c>
      <c r="M1707">
        <v>81</v>
      </c>
      <c r="N1707">
        <v>13.44</v>
      </c>
      <c r="O1707">
        <v>91</v>
      </c>
      <c r="P1707">
        <v>0.1</v>
      </c>
      <c r="S1707">
        <v>0.2</v>
      </c>
      <c r="T1707">
        <v>0.2</v>
      </c>
      <c r="U1707">
        <v>0.629</v>
      </c>
      <c r="V1707">
        <v>11.4</v>
      </c>
      <c r="W1707" t="b">
        <f>COUNT(LifeExpectancyData[[#This Row],[Life expectancy]:[Schooling]])=19</f>
        <v>0</v>
      </c>
    </row>
    <row r="1708" spans="1:23" x14ac:dyDescent="0.25">
      <c r="A1708" t="s">
        <v>383</v>
      </c>
      <c r="B1708">
        <v>2008</v>
      </c>
      <c r="C1708" t="s">
        <v>273</v>
      </c>
      <c r="D1708">
        <v>68.400000000000006</v>
      </c>
      <c r="E1708">
        <v>174</v>
      </c>
      <c r="F1708">
        <v>0</v>
      </c>
      <c r="G1708">
        <v>1.97</v>
      </c>
      <c r="H1708">
        <v>0</v>
      </c>
      <c r="I1708">
        <v>89</v>
      </c>
      <c r="J1708">
        <v>0</v>
      </c>
      <c r="K1708">
        <v>65.2</v>
      </c>
      <c r="L1708">
        <v>0</v>
      </c>
      <c r="M1708">
        <v>88</v>
      </c>
      <c r="N1708">
        <v>12.94</v>
      </c>
      <c r="O1708">
        <v>85</v>
      </c>
      <c r="P1708">
        <v>0.1</v>
      </c>
      <c r="S1708">
        <v>0.2</v>
      </c>
      <c r="T1708">
        <v>0.2</v>
      </c>
      <c r="U1708">
        <v>0.628</v>
      </c>
      <c r="V1708">
        <v>11.2</v>
      </c>
      <c r="W1708" t="b">
        <f>COUNT(LifeExpectancyData[[#This Row],[Life expectancy]:[Schooling]])=19</f>
        <v>0</v>
      </c>
    </row>
    <row r="1709" spans="1:23" x14ac:dyDescent="0.25">
      <c r="A1709" t="s">
        <v>383</v>
      </c>
      <c r="B1709">
        <v>2007</v>
      </c>
      <c r="C1709" t="s">
        <v>273</v>
      </c>
      <c r="D1709">
        <v>68.2</v>
      </c>
      <c r="E1709">
        <v>175</v>
      </c>
      <c r="F1709">
        <v>0</v>
      </c>
      <c r="G1709">
        <v>1.64</v>
      </c>
      <c r="H1709">
        <v>0</v>
      </c>
      <c r="I1709">
        <v>9</v>
      </c>
      <c r="J1709">
        <v>0</v>
      </c>
      <c r="K1709">
        <v>64.7</v>
      </c>
      <c r="L1709">
        <v>0</v>
      </c>
      <c r="M1709">
        <v>79</v>
      </c>
      <c r="N1709">
        <v>11.99</v>
      </c>
      <c r="O1709">
        <v>79</v>
      </c>
      <c r="P1709">
        <v>0.1</v>
      </c>
      <c r="S1709">
        <v>0.2</v>
      </c>
      <c r="T1709">
        <v>0.2</v>
      </c>
      <c r="U1709">
        <v>0.625</v>
      </c>
      <c r="V1709">
        <v>11</v>
      </c>
      <c r="W1709" t="b">
        <f>COUNT(LifeExpectancyData[[#This Row],[Life expectancy]:[Schooling]])=19</f>
        <v>0</v>
      </c>
    </row>
    <row r="1710" spans="1:23" x14ac:dyDescent="0.25">
      <c r="A1710" t="s">
        <v>383</v>
      </c>
      <c r="B1710">
        <v>2006</v>
      </c>
      <c r="C1710" t="s">
        <v>273</v>
      </c>
      <c r="D1710">
        <v>68</v>
      </c>
      <c r="E1710">
        <v>176</v>
      </c>
      <c r="F1710">
        <v>0</v>
      </c>
      <c r="G1710">
        <v>1.73</v>
      </c>
      <c r="H1710">
        <v>0</v>
      </c>
      <c r="I1710">
        <v>84</v>
      </c>
      <c r="J1710">
        <v>0</v>
      </c>
      <c r="K1710">
        <v>64.099999999999994</v>
      </c>
      <c r="L1710">
        <v>0</v>
      </c>
      <c r="M1710">
        <v>81</v>
      </c>
      <c r="N1710">
        <v>11.92</v>
      </c>
      <c r="O1710">
        <v>67</v>
      </c>
      <c r="P1710">
        <v>0.1</v>
      </c>
      <c r="S1710">
        <v>0.2</v>
      </c>
      <c r="T1710">
        <v>0.2</v>
      </c>
      <c r="U1710">
        <v>0.622</v>
      </c>
      <c r="V1710">
        <v>10.9</v>
      </c>
      <c r="W1710" t="b">
        <f>COUNT(LifeExpectancyData[[#This Row],[Life expectancy]:[Schooling]])=19</f>
        <v>0</v>
      </c>
    </row>
    <row r="1711" spans="1:23" x14ac:dyDescent="0.25">
      <c r="A1711" t="s">
        <v>383</v>
      </c>
      <c r="B1711">
        <v>2005</v>
      </c>
      <c r="C1711" t="s">
        <v>273</v>
      </c>
      <c r="D1711">
        <v>67.900000000000006</v>
      </c>
      <c r="E1711">
        <v>178</v>
      </c>
      <c r="F1711">
        <v>0</v>
      </c>
      <c r="G1711">
        <v>1.9</v>
      </c>
      <c r="H1711">
        <v>0</v>
      </c>
      <c r="I1711">
        <v>91</v>
      </c>
      <c r="J1711">
        <v>0</v>
      </c>
      <c r="K1711">
        <v>63.6</v>
      </c>
      <c r="L1711">
        <v>0</v>
      </c>
      <c r="M1711">
        <v>94</v>
      </c>
      <c r="N1711">
        <v>12.11</v>
      </c>
      <c r="O1711">
        <v>94</v>
      </c>
      <c r="P1711">
        <v>0.1</v>
      </c>
      <c r="S1711">
        <v>0.2</v>
      </c>
      <c r="T1711">
        <v>0.2</v>
      </c>
      <c r="U1711">
        <v>0.61699999999999999</v>
      </c>
      <c r="V1711">
        <v>10.7</v>
      </c>
      <c r="W1711" t="b">
        <f>COUNT(LifeExpectancyData[[#This Row],[Life expectancy]:[Schooling]])=19</f>
        <v>0</v>
      </c>
    </row>
    <row r="1712" spans="1:23" x14ac:dyDescent="0.25">
      <c r="A1712" t="s">
        <v>383</v>
      </c>
      <c r="B1712">
        <v>2004</v>
      </c>
      <c r="C1712" t="s">
        <v>273</v>
      </c>
      <c r="D1712">
        <v>67.7</v>
      </c>
      <c r="E1712">
        <v>179</v>
      </c>
      <c r="F1712">
        <v>0</v>
      </c>
      <c r="G1712">
        <v>2.02</v>
      </c>
      <c r="H1712">
        <v>0</v>
      </c>
      <c r="I1712">
        <v>8</v>
      </c>
      <c r="J1712">
        <v>0</v>
      </c>
      <c r="K1712">
        <v>63.2</v>
      </c>
      <c r="L1712">
        <v>0</v>
      </c>
      <c r="M1712">
        <v>82</v>
      </c>
      <c r="N1712">
        <v>1.64</v>
      </c>
      <c r="O1712">
        <v>78</v>
      </c>
      <c r="P1712">
        <v>0.1</v>
      </c>
      <c r="S1712">
        <v>0.2</v>
      </c>
      <c r="T1712">
        <v>0.2</v>
      </c>
      <c r="U1712">
        <v>0.61599999999999999</v>
      </c>
      <c r="V1712">
        <v>10.5</v>
      </c>
      <c r="W1712" t="b">
        <f>COUNT(LifeExpectancyData[[#This Row],[Life expectancy]:[Schooling]])=19</f>
        <v>0</v>
      </c>
    </row>
    <row r="1713" spans="1:23" x14ac:dyDescent="0.25">
      <c r="A1713" t="s">
        <v>383</v>
      </c>
      <c r="B1713">
        <v>2003</v>
      </c>
      <c r="C1713" t="s">
        <v>273</v>
      </c>
      <c r="D1713">
        <v>67.5</v>
      </c>
      <c r="E1713">
        <v>18</v>
      </c>
      <c r="F1713">
        <v>0</v>
      </c>
      <c r="G1713">
        <v>3.15</v>
      </c>
      <c r="H1713">
        <v>0</v>
      </c>
      <c r="I1713">
        <v>89</v>
      </c>
      <c r="J1713">
        <v>0</v>
      </c>
      <c r="K1713">
        <v>62.8</v>
      </c>
      <c r="L1713">
        <v>0</v>
      </c>
      <c r="M1713">
        <v>88</v>
      </c>
      <c r="N1713">
        <v>9.69</v>
      </c>
      <c r="O1713">
        <v>92</v>
      </c>
      <c r="P1713">
        <v>0.1</v>
      </c>
      <c r="S1713">
        <v>0.2</v>
      </c>
      <c r="T1713">
        <v>0.2</v>
      </c>
      <c r="U1713">
        <v>0.61199999999999999</v>
      </c>
      <c r="V1713">
        <v>10.4</v>
      </c>
      <c r="W1713" t="b">
        <f>COUNT(LifeExpectancyData[[#This Row],[Life expectancy]:[Schooling]])=19</f>
        <v>0</v>
      </c>
    </row>
    <row r="1714" spans="1:23" x14ac:dyDescent="0.25">
      <c r="A1714" t="s">
        <v>383</v>
      </c>
      <c r="B1714">
        <v>2002</v>
      </c>
      <c r="C1714" t="s">
        <v>273</v>
      </c>
      <c r="D1714">
        <v>66.2</v>
      </c>
      <c r="E1714">
        <v>21</v>
      </c>
      <c r="F1714">
        <v>0</v>
      </c>
      <c r="G1714">
        <v>2.78</v>
      </c>
      <c r="H1714">
        <v>0</v>
      </c>
      <c r="I1714">
        <v>85</v>
      </c>
      <c r="J1714">
        <v>0</v>
      </c>
      <c r="K1714">
        <v>62.4</v>
      </c>
      <c r="L1714">
        <v>0</v>
      </c>
      <c r="M1714">
        <v>84</v>
      </c>
      <c r="N1714">
        <v>8.1999999999999993</v>
      </c>
      <c r="O1714">
        <v>84</v>
      </c>
      <c r="P1714">
        <v>0.1</v>
      </c>
      <c r="S1714">
        <v>0.2</v>
      </c>
      <c r="T1714">
        <v>0.2</v>
      </c>
      <c r="U1714">
        <v>0.60799999999999998</v>
      </c>
      <c r="V1714">
        <v>10.199999999999999</v>
      </c>
      <c r="W1714" t="b">
        <f>COUNT(LifeExpectancyData[[#This Row],[Life expectancy]:[Schooling]])=19</f>
        <v>0</v>
      </c>
    </row>
    <row r="1715" spans="1:23" x14ac:dyDescent="0.25">
      <c r="A1715" t="s">
        <v>383</v>
      </c>
      <c r="B1715">
        <v>2001</v>
      </c>
      <c r="C1715" t="s">
        <v>273</v>
      </c>
      <c r="D1715">
        <v>67.2</v>
      </c>
      <c r="E1715">
        <v>183</v>
      </c>
      <c r="F1715">
        <v>0</v>
      </c>
      <c r="G1715">
        <v>2.82</v>
      </c>
      <c r="H1715">
        <v>0</v>
      </c>
      <c r="I1715">
        <v>81</v>
      </c>
      <c r="J1715">
        <v>0</v>
      </c>
      <c r="K1715">
        <v>62</v>
      </c>
      <c r="L1715">
        <v>0</v>
      </c>
      <c r="M1715">
        <v>79</v>
      </c>
      <c r="N1715">
        <v>8.58</v>
      </c>
      <c r="O1715">
        <v>75</v>
      </c>
      <c r="P1715">
        <v>0.1</v>
      </c>
      <c r="S1715">
        <v>0.3</v>
      </c>
      <c r="T1715">
        <v>0.2</v>
      </c>
      <c r="U1715">
        <v>0.60399999999999998</v>
      </c>
      <c r="V1715">
        <v>10.1</v>
      </c>
      <c r="W1715" t="b">
        <f>COUNT(LifeExpectancyData[[#This Row],[Life expectancy]:[Schooling]])=19</f>
        <v>0</v>
      </c>
    </row>
    <row r="1716" spans="1:23" x14ac:dyDescent="0.25">
      <c r="A1716" t="s">
        <v>383</v>
      </c>
      <c r="B1716">
        <v>2000</v>
      </c>
      <c r="C1716" t="s">
        <v>273</v>
      </c>
      <c r="D1716">
        <v>67</v>
      </c>
      <c r="E1716">
        <v>185</v>
      </c>
      <c r="F1716">
        <v>0</v>
      </c>
      <c r="G1716">
        <v>2.23</v>
      </c>
      <c r="H1716">
        <v>0</v>
      </c>
      <c r="I1716">
        <v>87</v>
      </c>
      <c r="J1716">
        <v>0</v>
      </c>
      <c r="K1716">
        <v>61.5</v>
      </c>
      <c r="L1716">
        <v>0</v>
      </c>
      <c r="M1716">
        <v>85</v>
      </c>
      <c r="N1716">
        <v>7.88</v>
      </c>
      <c r="O1716">
        <v>85</v>
      </c>
      <c r="P1716">
        <v>0.1</v>
      </c>
      <c r="S1716">
        <v>0.3</v>
      </c>
      <c r="T1716">
        <v>0.3</v>
      </c>
      <c r="U1716">
        <v>0</v>
      </c>
      <c r="V1716">
        <v>0</v>
      </c>
      <c r="W1716" t="b">
        <f>COUNT(LifeExpectancyData[[#This Row],[Life expectancy]:[Schooling]])=19</f>
        <v>0</v>
      </c>
    </row>
    <row r="1717" spans="1:23" x14ac:dyDescent="0.25">
      <c r="A1717" t="s">
        <v>384</v>
      </c>
      <c r="B1717">
        <v>2013</v>
      </c>
      <c r="C1717" t="s">
        <v>273</v>
      </c>
      <c r="F1717">
        <v>0</v>
      </c>
      <c r="G1717">
        <v>0.01</v>
      </c>
      <c r="H1717">
        <v>0</v>
      </c>
      <c r="I1717">
        <v>99</v>
      </c>
      <c r="J1717">
        <v>0</v>
      </c>
      <c r="L1717">
        <v>0</v>
      </c>
      <c r="M1717">
        <v>99</v>
      </c>
      <c r="N1717">
        <v>4.3</v>
      </c>
      <c r="O1717">
        <v>99</v>
      </c>
      <c r="P1717">
        <v>0.1</v>
      </c>
      <c r="W1717" t="b">
        <f>COUNT(LifeExpectancyData[[#This Row],[Life expectancy]:[Schooling]])=19</f>
        <v>0</v>
      </c>
    </row>
    <row r="1718" spans="1:23" x14ac:dyDescent="0.25">
      <c r="A1718" t="s">
        <v>385</v>
      </c>
      <c r="B1718">
        <v>2015</v>
      </c>
      <c r="C1718" t="s">
        <v>273</v>
      </c>
      <c r="D1718">
        <v>68.8</v>
      </c>
      <c r="E1718">
        <v>222</v>
      </c>
      <c r="F1718">
        <v>1</v>
      </c>
      <c r="H1718">
        <v>0</v>
      </c>
      <c r="I1718">
        <v>99</v>
      </c>
      <c r="J1718">
        <v>20359</v>
      </c>
      <c r="K1718">
        <v>52.7</v>
      </c>
      <c r="L1718">
        <v>1</v>
      </c>
      <c r="M1718">
        <v>99</v>
      </c>
      <c r="O1718">
        <v>99</v>
      </c>
      <c r="P1718">
        <v>0.1</v>
      </c>
      <c r="Q1718">
        <v>3944.1839</v>
      </c>
      <c r="R1718">
        <v>2976877</v>
      </c>
      <c r="S1718">
        <v>2.2000000000000002</v>
      </c>
      <c r="T1718">
        <v>2.2999999999999998</v>
      </c>
      <c r="U1718">
        <v>0.73299999999999998</v>
      </c>
      <c r="V1718">
        <v>14.8</v>
      </c>
      <c r="W1718" t="b">
        <f>COUNT(LifeExpectancyData[[#This Row],[Life expectancy]:[Schooling]])=19</f>
        <v>0</v>
      </c>
    </row>
    <row r="1719" spans="1:23" x14ac:dyDescent="0.25">
      <c r="A1719" t="s">
        <v>385</v>
      </c>
      <c r="B1719">
        <v>2014</v>
      </c>
      <c r="C1719" t="s">
        <v>273</v>
      </c>
      <c r="D1719">
        <v>68.400000000000006</v>
      </c>
      <c r="E1719">
        <v>225</v>
      </c>
      <c r="F1719">
        <v>1</v>
      </c>
      <c r="G1719">
        <v>0.01</v>
      </c>
      <c r="H1719">
        <v>281.00239920000001</v>
      </c>
      <c r="I1719">
        <v>99</v>
      </c>
      <c r="J1719">
        <v>0</v>
      </c>
      <c r="K1719">
        <v>51.5</v>
      </c>
      <c r="L1719">
        <v>1</v>
      </c>
      <c r="M1719">
        <v>99</v>
      </c>
      <c r="N1719">
        <v>4.7300000000000004</v>
      </c>
      <c r="O1719">
        <v>99</v>
      </c>
      <c r="P1719">
        <v>0.1</v>
      </c>
      <c r="Q1719">
        <v>4181.5833210000001</v>
      </c>
      <c r="R1719">
        <v>2923896</v>
      </c>
      <c r="S1719">
        <v>2.2000000000000002</v>
      </c>
      <c r="T1719">
        <v>2.2999999999999998</v>
      </c>
      <c r="U1719">
        <v>0.72899999999999998</v>
      </c>
      <c r="V1719">
        <v>14.8</v>
      </c>
      <c r="W1719" t="b">
        <f>COUNT(LifeExpectancyData[[#This Row],[Life expectancy]:[Schooling]])=19</f>
        <v>1</v>
      </c>
    </row>
    <row r="1720" spans="1:23" x14ac:dyDescent="0.25">
      <c r="A1720" t="s">
        <v>385</v>
      </c>
      <c r="B1720">
        <v>2013</v>
      </c>
      <c r="C1720" t="s">
        <v>273</v>
      </c>
      <c r="D1720">
        <v>68.099999999999994</v>
      </c>
      <c r="E1720">
        <v>227</v>
      </c>
      <c r="F1720">
        <v>1</v>
      </c>
      <c r="G1720">
        <v>0.01</v>
      </c>
      <c r="H1720">
        <v>241.1958645</v>
      </c>
      <c r="I1720">
        <v>98</v>
      </c>
      <c r="J1720">
        <v>0</v>
      </c>
      <c r="K1720">
        <v>5.4</v>
      </c>
      <c r="L1720">
        <v>1</v>
      </c>
      <c r="M1720">
        <v>98</v>
      </c>
      <c r="N1720">
        <v>4.21</v>
      </c>
      <c r="O1720">
        <v>98</v>
      </c>
      <c r="P1720">
        <v>0.1</v>
      </c>
      <c r="Q1720">
        <v>4385.379355</v>
      </c>
      <c r="R1720">
        <v>286917</v>
      </c>
      <c r="S1720">
        <v>2.2000000000000002</v>
      </c>
      <c r="T1720">
        <v>2.2999999999999998</v>
      </c>
      <c r="U1720">
        <v>0.72</v>
      </c>
      <c r="V1720">
        <v>14.7</v>
      </c>
      <c r="W1720" t="b">
        <f>COUNT(LifeExpectancyData[[#This Row],[Life expectancy]:[Schooling]])=19</f>
        <v>1</v>
      </c>
    </row>
    <row r="1721" spans="1:23" x14ac:dyDescent="0.25">
      <c r="A1721" t="s">
        <v>385</v>
      </c>
      <c r="B1721">
        <v>2012</v>
      </c>
      <c r="C1721" t="s">
        <v>273</v>
      </c>
      <c r="D1721">
        <v>67.8</v>
      </c>
      <c r="E1721">
        <v>231</v>
      </c>
      <c r="F1721">
        <v>1</v>
      </c>
      <c r="G1721">
        <v>0.01</v>
      </c>
      <c r="H1721">
        <v>253.8285861</v>
      </c>
      <c r="I1721">
        <v>99</v>
      </c>
      <c r="J1721">
        <v>0</v>
      </c>
      <c r="K1721">
        <v>49.2</v>
      </c>
      <c r="L1721">
        <v>2</v>
      </c>
      <c r="M1721">
        <v>99</v>
      </c>
      <c r="N1721">
        <v>4.22</v>
      </c>
      <c r="O1721">
        <v>99</v>
      </c>
      <c r="P1721">
        <v>0.1</v>
      </c>
      <c r="Q1721">
        <v>4368.8224799999998</v>
      </c>
      <c r="R1721">
        <v>2814226</v>
      </c>
      <c r="S1721">
        <v>2.2000000000000002</v>
      </c>
      <c r="T1721">
        <v>2.2999999999999998</v>
      </c>
      <c r="U1721">
        <v>0.71199999999999997</v>
      </c>
      <c r="V1721">
        <v>14.7</v>
      </c>
      <c r="W1721" t="b">
        <f>COUNT(LifeExpectancyData[[#This Row],[Life expectancy]:[Schooling]])=19</f>
        <v>1</v>
      </c>
    </row>
    <row r="1722" spans="1:23" x14ac:dyDescent="0.25">
      <c r="A1722" t="s">
        <v>385</v>
      </c>
      <c r="B1722">
        <v>2011</v>
      </c>
      <c r="C1722" t="s">
        <v>273</v>
      </c>
      <c r="D1722">
        <v>67.3</v>
      </c>
      <c r="E1722">
        <v>235</v>
      </c>
      <c r="F1722">
        <v>1</v>
      </c>
      <c r="G1722">
        <v>0.01</v>
      </c>
      <c r="H1722">
        <v>257.84031540000001</v>
      </c>
      <c r="I1722">
        <v>99</v>
      </c>
      <c r="J1722">
        <v>0</v>
      </c>
      <c r="K1722">
        <v>48</v>
      </c>
      <c r="L1722">
        <v>2</v>
      </c>
      <c r="M1722">
        <v>99</v>
      </c>
      <c r="N1722">
        <v>4.45</v>
      </c>
      <c r="O1722">
        <v>99</v>
      </c>
      <c r="P1722">
        <v>0.1</v>
      </c>
      <c r="Q1722">
        <v>3769.5952550000002</v>
      </c>
      <c r="R1722">
        <v>2761516</v>
      </c>
      <c r="S1722">
        <v>2.2000000000000002</v>
      </c>
      <c r="T1722">
        <v>2.2999999999999998</v>
      </c>
      <c r="U1722">
        <v>0.70099999999999996</v>
      </c>
      <c r="V1722">
        <v>14.6</v>
      </c>
      <c r="W1722" t="b">
        <f>COUNT(LifeExpectancyData[[#This Row],[Life expectancy]:[Schooling]])=19</f>
        <v>1</v>
      </c>
    </row>
    <row r="1723" spans="1:23" x14ac:dyDescent="0.25">
      <c r="A1723" t="s">
        <v>385</v>
      </c>
      <c r="B1723">
        <v>2010</v>
      </c>
      <c r="C1723" t="s">
        <v>273</v>
      </c>
      <c r="D1723">
        <v>66.3</v>
      </c>
      <c r="E1723">
        <v>25</v>
      </c>
      <c r="F1723">
        <v>1</v>
      </c>
      <c r="G1723">
        <v>5.8</v>
      </c>
      <c r="H1723">
        <v>22.316242720000002</v>
      </c>
      <c r="I1723">
        <v>96</v>
      </c>
      <c r="J1723">
        <v>7</v>
      </c>
      <c r="K1723">
        <v>46.9</v>
      </c>
      <c r="L1723">
        <v>2</v>
      </c>
      <c r="M1723">
        <v>96</v>
      </c>
      <c r="N1723">
        <v>4.7</v>
      </c>
      <c r="O1723">
        <v>96</v>
      </c>
      <c r="P1723">
        <v>0.1</v>
      </c>
      <c r="Q1723">
        <v>265.35365899999999</v>
      </c>
      <c r="R1723">
        <v>271265</v>
      </c>
      <c r="S1723">
        <v>2.2000000000000002</v>
      </c>
      <c r="T1723">
        <v>2.2999999999999998</v>
      </c>
      <c r="U1723">
        <v>0.69299999999999995</v>
      </c>
      <c r="V1723">
        <v>14.3</v>
      </c>
      <c r="W1723" t="b">
        <f>COUNT(LifeExpectancyData[[#This Row],[Life expectancy]:[Schooling]])=19</f>
        <v>1</v>
      </c>
    </row>
    <row r="1724" spans="1:23" x14ac:dyDescent="0.25">
      <c r="A1724" t="s">
        <v>385</v>
      </c>
      <c r="B1724">
        <v>2009</v>
      </c>
      <c r="C1724" t="s">
        <v>273</v>
      </c>
      <c r="D1724">
        <v>66.900000000000006</v>
      </c>
      <c r="E1724">
        <v>235</v>
      </c>
      <c r="F1724">
        <v>1</v>
      </c>
      <c r="G1724">
        <v>4.6100000000000003</v>
      </c>
      <c r="H1724">
        <v>134.16789320000001</v>
      </c>
      <c r="I1724">
        <v>97</v>
      </c>
      <c r="J1724">
        <v>8</v>
      </c>
      <c r="K1724">
        <v>45.9</v>
      </c>
      <c r="L1724">
        <v>2</v>
      </c>
      <c r="M1724">
        <v>96</v>
      </c>
      <c r="N1724">
        <v>5.29</v>
      </c>
      <c r="O1724">
        <v>95</v>
      </c>
      <c r="P1724">
        <v>0.1</v>
      </c>
      <c r="Q1724">
        <v>1717.8987609999999</v>
      </c>
      <c r="R1724">
        <v>2668289</v>
      </c>
      <c r="S1724">
        <v>2.2000000000000002</v>
      </c>
      <c r="T1724">
        <v>2.2999999999999998</v>
      </c>
      <c r="U1724">
        <v>0.68600000000000005</v>
      </c>
      <c r="V1724">
        <v>13.8</v>
      </c>
      <c r="W1724" t="b">
        <f>COUNT(LifeExpectancyData[[#This Row],[Life expectancy]:[Schooling]])=19</f>
        <v>1</v>
      </c>
    </row>
    <row r="1725" spans="1:23" x14ac:dyDescent="0.25">
      <c r="A1725" t="s">
        <v>385</v>
      </c>
      <c r="B1725">
        <v>2008</v>
      </c>
      <c r="C1725" t="s">
        <v>273</v>
      </c>
      <c r="D1725">
        <v>67.400000000000006</v>
      </c>
      <c r="E1725">
        <v>225</v>
      </c>
      <c r="F1725">
        <v>2</v>
      </c>
      <c r="G1725">
        <v>4.26</v>
      </c>
      <c r="H1725">
        <v>181.0123284</v>
      </c>
      <c r="I1725">
        <v>96</v>
      </c>
      <c r="J1725">
        <v>31</v>
      </c>
      <c r="K1725">
        <v>44.9</v>
      </c>
      <c r="L1725">
        <v>2</v>
      </c>
      <c r="M1725">
        <v>95</v>
      </c>
      <c r="N1725">
        <v>5.58</v>
      </c>
      <c r="O1725">
        <v>96</v>
      </c>
      <c r="P1725">
        <v>0.1</v>
      </c>
      <c r="Q1725">
        <v>2139.6256309999999</v>
      </c>
      <c r="R1725">
        <v>2628131</v>
      </c>
      <c r="S1725">
        <v>2.2000000000000002</v>
      </c>
      <c r="T1725">
        <v>2.2999999999999998</v>
      </c>
      <c r="U1725">
        <v>0.67300000000000004</v>
      </c>
      <c r="V1725">
        <v>13.4</v>
      </c>
      <c r="W1725" t="b">
        <f>COUNT(LifeExpectancyData[[#This Row],[Life expectancy]:[Schooling]])=19</f>
        <v>1</v>
      </c>
    </row>
    <row r="1726" spans="1:23" x14ac:dyDescent="0.25">
      <c r="A1726" t="s">
        <v>385</v>
      </c>
      <c r="B1726">
        <v>2007</v>
      </c>
      <c r="C1726" t="s">
        <v>273</v>
      </c>
      <c r="D1726">
        <v>65.900000000000006</v>
      </c>
      <c r="E1726">
        <v>26</v>
      </c>
      <c r="F1726">
        <v>2</v>
      </c>
      <c r="G1726">
        <v>3.79</v>
      </c>
      <c r="H1726">
        <v>126.698109</v>
      </c>
      <c r="I1726">
        <v>98</v>
      </c>
      <c r="J1726">
        <v>12</v>
      </c>
      <c r="K1726">
        <v>43.9</v>
      </c>
      <c r="L1726">
        <v>2</v>
      </c>
      <c r="M1726">
        <v>99</v>
      </c>
      <c r="N1726">
        <v>5.6</v>
      </c>
      <c r="O1726">
        <v>95</v>
      </c>
      <c r="P1726">
        <v>0.1</v>
      </c>
      <c r="Q1726">
        <v>1634.81431</v>
      </c>
      <c r="R1726">
        <v>259167</v>
      </c>
      <c r="S1726">
        <v>2.2000000000000002</v>
      </c>
      <c r="T1726">
        <v>2.4</v>
      </c>
      <c r="U1726">
        <v>0.66100000000000003</v>
      </c>
      <c r="V1726">
        <v>13</v>
      </c>
      <c r="W1726" t="b">
        <f>COUNT(LifeExpectancyData[[#This Row],[Life expectancy]:[Schooling]])=19</f>
        <v>1</v>
      </c>
    </row>
    <row r="1727" spans="1:23" x14ac:dyDescent="0.25">
      <c r="A1727" t="s">
        <v>385</v>
      </c>
      <c r="B1727">
        <v>2006</v>
      </c>
      <c r="C1727" t="s">
        <v>273</v>
      </c>
      <c r="D1727">
        <v>65</v>
      </c>
      <c r="E1727">
        <v>271</v>
      </c>
      <c r="F1727">
        <v>2</v>
      </c>
      <c r="G1727">
        <v>2.91</v>
      </c>
      <c r="H1727">
        <v>122.1206485</v>
      </c>
      <c r="I1727">
        <v>98</v>
      </c>
      <c r="J1727">
        <v>26</v>
      </c>
      <c r="K1727">
        <v>43</v>
      </c>
      <c r="L1727">
        <v>2</v>
      </c>
      <c r="M1727">
        <v>98</v>
      </c>
      <c r="N1727">
        <v>4.68</v>
      </c>
      <c r="O1727">
        <v>99</v>
      </c>
      <c r="P1727">
        <v>0.1</v>
      </c>
      <c r="Q1727">
        <v>1334.6518960000001</v>
      </c>
      <c r="R1727">
        <v>255812</v>
      </c>
      <c r="S1727">
        <v>2.2000000000000002</v>
      </c>
      <c r="T1727">
        <v>2.4</v>
      </c>
      <c r="U1727">
        <v>0.64900000000000002</v>
      </c>
      <c r="V1727">
        <v>12.7</v>
      </c>
      <c r="W1727" t="b">
        <f>COUNT(LifeExpectancyData[[#This Row],[Life expectancy]:[Schooling]])=19</f>
        <v>1</v>
      </c>
    </row>
    <row r="1728" spans="1:23" x14ac:dyDescent="0.25">
      <c r="A1728" t="s">
        <v>385</v>
      </c>
      <c r="B1728">
        <v>2005</v>
      </c>
      <c r="C1728" t="s">
        <v>273</v>
      </c>
      <c r="D1728">
        <v>64.5</v>
      </c>
      <c r="E1728">
        <v>274</v>
      </c>
      <c r="F1728">
        <v>2</v>
      </c>
      <c r="G1728">
        <v>2.75</v>
      </c>
      <c r="H1728">
        <v>98.683679510000005</v>
      </c>
      <c r="I1728">
        <v>98</v>
      </c>
      <c r="J1728">
        <v>0</v>
      </c>
      <c r="K1728">
        <v>42.1</v>
      </c>
      <c r="L1728">
        <v>2</v>
      </c>
      <c r="M1728">
        <v>99</v>
      </c>
      <c r="N1728">
        <v>5.9</v>
      </c>
      <c r="O1728">
        <v>99</v>
      </c>
      <c r="P1728">
        <v>0.1</v>
      </c>
      <c r="Q1728">
        <v>998.82266709999999</v>
      </c>
      <c r="R1728">
        <v>2526446</v>
      </c>
      <c r="S1728">
        <v>2.2999999999999998</v>
      </c>
      <c r="T1728">
        <v>2.4</v>
      </c>
      <c r="U1728">
        <v>0.63700000000000001</v>
      </c>
      <c r="V1728">
        <v>11.8</v>
      </c>
      <c r="W1728" t="b">
        <f>COUNT(LifeExpectancyData[[#This Row],[Life expectancy]:[Schooling]])=19</f>
        <v>1</v>
      </c>
    </row>
    <row r="1729" spans="1:23" x14ac:dyDescent="0.25">
      <c r="A1729" t="s">
        <v>385</v>
      </c>
      <c r="B1729">
        <v>2004</v>
      </c>
      <c r="C1729" t="s">
        <v>273</v>
      </c>
      <c r="D1729">
        <v>64</v>
      </c>
      <c r="E1729">
        <v>284</v>
      </c>
      <c r="F1729">
        <v>2</v>
      </c>
      <c r="G1729">
        <v>1.75</v>
      </c>
      <c r="H1729">
        <v>73.241504829999997</v>
      </c>
      <c r="I1729">
        <v>98</v>
      </c>
      <c r="J1729">
        <v>0</v>
      </c>
      <c r="K1729">
        <v>41.3</v>
      </c>
      <c r="L1729">
        <v>2</v>
      </c>
      <c r="M1729">
        <v>99</v>
      </c>
      <c r="N1729">
        <v>5.99</v>
      </c>
      <c r="O1729">
        <v>99</v>
      </c>
      <c r="P1729">
        <v>0.1</v>
      </c>
      <c r="Q1729">
        <v>797.83774319999998</v>
      </c>
      <c r="R1729">
        <v>2496832</v>
      </c>
      <c r="S1729">
        <v>2.2999999999999998</v>
      </c>
      <c r="T1729">
        <v>2.4</v>
      </c>
      <c r="U1729">
        <v>0.621</v>
      </c>
      <c r="V1729">
        <v>11.2</v>
      </c>
      <c r="W1729" t="b">
        <f>COUNT(LifeExpectancyData[[#This Row],[Life expectancy]:[Schooling]])=19</f>
        <v>1</v>
      </c>
    </row>
    <row r="1730" spans="1:23" x14ac:dyDescent="0.25">
      <c r="A1730" t="s">
        <v>385</v>
      </c>
      <c r="B1730">
        <v>2003</v>
      </c>
      <c r="C1730" t="s">
        <v>273</v>
      </c>
      <c r="D1730">
        <v>64</v>
      </c>
      <c r="E1730">
        <v>271</v>
      </c>
      <c r="F1730">
        <v>2</v>
      </c>
      <c r="G1730">
        <v>1.31</v>
      </c>
      <c r="H1730">
        <v>56.056864279999999</v>
      </c>
      <c r="I1730">
        <v>98</v>
      </c>
      <c r="J1730">
        <v>18</v>
      </c>
      <c r="K1730">
        <v>4.5</v>
      </c>
      <c r="L1730">
        <v>2</v>
      </c>
      <c r="M1730">
        <v>98</v>
      </c>
      <c r="N1730">
        <v>6.18</v>
      </c>
      <c r="O1730">
        <v>98</v>
      </c>
      <c r="P1730">
        <v>0.1</v>
      </c>
      <c r="Q1730">
        <v>646.56129499999997</v>
      </c>
      <c r="R1730">
        <v>2469286</v>
      </c>
      <c r="S1730">
        <v>2.4</v>
      </c>
      <c r="T1730">
        <v>2.5</v>
      </c>
      <c r="U1730">
        <v>0.60899999999999999</v>
      </c>
      <c r="V1730">
        <v>10.5</v>
      </c>
      <c r="W1730" t="b">
        <f>COUNT(LifeExpectancyData[[#This Row],[Life expectancy]:[Schooling]])=19</f>
        <v>1</v>
      </c>
    </row>
    <row r="1731" spans="1:23" x14ac:dyDescent="0.25">
      <c r="A1731" t="s">
        <v>385</v>
      </c>
      <c r="B1731">
        <v>2002</v>
      </c>
      <c r="C1731" t="s">
        <v>273</v>
      </c>
      <c r="D1731">
        <v>63.8</v>
      </c>
      <c r="E1731">
        <v>263</v>
      </c>
      <c r="F1731">
        <v>2</v>
      </c>
      <c r="G1731">
        <v>2.4300000000000002</v>
      </c>
      <c r="H1731">
        <v>55.608782159999997</v>
      </c>
      <c r="I1731">
        <v>98</v>
      </c>
      <c r="J1731">
        <v>1205</v>
      </c>
      <c r="K1731">
        <v>39.799999999999997</v>
      </c>
      <c r="L1731">
        <v>2</v>
      </c>
      <c r="M1731">
        <v>98</v>
      </c>
      <c r="N1731">
        <v>5.81</v>
      </c>
      <c r="O1731">
        <v>98</v>
      </c>
      <c r="P1731">
        <v>0.1</v>
      </c>
      <c r="Q1731">
        <v>571.51882999999998</v>
      </c>
      <c r="R1731">
        <v>2443659</v>
      </c>
      <c r="S1731">
        <v>2.4</v>
      </c>
      <c r="T1731">
        <v>2.5</v>
      </c>
      <c r="U1731">
        <v>0.59899999999999998</v>
      </c>
      <c r="V1731">
        <v>10.1</v>
      </c>
      <c r="W1731" t="b">
        <f>COUNT(LifeExpectancyData[[#This Row],[Life expectancy]:[Schooling]])=19</f>
        <v>1</v>
      </c>
    </row>
    <row r="1732" spans="1:23" x14ac:dyDescent="0.25">
      <c r="A1732" t="s">
        <v>385</v>
      </c>
      <c r="B1732">
        <v>2001</v>
      </c>
      <c r="C1732" t="s">
        <v>273</v>
      </c>
      <c r="D1732">
        <v>63.2</v>
      </c>
      <c r="E1732">
        <v>266</v>
      </c>
      <c r="F1732">
        <v>2</v>
      </c>
      <c r="G1732">
        <v>2.87</v>
      </c>
      <c r="H1732">
        <v>61.84921903</v>
      </c>
      <c r="I1732">
        <v>95</v>
      </c>
      <c r="J1732">
        <v>10677</v>
      </c>
      <c r="K1732">
        <v>39.1</v>
      </c>
      <c r="L1732">
        <v>3</v>
      </c>
      <c r="M1732">
        <v>95</v>
      </c>
      <c r="N1732">
        <v>5.45</v>
      </c>
      <c r="O1732">
        <v>95</v>
      </c>
      <c r="P1732">
        <v>0.1</v>
      </c>
      <c r="Q1732">
        <v>524.14592400000004</v>
      </c>
      <c r="R1732">
        <v>2419776</v>
      </c>
      <c r="S1732">
        <v>2.5</v>
      </c>
      <c r="T1732">
        <v>2.6</v>
      </c>
      <c r="U1732">
        <v>0.58799999999999997</v>
      </c>
      <c r="V1732">
        <v>9.4</v>
      </c>
      <c r="W1732" t="b">
        <f>COUNT(LifeExpectancyData[[#This Row],[Life expectancy]:[Schooling]])=19</f>
        <v>1</v>
      </c>
    </row>
    <row r="1733" spans="1:23" x14ac:dyDescent="0.25">
      <c r="A1733" t="s">
        <v>385</v>
      </c>
      <c r="B1733">
        <v>2000</v>
      </c>
      <c r="C1733" t="s">
        <v>273</v>
      </c>
      <c r="D1733">
        <v>62.8</v>
      </c>
      <c r="E1733">
        <v>274</v>
      </c>
      <c r="F1733">
        <v>2</v>
      </c>
      <c r="G1733">
        <v>2.79</v>
      </c>
      <c r="H1733">
        <v>56.431387000000001</v>
      </c>
      <c r="I1733">
        <v>93</v>
      </c>
      <c r="J1733">
        <v>925</v>
      </c>
      <c r="K1733">
        <v>38.5</v>
      </c>
      <c r="L1733">
        <v>3</v>
      </c>
      <c r="M1733">
        <v>94</v>
      </c>
      <c r="N1733">
        <v>4.92</v>
      </c>
      <c r="O1733">
        <v>94</v>
      </c>
      <c r="P1733">
        <v>0.1</v>
      </c>
      <c r="Q1733">
        <v>474.21333609999999</v>
      </c>
      <c r="R1733">
        <v>2397436</v>
      </c>
      <c r="S1733">
        <v>2.6</v>
      </c>
      <c r="T1733">
        <v>2.6</v>
      </c>
      <c r="U1733">
        <v>0.58199999999999996</v>
      </c>
      <c r="V1733">
        <v>8.9</v>
      </c>
      <c r="W1733" t="b">
        <f>COUNT(LifeExpectancyData[[#This Row],[Life expectancy]:[Schooling]])=19</f>
        <v>1</v>
      </c>
    </row>
    <row r="1734" spans="1:23" x14ac:dyDescent="0.25">
      <c r="A1734" t="s">
        <v>386</v>
      </c>
      <c r="B1734">
        <v>2015</v>
      </c>
      <c r="C1734" t="s">
        <v>273</v>
      </c>
      <c r="D1734">
        <v>76.099999999999994</v>
      </c>
      <c r="E1734">
        <v>16</v>
      </c>
      <c r="F1734">
        <v>0</v>
      </c>
      <c r="H1734">
        <v>0</v>
      </c>
      <c r="I1734">
        <v>82</v>
      </c>
      <c r="J1734">
        <v>0</v>
      </c>
      <c r="K1734">
        <v>61.8</v>
      </c>
      <c r="L1734">
        <v>0</v>
      </c>
      <c r="M1734">
        <v>89</v>
      </c>
      <c r="O1734">
        <v>89</v>
      </c>
      <c r="P1734">
        <v>0.1</v>
      </c>
      <c r="Q1734">
        <v>6461.1925540000002</v>
      </c>
      <c r="R1734">
        <v>622159</v>
      </c>
      <c r="S1734">
        <v>1.8</v>
      </c>
      <c r="T1734">
        <v>1.8</v>
      </c>
      <c r="U1734">
        <v>0.80400000000000005</v>
      </c>
      <c r="V1734">
        <v>15.1</v>
      </c>
      <c r="W1734" t="b">
        <f>COUNT(LifeExpectancyData[[#This Row],[Life expectancy]:[Schooling]])=19</f>
        <v>0</v>
      </c>
    </row>
    <row r="1735" spans="1:23" x14ac:dyDescent="0.25">
      <c r="A1735" t="s">
        <v>386</v>
      </c>
      <c r="B1735">
        <v>2014</v>
      </c>
      <c r="C1735" t="s">
        <v>273</v>
      </c>
      <c r="D1735">
        <v>75.900000000000006</v>
      </c>
      <c r="E1735">
        <v>17</v>
      </c>
      <c r="F1735">
        <v>0</v>
      </c>
      <c r="G1735">
        <v>0.01</v>
      </c>
      <c r="H1735">
        <v>726.02917639999998</v>
      </c>
      <c r="I1735">
        <v>87</v>
      </c>
      <c r="J1735">
        <v>0</v>
      </c>
      <c r="K1735">
        <v>61.3</v>
      </c>
      <c r="L1735">
        <v>0</v>
      </c>
      <c r="M1735">
        <v>91</v>
      </c>
      <c r="N1735">
        <v>6.42</v>
      </c>
      <c r="O1735">
        <v>91</v>
      </c>
      <c r="P1735">
        <v>0.1</v>
      </c>
      <c r="Q1735">
        <v>7378.3452889999999</v>
      </c>
      <c r="R1735">
        <v>62181</v>
      </c>
      <c r="S1735">
        <v>1.8</v>
      </c>
      <c r="T1735">
        <v>1.9</v>
      </c>
      <c r="U1735">
        <v>0.80300000000000005</v>
      </c>
      <c r="V1735">
        <v>15.1</v>
      </c>
      <c r="W1735" t="b">
        <f>COUNT(LifeExpectancyData[[#This Row],[Life expectancy]:[Schooling]])=19</f>
        <v>1</v>
      </c>
    </row>
    <row r="1736" spans="1:23" x14ac:dyDescent="0.25">
      <c r="A1736" t="s">
        <v>386</v>
      </c>
      <c r="B1736">
        <v>2013</v>
      </c>
      <c r="C1736" t="s">
        <v>273</v>
      </c>
      <c r="D1736">
        <v>75.8</v>
      </c>
      <c r="E1736">
        <v>19</v>
      </c>
      <c r="F1736">
        <v>0</v>
      </c>
      <c r="G1736">
        <v>0.01</v>
      </c>
      <c r="H1736">
        <v>707.14469099999997</v>
      </c>
      <c r="I1736">
        <v>9</v>
      </c>
      <c r="J1736">
        <v>0</v>
      </c>
      <c r="K1736">
        <v>6.7</v>
      </c>
      <c r="L1736">
        <v>0</v>
      </c>
      <c r="M1736">
        <v>94</v>
      </c>
      <c r="N1736">
        <v>6.43</v>
      </c>
      <c r="O1736">
        <v>94</v>
      </c>
      <c r="P1736">
        <v>0.1</v>
      </c>
      <c r="Q1736">
        <v>7186.429787</v>
      </c>
      <c r="R1736">
        <v>62127</v>
      </c>
      <c r="S1736">
        <v>1.8</v>
      </c>
      <c r="T1736">
        <v>1.9</v>
      </c>
      <c r="U1736">
        <v>0.79900000000000004</v>
      </c>
      <c r="V1736">
        <v>15.1</v>
      </c>
      <c r="W1736" t="b">
        <f>COUNT(LifeExpectancyData[[#This Row],[Life expectancy]:[Schooling]])=19</f>
        <v>1</v>
      </c>
    </row>
    <row r="1737" spans="1:23" x14ac:dyDescent="0.25">
      <c r="A1737" t="s">
        <v>386</v>
      </c>
      <c r="B1737">
        <v>2012</v>
      </c>
      <c r="C1737" t="s">
        <v>273</v>
      </c>
      <c r="D1737">
        <v>75.599999999999994</v>
      </c>
      <c r="E1737">
        <v>11</v>
      </c>
      <c r="F1737">
        <v>0</v>
      </c>
      <c r="G1737">
        <v>0.01</v>
      </c>
      <c r="H1737">
        <v>648.13317810000001</v>
      </c>
      <c r="I1737">
        <v>9</v>
      </c>
      <c r="J1737">
        <v>0</v>
      </c>
      <c r="K1737">
        <v>6.2</v>
      </c>
      <c r="L1737">
        <v>0</v>
      </c>
      <c r="M1737">
        <v>94</v>
      </c>
      <c r="N1737">
        <v>7.25</v>
      </c>
      <c r="O1737">
        <v>94</v>
      </c>
      <c r="P1737">
        <v>0.1</v>
      </c>
      <c r="Q1737">
        <v>6586.71929</v>
      </c>
      <c r="R1737">
        <v>6261</v>
      </c>
      <c r="S1737">
        <v>1.9</v>
      </c>
      <c r="T1737">
        <v>1.9</v>
      </c>
      <c r="U1737">
        <v>0.79700000000000004</v>
      </c>
      <c r="V1737">
        <v>15.1</v>
      </c>
      <c r="W1737" t="b">
        <f>COUNT(LifeExpectancyData[[#This Row],[Life expectancy]:[Schooling]])=19</f>
        <v>1</v>
      </c>
    </row>
    <row r="1738" spans="1:23" x14ac:dyDescent="0.25">
      <c r="A1738" t="s">
        <v>386</v>
      </c>
      <c r="B1738">
        <v>2011</v>
      </c>
      <c r="C1738" t="s">
        <v>273</v>
      </c>
      <c r="D1738">
        <v>75.400000000000006</v>
      </c>
      <c r="E1738">
        <v>113</v>
      </c>
      <c r="F1738">
        <v>0</v>
      </c>
      <c r="G1738">
        <v>6.56</v>
      </c>
      <c r="H1738">
        <v>666.73743709999997</v>
      </c>
      <c r="I1738">
        <v>91</v>
      </c>
      <c r="J1738">
        <v>5</v>
      </c>
      <c r="K1738">
        <v>59.7</v>
      </c>
      <c r="L1738">
        <v>0</v>
      </c>
      <c r="M1738">
        <v>95</v>
      </c>
      <c r="N1738">
        <v>6.92</v>
      </c>
      <c r="O1738">
        <v>95</v>
      </c>
      <c r="P1738">
        <v>0.1</v>
      </c>
      <c r="Q1738">
        <v>7318.7424490000003</v>
      </c>
      <c r="R1738">
        <v>6279</v>
      </c>
      <c r="S1738">
        <v>1.9</v>
      </c>
      <c r="T1738">
        <v>2</v>
      </c>
      <c r="U1738">
        <v>0.79200000000000004</v>
      </c>
      <c r="V1738">
        <v>15.1</v>
      </c>
      <c r="W1738" t="b">
        <f>COUNT(LifeExpectancyData[[#This Row],[Life expectancy]:[Schooling]])=19</f>
        <v>1</v>
      </c>
    </row>
    <row r="1739" spans="1:23" x14ac:dyDescent="0.25">
      <c r="A1739" t="s">
        <v>386</v>
      </c>
      <c r="B1739">
        <v>2010</v>
      </c>
      <c r="C1739" t="s">
        <v>273</v>
      </c>
      <c r="D1739">
        <v>75.3</v>
      </c>
      <c r="E1739">
        <v>115</v>
      </c>
      <c r="F1739">
        <v>0</v>
      </c>
      <c r="G1739">
        <v>6.56</v>
      </c>
      <c r="H1739">
        <v>635.48493810000002</v>
      </c>
      <c r="I1739">
        <v>9</v>
      </c>
      <c r="J1739">
        <v>5</v>
      </c>
      <c r="K1739">
        <v>59.1</v>
      </c>
      <c r="L1739">
        <v>0</v>
      </c>
      <c r="M1739">
        <v>93</v>
      </c>
      <c r="N1739">
        <v>6.9</v>
      </c>
      <c r="O1739">
        <v>94</v>
      </c>
      <c r="P1739">
        <v>0.1</v>
      </c>
      <c r="Q1739">
        <v>6682.2811579999998</v>
      </c>
      <c r="R1739">
        <v>619428</v>
      </c>
      <c r="S1739">
        <v>2</v>
      </c>
      <c r="T1739">
        <v>2</v>
      </c>
      <c r="U1739">
        <v>0.78700000000000003</v>
      </c>
      <c r="V1739">
        <v>15</v>
      </c>
      <c r="W1739" t="b">
        <f>COUNT(LifeExpectancyData[[#This Row],[Life expectancy]:[Schooling]])=19</f>
        <v>1</v>
      </c>
    </row>
    <row r="1740" spans="1:23" x14ac:dyDescent="0.25">
      <c r="A1740" t="s">
        <v>386</v>
      </c>
      <c r="B1740">
        <v>2009</v>
      </c>
      <c r="C1740" t="s">
        <v>273</v>
      </c>
      <c r="D1740">
        <v>75</v>
      </c>
      <c r="E1740">
        <v>117</v>
      </c>
      <c r="F1740">
        <v>0</v>
      </c>
      <c r="G1740">
        <v>6.45</v>
      </c>
      <c r="H1740">
        <v>489.68186989999998</v>
      </c>
      <c r="I1740">
        <v>87</v>
      </c>
      <c r="J1740">
        <v>0</v>
      </c>
      <c r="K1740">
        <v>58.5</v>
      </c>
      <c r="L1740">
        <v>0</v>
      </c>
      <c r="M1740">
        <v>91</v>
      </c>
      <c r="N1740">
        <v>6.7</v>
      </c>
      <c r="O1740">
        <v>92</v>
      </c>
      <c r="P1740">
        <v>0.1</v>
      </c>
      <c r="Q1740">
        <v>6698.79439</v>
      </c>
      <c r="R1740">
        <v>618294</v>
      </c>
      <c r="S1740">
        <v>2</v>
      </c>
      <c r="T1740">
        <v>2.1</v>
      </c>
      <c r="U1740">
        <v>0.78500000000000003</v>
      </c>
      <c r="V1740">
        <v>14.6</v>
      </c>
      <c r="W1740" t="b">
        <f>COUNT(LifeExpectancyData[[#This Row],[Life expectancy]:[Schooling]])=19</f>
        <v>1</v>
      </c>
    </row>
    <row r="1741" spans="1:23" x14ac:dyDescent="0.25">
      <c r="A1741" t="s">
        <v>386</v>
      </c>
      <c r="B1741">
        <v>2008</v>
      </c>
      <c r="C1741" t="s">
        <v>273</v>
      </c>
      <c r="D1741">
        <v>74.599999999999994</v>
      </c>
      <c r="E1741">
        <v>121</v>
      </c>
      <c r="F1741">
        <v>0</v>
      </c>
      <c r="G1741">
        <v>6.17</v>
      </c>
      <c r="H1741">
        <v>709.13112279999996</v>
      </c>
      <c r="I1741">
        <v>93</v>
      </c>
      <c r="J1741">
        <v>0</v>
      </c>
      <c r="K1741">
        <v>57.8</v>
      </c>
      <c r="L1741">
        <v>0</v>
      </c>
      <c r="M1741">
        <v>95</v>
      </c>
      <c r="N1741">
        <v>6.13</v>
      </c>
      <c r="O1741">
        <v>95</v>
      </c>
      <c r="P1741">
        <v>0.1</v>
      </c>
      <c r="Q1741">
        <v>7325.7347399999999</v>
      </c>
      <c r="R1741">
        <v>616969</v>
      </c>
      <c r="S1741">
        <v>2.1</v>
      </c>
      <c r="T1741">
        <v>2.1</v>
      </c>
      <c r="U1741">
        <v>0.77400000000000002</v>
      </c>
      <c r="V1741">
        <v>14.2</v>
      </c>
      <c r="W1741" t="b">
        <f>COUNT(LifeExpectancyData[[#This Row],[Life expectancy]:[Schooling]])=19</f>
        <v>1</v>
      </c>
    </row>
    <row r="1742" spans="1:23" x14ac:dyDescent="0.25">
      <c r="A1742" t="s">
        <v>386</v>
      </c>
      <c r="B1742">
        <v>2007</v>
      </c>
      <c r="C1742" t="s">
        <v>273</v>
      </c>
      <c r="D1742">
        <v>74.2</v>
      </c>
      <c r="E1742">
        <v>125</v>
      </c>
      <c r="F1742">
        <v>0</v>
      </c>
      <c r="G1742">
        <v>4.9800000000000004</v>
      </c>
      <c r="H1742">
        <v>678.51889440000002</v>
      </c>
      <c r="I1742">
        <v>9</v>
      </c>
      <c r="J1742">
        <v>0</v>
      </c>
      <c r="K1742">
        <v>57.2</v>
      </c>
      <c r="L1742">
        <v>0</v>
      </c>
      <c r="M1742">
        <v>92</v>
      </c>
      <c r="N1742">
        <v>6.74</v>
      </c>
      <c r="O1742">
        <v>92</v>
      </c>
      <c r="P1742">
        <v>0.1</v>
      </c>
      <c r="Q1742">
        <v>5957.1456930000004</v>
      </c>
      <c r="R1742">
        <v>615875</v>
      </c>
      <c r="S1742">
        <v>2.1</v>
      </c>
      <c r="T1742">
        <v>2.2000000000000002</v>
      </c>
      <c r="U1742">
        <v>0.76200000000000001</v>
      </c>
      <c r="V1742">
        <v>13.6</v>
      </c>
      <c r="W1742" t="b">
        <f>COUNT(LifeExpectancyData[[#This Row],[Life expectancy]:[Schooling]])=19</f>
        <v>1</v>
      </c>
    </row>
    <row r="1743" spans="1:23" x14ac:dyDescent="0.25">
      <c r="A1743" t="s">
        <v>386</v>
      </c>
      <c r="B1743">
        <v>2006</v>
      </c>
      <c r="C1743" t="s">
        <v>273</v>
      </c>
      <c r="D1743">
        <v>73.8</v>
      </c>
      <c r="E1743">
        <v>13</v>
      </c>
      <c r="F1743">
        <v>0</v>
      </c>
      <c r="G1743">
        <v>5.38</v>
      </c>
      <c r="H1743">
        <v>595.73069229999999</v>
      </c>
      <c r="I1743">
        <v>9</v>
      </c>
      <c r="J1743">
        <v>0</v>
      </c>
      <c r="K1743">
        <v>56.5</v>
      </c>
      <c r="L1743">
        <v>0</v>
      </c>
      <c r="M1743">
        <v>9</v>
      </c>
      <c r="N1743">
        <v>8.1</v>
      </c>
      <c r="O1743">
        <v>9</v>
      </c>
      <c r="P1743">
        <v>0.1</v>
      </c>
      <c r="Q1743">
        <v>4383.5959700000003</v>
      </c>
      <c r="R1743">
        <v>61525</v>
      </c>
      <c r="S1743">
        <v>2.2000000000000002</v>
      </c>
      <c r="T1743">
        <v>2.2000000000000002</v>
      </c>
      <c r="U1743">
        <v>0.751</v>
      </c>
      <c r="V1743">
        <v>13.2</v>
      </c>
      <c r="W1743" t="b">
        <f>COUNT(LifeExpectancyData[[#This Row],[Life expectancy]:[Schooling]])=19</f>
        <v>1</v>
      </c>
    </row>
    <row r="1744" spans="1:23" x14ac:dyDescent="0.25">
      <c r="A1744" t="s">
        <v>386</v>
      </c>
      <c r="B1744">
        <v>2005</v>
      </c>
      <c r="C1744" t="s">
        <v>273</v>
      </c>
      <c r="D1744">
        <v>73.599999999999994</v>
      </c>
      <c r="E1744">
        <v>133</v>
      </c>
      <c r="F1744">
        <v>0</v>
      </c>
      <c r="H1744">
        <v>527.30767209999999</v>
      </c>
      <c r="J1744">
        <v>0</v>
      </c>
      <c r="K1744">
        <v>55.7</v>
      </c>
      <c r="L1744">
        <v>0</v>
      </c>
      <c r="N1744">
        <v>8.4600000000000009</v>
      </c>
      <c r="P1744">
        <v>0.1</v>
      </c>
      <c r="Q1744">
        <v>3674.6179240000001</v>
      </c>
      <c r="R1744">
        <v>614261</v>
      </c>
      <c r="S1744">
        <v>2.2999999999999998</v>
      </c>
      <c r="T1744">
        <v>2.2999999999999998</v>
      </c>
      <c r="U1744">
        <v>0.746</v>
      </c>
      <c r="V1744">
        <v>12.8</v>
      </c>
      <c r="W1744" t="b">
        <f>COUNT(LifeExpectancyData[[#This Row],[Life expectancy]:[Schooling]])=19</f>
        <v>0</v>
      </c>
    </row>
    <row r="1745" spans="1:23" x14ac:dyDescent="0.25">
      <c r="A1745" t="s">
        <v>386</v>
      </c>
      <c r="B1745">
        <v>2004</v>
      </c>
      <c r="C1745" t="s">
        <v>273</v>
      </c>
      <c r="D1745">
        <v>73.5</v>
      </c>
      <c r="E1745">
        <v>134</v>
      </c>
      <c r="F1745">
        <v>0</v>
      </c>
      <c r="G1745">
        <v>0.01</v>
      </c>
      <c r="H1745">
        <v>57.121901459999997</v>
      </c>
      <c r="J1745">
        <v>0</v>
      </c>
      <c r="K1745">
        <v>55</v>
      </c>
      <c r="L1745">
        <v>0</v>
      </c>
      <c r="N1745">
        <v>8.4499999999999993</v>
      </c>
      <c r="P1745">
        <v>0.1</v>
      </c>
      <c r="Q1745">
        <v>338.19953500000003</v>
      </c>
      <c r="R1745">
        <v>613353</v>
      </c>
      <c r="S1745">
        <v>2.2999999999999998</v>
      </c>
      <c r="T1745">
        <v>2.4</v>
      </c>
      <c r="U1745">
        <v>0.74</v>
      </c>
      <c r="V1745">
        <v>12.6</v>
      </c>
      <c r="W1745" t="b">
        <f>COUNT(LifeExpectancyData[[#This Row],[Life expectancy]:[Schooling]])=19</f>
        <v>0</v>
      </c>
    </row>
    <row r="1746" spans="1:23" x14ac:dyDescent="0.25">
      <c r="A1746" t="s">
        <v>386</v>
      </c>
      <c r="B1746">
        <v>2003</v>
      </c>
      <c r="C1746" t="s">
        <v>273</v>
      </c>
      <c r="D1746">
        <v>73.5</v>
      </c>
      <c r="E1746">
        <v>134</v>
      </c>
      <c r="F1746">
        <v>0</v>
      </c>
      <c r="G1746">
        <v>0.01</v>
      </c>
      <c r="H1746">
        <v>495.07829629999998</v>
      </c>
      <c r="J1746">
        <v>0</v>
      </c>
      <c r="K1746">
        <v>54.2</v>
      </c>
      <c r="L1746">
        <v>0</v>
      </c>
      <c r="N1746">
        <v>8.91</v>
      </c>
      <c r="P1746">
        <v>0.1</v>
      </c>
      <c r="Q1746">
        <v>2789.1734999999999</v>
      </c>
      <c r="R1746">
        <v>612267</v>
      </c>
      <c r="S1746">
        <v>2.4</v>
      </c>
      <c r="T1746">
        <v>2.4</v>
      </c>
      <c r="U1746">
        <v>0</v>
      </c>
      <c r="V1746">
        <v>0</v>
      </c>
      <c r="W1746" t="b">
        <f>COUNT(LifeExpectancyData[[#This Row],[Life expectancy]:[Schooling]])=19</f>
        <v>0</v>
      </c>
    </row>
    <row r="1747" spans="1:23" x14ac:dyDescent="0.25">
      <c r="A1747" t="s">
        <v>386</v>
      </c>
      <c r="B1747">
        <v>2002</v>
      </c>
      <c r="C1747" t="s">
        <v>273</v>
      </c>
      <c r="D1747">
        <v>73.400000000000006</v>
      </c>
      <c r="E1747">
        <v>136</v>
      </c>
      <c r="F1747">
        <v>0</v>
      </c>
      <c r="G1747">
        <v>0.01</v>
      </c>
      <c r="H1747">
        <v>36.48024032</v>
      </c>
      <c r="J1747">
        <v>0</v>
      </c>
      <c r="K1747">
        <v>53.5</v>
      </c>
      <c r="L1747">
        <v>0</v>
      </c>
      <c r="N1747">
        <v>8.33</v>
      </c>
      <c r="P1747">
        <v>0.1</v>
      </c>
      <c r="Q1747">
        <v>216.24327400000001</v>
      </c>
      <c r="R1747">
        <v>69828</v>
      </c>
      <c r="S1747">
        <v>2.5</v>
      </c>
      <c r="T1747">
        <v>2.5</v>
      </c>
      <c r="U1747">
        <v>0</v>
      </c>
      <c r="V1747">
        <v>0</v>
      </c>
      <c r="W1747" t="b">
        <f>COUNT(LifeExpectancyData[[#This Row],[Life expectancy]:[Schooling]])=19</f>
        <v>0</v>
      </c>
    </row>
    <row r="1748" spans="1:23" x14ac:dyDescent="0.25">
      <c r="A1748" t="s">
        <v>386</v>
      </c>
      <c r="B1748">
        <v>2001</v>
      </c>
      <c r="C1748" t="s">
        <v>273</v>
      </c>
      <c r="D1748">
        <v>73.3</v>
      </c>
      <c r="E1748">
        <v>136</v>
      </c>
      <c r="F1748">
        <v>0</v>
      </c>
      <c r="G1748">
        <v>0.01</v>
      </c>
      <c r="H1748">
        <v>33.669813550000001</v>
      </c>
      <c r="J1748">
        <v>0</v>
      </c>
      <c r="K1748">
        <v>52.7</v>
      </c>
      <c r="L1748">
        <v>0</v>
      </c>
      <c r="N1748">
        <v>8.23</v>
      </c>
      <c r="P1748">
        <v>0.1</v>
      </c>
      <c r="Q1748">
        <v>199.583957</v>
      </c>
      <c r="R1748">
        <v>67389</v>
      </c>
      <c r="S1748">
        <v>2.5</v>
      </c>
      <c r="T1748">
        <v>2.6</v>
      </c>
      <c r="U1748">
        <v>0</v>
      </c>
      <c r="V1748">
        <v>0</v>
      </c>
      <c r="W1748" t="b">
        <f>COUNT(LifeExpectancyData[[#This Row],[Life expectancy]:[Schooling]])=19</f>
        <v>0</v>
      </c>
    </row>
    <row r="1749" spans="1:23" x14ac:dyDescent="0.25">
      <c r="A1749" t="s">
        <v>386</v>
      </c>
      <c r="B1749">
        <v>2000</v>
      </c>
      <c r="C1749" t="s">
        <v>273</v>
      </c>
      <c r="D1749">
        <v>73</v>
      </c>
      <c r="E1749">
        <v>144</v>
      </c>
      <c r="F1749">
        <v>0</v>
      </c>
      <c r="G1749">
        <v>0.01</v>
      </c>
      <c r="H1749">
        <v>274.54726049999999</v>
      </c>
      <c r="J1749">
        <v>0</v>
      </c>
      <c r="K1749">
        <v>51.9</v>
      </c>
      <c r="L1749">
        <v>0</v>
      </c>
      <c r="N1749">
        <v>7.32</v>
      </c>
      <c r="P1749">
        <v>0.1</v>
      </c>
      <c r="Q1749">
        <v>1627.42893</v>
      </c>
      <c r="R1749">
        <v>6495</v>
      </c>
      <c r="S1749">
        <v>2.6</v>
      </c>
      <c r="T1749">
        <v>2.7</v>
      </c>
      <c r="U1749">
        <v>0</v>
      </c>
      <c r="V1749">
        <v>0</v>
      </c>
      <c r="W1749" t="b">
        <f>COUNT(LifeExpectancyData[[#This Row],[Life expectancy]:[Schooling]])=19</f>
        <v>0</v>
      </c>
    </row>
    <row r="1750" spans="1:23" x14ac:dyDescent="0.25">
      <c r="A1750" t="s">
        <v>387</v>
      </c>
      <c r="B1750">
        <v>2015</v>
      </c>
      <c r="C1750" t="s">
        <v>273</v>
      </c>
      <c r="D1750">
        <v>74.3</v>
      </c>
      <c r="E1750">
        <v>95</v>
      </c>
      <c r="F1750">
        <v>17</v>
      </c>
      <c r="H1750">
        <v>0</v>
      </c>
      <c r="I1750">
        <v>99</v>
      </c>
      <c r="J1750">
        <v>17</v>
      </c>
      <c r="K1750">
        <v>58.5</v>
      </c>
      <c r="L1750">
        <v>20</v>
      </c>
      <c r="M1750">
        <v>99</v>
      </c>
      <c r="O1750">
        <v>99</v>
      </c>
      <c r="P1750">
        <v>0.1</v>
      </c>
      <c r="Q1750">
        <v>2847.2855690000001</v>
      </c>
      <c r="R1750">
        <v>3483322</v>
      </c>
      <c r="S1750">
        <v>6.4</v>
      </c>
      <c r="T1750">
        <v>6.2</v>
      </c>
      <c r="U1750">
        <v>0.64500000000000002</v>
      </c>
      <c r="V1750">
        <v>12.1</v>
      </c>
      <c r="W1750" t="b">
        <f>COUNT(LifeExpectancyData[[#This Row],[Life expectancy]:[Schooling]])=19</f>
        <v>0</v>
      </c>
    </row>
    <row r="1751" spans="1:23" x14ac:dyDescent="0.25">
      <c r="A1751" t="s">
        <v>387</v>
      </c>
      <c r="B1751">
        <v>2014</v>
      </c>
      <c r="C1751" t="s">
        <v>273</v>
      </c>
      <c r="D1751">
        <v>74.099999999999994</v>
      </c>
      <c r="E1751">
        <v>96</v>
      </c>
      <c r="F1751">
        <v>18</v>
      </c>
      <c r="G1751">
        <v>0.43</v>
      </c>
      <c r="H1751">
        <v>198.73434950000001</v>
      </c>
      <c r="I1751">
        <v>99</v>
      </c>
      <c r="J1751">
        <v>10</v>
      </c>
      <c r="K1751">
        <v>57.5</v>
      </c>
      <c r="L1751">
        <v>21</v>
      </c>
      <c r="M1751">
        <v>99</v>
      </c>
      <c r="N1751">
        <v>5.91</v>
      </c>
      <c r="O1751">
        <v>99</v>
      </c>
      <c r="P1751">
        <v>0.1</v>
      </c>
      <c r="Q1751">
        <v>3154.5134840000001</v>
      </c>
      <c r="R1751">
        <v>3431882</v>
      </c>
      <c r="S1751">
        <v>6.4</v>
      </c>
      <c r="T1751">
        <v>6.2</v>
      </c>
      <c r="U1751">
        <v>0.64</v>
      </c>
      <c r="V1751">
        <v>12.1</v>
      </c>
      <c r="W1751" t="b">
        <f>COUNT(LifeExpectancyData[[#This Row],[Life expectancy]:[Schooling]])=19</f>
        <v>1</v>
      </c>
    </row>
    <row r="1752" spans="1:23" x14ac:dyDescent="0.25">
      <c r="A1752" t="s">
        <v>387</v>
      </c>
      <c r="B1752">
        <v>2013</v>
      </c>
      <c r="C1752" t="s">
        <v>273</v>
      </c>
      <c r="D1752">
        <v>73.900000000000006</v>
      </c>
      <c r="E1752">
        <v>97</v>
      </c>
      <c r="F1752">
        <v>18</v>
      </c>
      <c r="G1752">
        <v>0.45</v>
      </c>
      <c r="H1752">
        <v>179.8598949</v>
      </c>
      <c r="I1752">
        <v>99</v>
      </c>
      <c r="J1752">
        <v>92</v>
      </c>
      <c r="K1752">
        <v>56.5</v>
      </c>
      <c r="L1752">
        <v>21</v>
      </c>
      <c r="M1752">
        <v>99</v>
      </c>
      <c r="N1752">
        <v>5.94</v>
      </c>
      <c r="O1752">
        <v>99</v>
      </c>
      <c r="P1752">
        <v>0.1</v>
      </c>
      <c r="Q1752">
        <v>3111.7628869999999</v>
      </c>
      <c r="R1752">
        <v>33824769</v>
      </c>
      <c r="S1752">
        <v>6.4</v>
      </c>
      <c r="T1752">
        <v>6.2</v>
      </c>
      <c r="U1752">
        <v>0.63400000000000001</v>
      </c>
      <c r="V1752">
        <v>12.1</v>
      </c>
      <c r="W1752" t="b">
        <f>COUNT(LifeExpectancyData[[#This Row],[Life expectancy]:[Schooling]])=19</f>
        <v>1</v>
      </c>
    </row>
    <row r="1753" spans="1:23" x14ac:dyDescent="0.25">
      <c r="A1753" t="s">
        <v>387</v>
      </c>
      <c r="B1753">
        <v>2012</v>
      </c>
      <c r="C1753" t="s">
        <v>273</v>
      </c>
      <c r="D1753">
        <v>73.599999999999994</v>
      </c>
      <c r="E1753">
        <v>99</v>
      </c>
      <c r="F1753">
        <v>19</v>
      </c>
      <c r="G1753">
        <v>0.55000000000000004</v>
      </c>
      <c r="H1753">
        <v>19.158537320000001</v>
      </c>
      <c r="I1753">
        <v>99</v>
      </c>
      <c r="J1753">
        <v>668</v>
      </c>
      <c r="K1753">
        <v>55.5</v>
      </c>
      <c r="L1753">
        <v>22</v>
      </c>
      <c r="M1753">
        <v>99</v>
      </c>
      <c r="N1753">
        <v>6.15</v>
      </c>
      <c r="O1753">
        <v>99</v>
      </c>
      <c r="P1753">
        <v>0.1</v>
      </c>
      <c r="Q1753">
        <v>294.74672800000002</v>
      </c>
      <c r="R1753">
        <v>33333789</v>
      </c>
      <c r="S1753">
        <v>6.3</v>
      </c>
      <c r="T1753">
        <v>6.2</v>
      </c>
      <c r="U1753">
        <v>0.623</v>
      </c>
      <c r="V1753">
        <v>11.6</v>
      </c>
      <c r="W1753" t="b">
        <f>COUNT(LifeExpectancyData[[#This Row],[Life expectancy]:[Schooling]])=19</f>
        <v>1</v>
      </c>
    </row>
    <row r="1754" spans="1:23" x14ac:dyDescent="0.25">
      <c r="A1754" t="s">
        <v>387</v>
      </c>
      <c r="B1754">
        <v>2011</v>
      </c>
      <c r="C1754" t="s">
        <v>273</v>
      </c>
      <c r="D1754">
        <v>73.3</v>
      </c>
      <c r="E1754">
        <v>14</v>
      </c>
      <c r="F1754">
        <v>19</v>
      </c>
      <c r="G1754">
        <v>0.54</v>
      </c>
      <c r="H1754">
        <v>22.094550399999999</v>
      </c>
      <c r="I1754">
        <v>98</v>
      </c>
      <c r="J1754">
        <v>982</v>
      </c>
      <c r="K1754">
        <v>54.6</v>
      </c>
      <c r="L1754">
        <v>22</v>
      </c>
      <c r="M1754">
        <v>98</v>
      </c>
      <c r="N1754">
        <v>5.99</v>
      </c>
      <c r="O1754">
        <v>99</v>
      </c>
      <c r="P1754">
        <v>0.1</v>
      </c>
      <c r="Q1754">
        <v>339.91615999999999</v>
      </c>
      <c r="R1754">
        <v>32858823</v>
      </c>
      <c r="S1754">
        <v>6.3</v>
      </c>
      <c r="T1754">
        <v>6.2</v>
      </c>
      <c r="U1754">
        <v>0.61199999999999999</v>
      </c>
      <c r="V1754">
        <v>11.2</v>
      </c>
      <c r="W1754" t="b">
        <f>COUNT(LifeExpectancyData[[#This Row],[Life expectancy]:[Schooling]])=19</f>
        <v>1</v>
      </c>
    </row>
    <row r="1755" spans="1:23" x14ac:dyDescent="0.25">
      <c r="A1755" t="s">
        <v>387</v>
      </c>
      <c r="B1755">
        <v>2010</v>
      </c>
      <c r="C1755" t="s">
        <v>273</v>
      </c>
      <c r="D1755">
        <v>72.8</v>
      </c>
      <c r="E1755">
        <v>11</v>
      </c>
      <c r="F1755">
        <v>20</v>
      </c>
      <c r="G1755">
        <v>0.56000000000000005</v>
      </c>
      <c r="H1755">
        <v>183.6592186</v>
      </c>
      <c r="I1755">
        <v>98</v>
      </c>
      <c r="J1755">
        <v>633</v>
      </c>
      <c r="K1755">
        <v>53.6</v>
      </c>
      <c r="L1755">
        <v>23</v>
      </c>
      <c r="M1755">
        <v>99</v>
      </c>
      <c r="N1755">
        <v>5.86</v>
      </c>
      <c r="O1755">
        <v>99</v>
      </c>
      <c r="P1755">
        <v>0.1</v>
      </c>
      <c r="Q1755">
        <v>2834.2471999999998</v>
      </c>
      <c r="R1755">
        <v>3249639</v>
      </c>
      <c r="S1755">
        <v>6.3</v>
      </c>
      <c r="T1755">
        <v>6.2</v>
      </c>
      <c r="U1755">
        <v>0.60299999999999998</v>
      </c>
      <c r="V1755">
        <v>10.7</v>
      </c>
      <c r="W1755" t="b">
        <f>COUNT(LifeExpectancyData[[#This Row],[Life expectancy]:[Schooling]])=19</f>
        <v>1</v>
      </c>
    </row>
    <row r="1756" spans="1:23" x14ac:dyDescent="0.25">
      <c r="A1756" t="s">
        <v>387</v>
      </c>
      <c r="B1756">
        <v>2009</v>
      </c>
      <c r="C1756" t="s">
        <v>273</v>
      </c>
      <c r="D1756">
        <v>72.3</v>
      </c>
      <c r="E1756">
        <v>116</v>
      </c>
      <c r="F1756">
        <v>20</v>
      </c>
      <c r="G1756">
        <v>0.62</v>
      </c>
      <c r="H1756">
        <v>188.2902861</v>
      </c>
      <c r="I1756">
        <v>98</v>
      </c>
      <c r="J1756">
        <v>834</v>
      </c>
      <c r="K1756">
        <v>52.7</v>
      </c>
      <c r="L1756">
        <v>23</v>
      </c>
      <c r="M1756">
        <v>99</v>
      </c>
      <c r="N1756">
        <v>5.67</v>
      </c>
      <c r="O1756">
        <v>99</v>
      </c>
      <c r="P1756">
        <v>0.1</v>
      </c>
      <c r="Q1756">
        <v>2861.5545000000002</v>
      </c>
      <c r="R1756">
        <v>31989897</v>
      </c>
      <c r="S1756">
        <v>6.4</v>
      </c>
      <c r="T1756">
        <v>6.2</v>
      </c>
      <c r="U1756">
        <v>0.59599999999999997</v>
      </c>
      <c r="V1756">
        <v>10.5</v>
      </c>
      <c r="W1756" t="b">
        <f>COUNT(LifeExpectancyData[[#This Row],[Life expectancy]:[Schooling]])=19</f>
        <v>1</v>
      </c>
    </row>
    <row r="1757" spans="1:23" x14ac:dyDescent="0.25">
      <c r="A1757" t="s">
        <v>387</v>
      </c>
      <c r="B1757">
        <v>2008</v>
      </c>
      <c r="C1757" t="s">
        <v>273</v>
      </c>
      <c r="D1757">
        <v>71.8</v>
      </c>
      <c r="E1757">
        <v>123</v>
      </c>
      <c r="F1757">
        <v>21</v>
      </c>
      <c r="G1757">
        <v>0.51</v>
      </c>
      <c r="H1757">
        <v>171.3658969</v>
      </c>
      <c r="I1757">
        <v>97</v>
      </c>
      <c r="J1757">
        <v>1455</v>
      </c>
      <c r="K1757">
        <v>51.7</v>
      </c>
      <c r="L1757">
        <v>24</v>
      </c>
      <c r="M1757">
        <v>99</v>
      </c>
      <c r="N1757">
        <v>5.41</v>
      </c>
      <c r="O1757">
        <v>99</v>
      </c>
      <c r="P1757">
        <v>0.1</v>
      </c>
      <c r="Q1757">
        <v>2884.94776</v>
      </c>
      <c r="R1757">
        <v>31596855</v>
      </c>
      <c r="S1757">
        <v>6.4</v>
      </c>
      <c r="T1757">
        <v>6.3</v>
      </c>
      <c r="U1757">
        <v>0.58899999999999997</v>
      </c>
      <c r="V1757">
        <v>10.3</v>
      </c>
      <c r="W1757" t="b">
        <f>COUNT(LifeExpectancyData[[#This Row],[Life expectancy]:[Schooling]])=19</f>
        <v>1</v>
      </c>
    </row>
    <row r="1758" spans="1:23" x14ac:dyDescent="0.25">
      <c r="A1758" t="s">
        <v>387</v>
      </c>
      <c r="B1758">
        <v>2007</v>
      </c>
      <c r="C1758" t="s">
        <v>273</v>
      </c>
      <c r="D1758">
        <v>71.400000000000006</v>
      </c>
      <c r="E1758">
        <v>128</v>
      </c>
      <c r="F1758">
        <v>21</v>
      </c>
      <c r="G1758">
        <v>0.56000000000000005</v>
      </c>
      <c r="H1758">
        <v>157.64314450000001</v>
      </c>
      <c r="I1758">
        <v>95</v>
      </c>
      <c r="J1758">
        <v>2248</v>
      </c>
      <c r="K1758">
        <v>5.8</v>
      </c>
      <c r="L1758">
        <v>25</v>
      </c>
      <c r="M1758">
        <v>95</v>
      </c>
      <c r="N1758">
        <v>5.48</v>
      </c>
      <c r="O1758">
        <v>95</v>
      </c>
      <c r="P1758">
        <v>0.1</v>
      </c>
      <c r="Q1758">
        <v>2494.353552</v>
      </c>
      <c r="R1758">
        <v>31225881</v>
      </c>
      <c r="S1758">
        <v>6.4</v>
      </c>
      <c r="T1758">
        <v>6.3</v>
      </c>
      <c r="U1758">
        <v>0.58099999999999996</v>
      </c>
      <c r="V1758">
        <v>10</v>
      </c>
      <c r="W1758" t="b">
        <f>COUNT(LifeExpectancyData[[#This Row],[Life expectancy]:[Schooling]])=19</f>
        <v>1</v>
      </c>
    </row>
    <row r="1759" spans="1:23" x14ac:dyDescent="0.25">
      <c r="A1759" t="s">
        <v>387</v>
      </c>
      <c r="B1759">
        <v>2006</v>
      </c>
      <c r="C1759" t="s">
        <v>273</v>
      </c>
      <c r="D1759">
        <v>71</v>
      </c>
      <c r="E1759">
        <v>133</v>
      </c>
      <c r="F1759">
        <v>22</v>
      </c>
      <c r="G1759">
        <v>0.57999999999999996</v>
      </c>
      <c r="H1759">
        <v>127.7632005</v>
      </c>
      <c r="I1759">
        <v>95</v>
      </c>
      <c r="J1759">
        <v>1217</v>
      </c>
      <c r="K1759">
        <v>49.9</v>
      </c>
      <c r="L1759">
        <v>25</v>
      </c>
      <c r="M1759">
        <v>97</v>
      </c>
      <c r="N1759">
        <v>5.23</v>
      </c>
      <c r="O1759">
        <v>97</v>
      </c>
      <c r="P1759">
        <v>0.1</v>
      </c>
      <c r="Q1759">
        <v>2191.4785670000001</v>
      </c>
      <c r="R1759">
        <v>3869346</v>
      </c>
      <c r="S1759">
        <v>6.4</v>
      </c>
      <c r="T1759">
        <v>6.3</v>
      </c>
      <c r="U1759">
        <v>0.57499999999999996</v>
      </c>
      <c r="V1759">
        <v>10</v>
      </c>
      <c r="W1759" t="b">
        <f>COUNT(LifeExpectancyData[[#This Row],[Life expectancy]:[Schooling]])=19</f>
        <v>1</v>
      </c>
    </row>
    <row r="1760" spans="1:23" x14ac:dyDescent="0.25">
      <c r="A1760" t="s">
        <v>387</v>
      </c>
      <c r="B1760">
        <v>2005</v>
      </c>
      <c r="C1760" t="s">
        <v>273</v>
      </c>
      <c r="D1760">
        <v>77</v>
      </c>
      <c r="E1760">
        <v>137</v>
      </c>
      <c r="F1760">
        <v>22</v>
      </c>
      <c r="G1760">
        <v>0.47</v>
      </c>
      <c r="H1760">
        <v>9.4693712639999994</v>
      </c>
      <c r="I1760">
        <v>96</v>
      </c>
      <c r="J1760">
        <v>0</v>
      </c>
      <c r="K1760">
        <v>49.1</v>
      </c>
      <c r="L1760">
        <v>26</v>
      </c>
      <c r="M1760">
        <v>98</v>
      </c>
      <c r="N1760">
        <v>5.6</v>
      </c>
      <c r="O1760">
        <v>98</v>
      </c>
      <c r="P1760">
        <v>0.1</v>
      </c>
      <c r="Q1760">
        <v>213.75555900000001</v>
      </c>
      <c r="R1760">
        <v>35217</v>
      </c>
      <c r="S1760">
        <v>6.5</v>
      </c>
      <c r="T1760">
        <v>6.3</v>
      </c>
      <c r="U1760">
        <v>0.56899999999999995</v>
      </c>
      <c r="V1760">
        <v>9.8000000000000007</v>
      </c>
      <c r="W1760" t="b">
        <f>COUNT(LifeExpectancyData[[#This Row],[Life expectancy]:[Schooling]])=19</f>
        <v>1</v>
      </c>
    </row>
    <row r="1761" spans="1:23" x14ac:dyDescent="0.25">
      <c r="A1761" t="s">
        <v>387</v>
      </c>
      <c r="B1761">
        <v>2004</v>
      </c>
      <c r="C1761" t="s">
        <v>273</v>
      </c>
      <c r="D1761">
        <v>72</v>
      </c>
      <c r="E1761">
        <v>142</v>
      </c>
      <c r="F1761">
        <v>23</v>
      </c>
      <c r="G1761">
        <v>0.56000000000000005</v>
      </c>
      <c r="H1761">
        <v>100.3638322</v>
      </c>
      <c r="I1761">
        <v>95</v>
      </c>
      <c r="J1761">
        <v>6399</v>
      </c>
      <c r="K1761">
        <v>48.2</v>
      </c>
      <c r="L1761">
        <v>27</v>
      </c>
      <c r="M1761">
        <v>97</v>
      </c>
      <c r="N1761">
        <v>5.22</v>
      </c>
      <c r="O1761">
        <v>97</v>
      </c>
      <c r="P1761">
        <v>0.1</v>
      </c>
      <c r="Q1761">
        <v>1948.812275</v>
      </c>
      <c r="R1761">
        <v>3179285</v>
      </c>
      <c r="S1761">
        <v>6.5</v>
      </c>
      <c r="T1761">
        <v>6.4</v>
      </c>
      <c r="U1761">
        <v>0.56100000000000005</v>
      </c>
      <c r="V1761">
        <v>9.6</v>
      </c>
      <c r="W1761" t="b">
        <f>COUNT(LifeExpectancyData[[#This Row],[Life expectancy]:[Schooling]])=19</f>
        <v>1</v>
      </c>
    </row>
    <row r="1762" spans="1:23" x14ac:dyDescent="0.25">
      <c r="A1762" t="s">
        <v>387</v>
      </c>
      <c r="B1762">
        <v>2003</v>
      </c>
      <c r="C1762" t="s">
        <v>273</v>
      </c>
      <c r="D1762">
        <v>69.900000000000006</v>
      </c>
      <c r="E1762">
        <v>146</v>
      </c>
      <c r="F1762">
        <v>24</v>
      </c>
      <c r="G1762">
        <v>0.57999999999999996</v>
      </c>
      <c r="H1762">
        <v>88.165061789999996</v>
      </c>
      <c r="I1762">
        <v>9</v>
      </c>
      <c r="J1762">
        <v>10841</v>
      </c>
      <c r="K1762">
        <v>47.3</v>
      </c>
      <c r="L1762">
        <v>28</v>
      </c>
      <c r="M1762">
        <v>91</v>
      </c>
      <c r="N1762">
        <v>5.25</v>
      </c>
      <c r="O1762">
        <v>91</v>
      </c>
      <c r="P1762">
        <v>0.1</v>
      </c>
      <c r="Q1762">
        <v>1721.9738629999999</v>
      </c>
      <c r="R1762">
        <v>29843937</v>
      </c>
      <c r="S1762">
        <v>6.6</v>
      </c>
      <c r="T1762">
        <v>6.4</v>
      </c>
      <c r="U1762">
        <v>0.55100000000000005</v>
      </c>
      <c r="V1762">
        <v>9.3000000000000007</v>
      </c>
      <c r="W1762" t="b">
        <f>COUNT(LifeExpectancyData[[#This Row],[Life expectancy]:[Schooling]])=19</f>
        <v>1</v>
      </c>
    </row>
    <row r="1763" spans="1:23" x14ac:dyDescent="0.25">
      <c r="A1763" t="s">
        <v>387</v>
      </c>
      <c r="B1763">
        <v>2002</v>
      </c>
      <c r="C1763" t="s">
        <v>273</v>
      </c>
      <c r="D1763">
        <v>69.5</v>
      </c>
      <c r="E1763">
        <v>15</v>
      </c>
      <c r="F1763">
        <v>25</v>
      </c>
      <c r="G1763">
        <v>0.46</v>
      </c>
      <c r="H1763">
        <v>66.729338709999993</v>
      </c>
      <c r="I1763">
        <v>92</v>
      </c>
      <c r="J1763">
        <v>6000</v>
      </c>
      <c r="K1763">
        <v>46.5</v>
      </c>
      <c r="L1763">
        <v>29</v>
      </c>
      <c r="M1763">
        <v>94</v>
      </c>
      <c r="N1763">
        <v>5.31</v>
      </c>
      <c r="O1763">
        <v>94</v>
      </c>
      <c r="P1763">
        <v>0.1</v>
      </c>
      <c r="Q1763">
        <v>1413.7571760000001</v>
      </c>
      <c r="R1763">
        <v>29512368</v>
      </c>
      <c r="S1763">
        <v>6.6</v>
      </c>
      <c r="T1763">
        <v>6.5</v>
      </c>
      <c r="U1763">
        <v>0.54</v>
      </c>
      <c r="V1763">
        <v>8.8000000000000007</v>
      </c>
      <c r="W1763" t="b">
        <f>COUNT(LifeExpectancyData[[#This Row],[Life expectancy]:[Schooling]])=19</f>
        <v>1</v>
      </c>
    </row>
    <row r="1764" spans="1:23" x14ac:dyDescent="0.25">
      <c r="A1764" t="s">
        <v>387</v>
      </c>
      <c r="B1764">
        <v>2001</v>
      </c>
      <c r="C1764" t="s">
        <v>273</v>
      </c>
      <c r="D1764">
        <v>69</v>
      </c>
      <c r="E1764">
        <v>155</v>
      </c>
      <c r="F1764">
        <v>26</v>
      </c>
      <c r="G1764">
        <v>0.46</v>
      </c>
      <c r="H1764">
        <v>71.11645</v>
      </c>
      <c r="I1764">
        <v>84</v>
      </c>
      <c r="J1764">
        <v>2724</v>
      </c>
      <c r="K1764">
        <v>45.7</v>
      </c>
      <c r="L1764">
        <v>30</v>
      </c>
      <c r="M1764">
        <v>93</v>
      </c>
      <c r="N1764">
        <v>4.4400000000000004</v>
      </c>
      <c r="O1764">
        <v>96</v>
      </c>
      <c r="P1764">
        <v>0.1</v>
      </c>
      <c r="Q1764">
        <v>1336.7753760000001</v>
      </c>
      <c r="R1764">
        <v>29181832</v>
      </c>
      <c r="S1764">
        <v>6.7</v>
      </c>
      <c r="T1764">
        <v>6.5</v>
      </c>
      <c r="U1764">
        <v>0.53</v>
      </c>
      <c r="V1764">
        <v>8.5</v>
      </c>
      <c r="W1764" t="b">
        <f>COUNT(LifeExpectancyData[[#This Row],[Life expectancy]:[Schooling]])=19</f>
        <v>1</v>
      </c>
    </row>
    <row r="1765" spans="1:23" x14ac:dyDescent="0.25">
      <c r="A1765" t="s">
        <v>387</v>
      </c>
      <c r="B1765">
        <v>2000</v>
      </c>
      <c r="C1765" t="s">
        <v>273</v>
      </c>
      <c r="D1765">
        <v>68.599999999999994</v>
      </c>
      <c r="E1765">
        <v>16</v>
      </c>
      <c r="F1765">
        <v>27</v>
      </c>
      <c r="G1765">
        <v>0.45</v>
      </c>
      <c r="H1765">
        <v>63.421400239999997</v>
      </c>
      <c r="I1765">
        <v>43</v>
      </c>
      <c r="J1765">
        <v>7368</v>
      </c>
      <c r="K1765">
        <v>44.8</v>
      </c>
      <c r="L1765">
        <v>32</v>
      </c>
      <c r="M1765">
        <v>95</v>
      </c>
      <c r="N1765">
        <v>4.18</v>
      </c>
      <c r="O1765">
        <v>95</v>
      </c>
      <c r="P1765">
        <v>0.1</v>
      </c>
      <c r="Q1765">
        <v>1332.3823580000001</v>
      </c>
      <c r="R1765">
        <v>28849621</v>
      </c>
      <c r="S1765">
        <v>6.7</v>
      </c>
      <c r="T1765">
        <v>6.6</v>
      </c>
      <c r="U1765">
        <v>0.51900000000000002</v>
      </c>
      <c r="V1765">
        <v>8</v>
      </c>
      <c r="W1765" t="b">
        <f>COUNT(LifeExpectancyData[[#This Row],[Life expectancy]:[Schooling]])=19</f>
        <v>1</v>
      </c>
    </row>
    <row r="1766" spans="1:23" x14ac:dyDescent="0.25">
      <c r="A1766" t="s">
        <v>388</v>
      </c>
      <c r="B1766">
        <v>2015</v>
      </c>
      <c r="C1766" t="s">
        <v>273</v>
      </c>
      <c r="D1766">
        <v>57.6</v>
      </c>
      <c r="E1766">
        <v>355</v>
      </c>
      <c r="F1766">
        <v>60</v>
      </c>
      <c r="H1766">
        <v>0</v>
      </c>
      <c r="I1766">
        <v>8</v>
      </c>
      <c r="J1766">
        <v>79</v>
      </c>
      <c r="K1766">
        <v>22.6</v>
      </c>
      <c r="L1766">
        <v>81</v>
      </c>
      <c r="M1766">
        <v>8</v>
      </c>
      <c r="O1766">
        <v>8</v>
      </c>
      <c r="P1766">
        <v>3.9</v>
      </c>
      <c r="Q1766">
        <v>528.31255969999995</v>
      </c>
      <c r="R1766">
        <v>281691</v>
      </c>
      <c r="S1766">
        <v>3.6</v>
      </c>
      <c r="T1766">
        <v>3.5</v>
      </c>
      <c r="U1766">
        <v>0.41399999999999998</v>
      </c>
      <c r="V1766">
        <v>9.1</v>
      </c>
      <c r="W1766" t="b">
        <f>COUNT(LifeExpectancyData[[#This Row],[Life expectancy]:[Schooling]])=19</f>
        <v>0</v>
      </c>
    </row>
    <row r="1767" spans="1:23" x14ac:dyDescent="0.25">
      <c r="A1767" t="s">
        <v>388</v>
      </c>
      <c r="B1767">
        <v>2014</v>
      </c>
      <c r="C1767" t="s">
        <v>273</v>
      </c>
      <c r="D1767">
        <v>56.7</v>
      </c>
      <c r="E1767">
        <v>375</v>
      </c>
      <c r="F1767">
        <v>61</v>
      </c>
      <c r="G1767">
        <v>0.01</v>
      </c>
      <c r="H1767">
        <v>54.911594749999999</v>
      </c>
      <c r="I1767">
        <v>79</v>
      </c>
      <c r="J1767">
        <v>9</v>
      </c>
      <c r="K1767">
        <v>22.2</v>
      </c>
      <c r="L1767">
        <v>84</v>
      </c>
      <c r="M1767">
        <v>79</v>
      </c>
      <c r="N1767">
        <v>6.98</v>
      </c>
      <c r="O1767">
        <v>79</v>
      </c>
      <c r="P1767">
        <v>4.0999999999999996</v>
      </c>
      <c r="Q1767">
        <v>623.28711410000005</v>
      </c>
      <c r="R1767">
        <v>27212382</v>
      </c>
      <c r="S1767">
        <v>3.6</v>
      </c>
      <c r="T1767">
        <v>3.5</v>
      </c>
      <c r="U1767">
        <v>0.40899999999999997</v>
      </c>
      <c r="V1767">
        <v>9.1</v>
      </c>
      <c r="W1767" t="b">
        <f>COUNT(LifeExpectancyData[[#This Row],[Life expectancy]:[Schooling]])=19</f>
        <v>1</v>
      </c>
    </row>
    <row r="1768" spans="1:23" x14ac:dyDescent="0.25">
      <c r="A1768" t="s">
        <v>388</v>
      </c>
      <c r="B1768">
        <v>2013</v>
      </c>
      <c r="C1768" t="s">
        <v>273</v>
      </c>
      <c r="D1768">
        <v>55.3</v>
      </c>
      <c r="E1768">
        <v>46</v>
      </c>
      <c r="F1768">
        <v>62</v>
      </c>
      <c r="G1768">
        <v>1.1599999999999999</v>
      </c>
      <c r="H1768">
        <v>5.8133384960000001</v>
      </c>
      <c r="I1768">
        <v>78</v>
      </c>
      <c r="J1768">
        <v>8</v>
      </c>
      <c r="K1768">
        <v>21.8</v>
      </c>
      <c r="L1768">
        <v>87</v>
      </c>
      <c r="M1768">
        <v>78</v>
      </c>
      <c r="N1768">
        <v>5.9</v>
      </c>
      <c r="O1768">
        <v>78</v>
      </c>
      <c r="P1768">
        <v>5.0999999999999996</v>
      </c>
      <c r="Q1768">
        <v>65.985681</v>
      </c>
      <c r="R1768">
        <v>26434372</v>
      </c>
      <c r="S1768">
        <v>3.6</v>
      </c>
      <c r="T1768">
        <v>3.5</v>
      </c>
      <c r="U1768">
        <v>0.40500000000000003</v>
      </c>
      <c r="V1768">
        <v>9.1</v>
      </c>
      <c r="W1768" t="b">
        <f>COUNT(LifeExpectancyData[[#This Row],[Life expectancy]:[Schooling]])=19</f>
        <v>1</v>
      </c>
    </row>
    <row r="1769" spans="1:23" x14ac:dyDescent="0.25">
      <c r="A1769" t="s">
        <v>388</v>
      </c>
      <c r="B1769">
        <v>2012</v>
      </c>
      <c r="C1769" t="s">
        <v>273</v>
      </c>
      <c r="D1769">
        <v>54.8</v>
      </c>
      <c r="E1769">
        <v>48</v>
      </c>
      <c r="F1769">
        <v>64</v>
      </c>
      <c r="G1769">
        <v>1.19</v>
      </c>
      <c r="H1769">
        <v>49.909872210000003</v>
      </c>
      <c r="I1769">
        <v>76</v>
      </c>
      <c r="J1769">
        <v>145</v>
      </c>
      <c r="K1769">
        <v>21.3</v>
      </c>
      <c r="L1769">
        <v>90</v>
      </c>
      <c r="M1769">
        <v>73</v>
      </c>
      <c r="N1769">
        <v>5.58</v>
      </c>
      <c r="O1769">
        <v>76</v>
      </c>
      <c r="P1769">
        <v>6.9</v>
      </c>
      <c r="Q1769">
        <v>566.51387299999999</v>
      </c>
      <c r="R1769">
        <v>2567666</v>
      </c>
      <c r="S1769">
        <v>3.6</v>
      </c>
      <c r="T1769">
        <v>3.5</v>
      </c>
      <c r="U1769">
        <v>0.4</v>
      </c>
      <c r="V1769">
        <v>9.1999999999999993</v>
      </c>
      <c r="W1769" t="b">
        <f>COUNT(LifeExpectancyData[[#This Row],[Life expectancy]:[Schooling]])=19</f>
        <v>1</v>
      </c>
    </row>
    <row r="1770" spans="1:23" x14ac:dyDescent="0.25">
      <c r="A1770" t="s">
        <v>388</v>
      </c>
      <c r="B1770">
        <v>2011</v>
      </c>
      <c r="C1770" t="s">
        <v>273</v>
      </c>
      <c r="D1770">
        <v>54.3</v>
      </c>
      <c r="E1770">
        <v>47</v>
      </c>
      <c r="F1770">
        <v>66</v>
      </c>
      <c r="G1770">
        <v>0.94</v>
      </c>
      <c r="H1770">
        <v>40.806179759999999</v>
      </c>
      <c r="I1770">
        <v>76</v>
      </c>
      <c r="J1770">
        <v>177</v>
      </c>
      <c r="K1770">
        <v>2.9</v>
      </c>
      <c r="L1770">
        <v>94</v>
      </c>
      <c r="M1770">
        <v>73</v>
      </c>
      <c r="N1770">
        <v>6.23</v>
      </c>
      <c r="O1770">
        <v>76</v>
      </c>
      <c r="P1770">
        <v>9.6</v>
      </c>
      <c r="Q1770">
        <v>526.53135169999996</v>
      </c>
      <c r="R1770">
        <v>249395</v>
      </c>
      <c r="S1770">
        <v>3.7</v>
      </c>
      <c r="T1770">
        <v>3.6</v>
      </c>
      <c r="U1770">
        <v>0.39700000000000002</v>
      </c>
      <c r="V1770">
        <v>9.5</v>
      </c>
      <c r="W1770" t="b">
        <f>COUNT(LifeExpectancyData[[#This Row],[Life expectancy]:[Schooling]])=19</f>
        <v>1</v>
      </c>
    </row>
    <row r="1771" spans="1:23" x14ac:dyDescent="0.25">
      <c r="A1771" t="s">
        <v>388</v>
      </c>
      <c r="B1771">
        <v>2010</v>
      </c>
      <c r="C1771" t="s">
        <v>273</v>
      </c>
      <c r="D1771">
        <v>54</v>
      </c>
      <c r="E1771">
        <v>47</v>
      </c>
      <c r="F1771">
        <v>69</v>
      </c>
      <c r="G1771">
        <v>0.96</v>
      </c>
      <c r="H1771">
        <v>5.7433936640000001</v>
      </c>
      <c r="I1771">
        <v>74</v>
      </c>
      <c r="J1771">
        <v>2321</v>
      </c>
      <c r="K1771">
        <v>2.5</v>
      </c>
      <c r="L1771">
        <v>98</v>
      </c>
      <c r="M1771">
        <v>73</v>
      </c>
      <c r="N1771">
        <v>5.38</v>
      </c>
      <c r="O1771">
        <v>74</v>
      </c>
      <c r="P1771">
        <v>10.8</v>
      </c>
      <c r="Q1771">
        <v>419.22581489999999</v>
      </c>
      <c r="R1771">
        <v>2422145</v>
      </c>
      <c r="S1771">
        <v>3.7</v>
      </c>
      <c r="T1771">
        <v>3.6</v>
      </c>
      <c r="U1771">
        <v>0.39</v>
      </c>
      <c r="V1771">
        <v>9.3000000000000007</v>
      </c>
      <c r="W1771" t="b">
        <f>COUNT(LifeExpectancyData[[#This Row],[Life expectancy]:[Schooling]])=19</f>
        <v>1</v>
      </c>
    </row>
    <row r="1772" spans="1:23" x14ac:dyDescent="0.25">
      <c r="A1772" t="s">
        <v>388</v>
      </c>
      <c r="B1772">
        <v>2009</v>
      </c>
      <c r="C1772" t="s">
        <v>273</v>
      </c>
      <c r="D1772">
        <v>53.8</v>
      </c>
      <c r="E1772">
        <v>4</v>
      </c>
      <c r="F1772">
        <v>70</v>
      </c>
      <c r="G1772">
        <v>1.18</v>
      </c>
      <c r="H1772">
        <v>39.752169360000003</v>
      </c>
      <c r="I1772">
        <v>74</v>
      </c>
      <c r="J1772">
        <v>60</v>
      </c>
      <c r="K1772">
        <v>2.1</v>
      </c>
      <c r="L1772">
        <v>101</v>
      </c>
      <c r="M1772">
        <v>74</v>
      </c>
      <c r="N1772">
        <v>5.43</v>
      </c>
      <c r="O1772">
        <v>74</v>
      </c>
      <c r="P1772">
        <v>11.3</v>
      </c>
      <c r="Q1772">
        <v>463.85261800000001</v>
      </c>
      <c r="R1772">
        <v>2352463</v>
      </c>
      <c r="S1772">
        <v>3.7</v>
      </c>
      <c r="T1772">
        <v>3.6</v>
      </c>
      <c r="U1772">
        <v>0.38200000000000001</v>
      </c>
      <c r="V1772">
        <v>9.1999999999999993</v>
      </c>
      <c r="W1772" t="b">
        <f>COUNT(LifeExpectancyData[[#This Row],[Life expectancy]:[Schooling]])=19</f>
        <v>1</v>
      </c>
    </row>
    <row r="1773" spans="1:23" x14ac:dyDescent="0.25">
      <c r="A1773" t="s">
        <v>388</v>
      </c>
      <c r="B1773">
        <v>2008</v>
      </c>
      <c r="C1773" t="s">
        <v>273</v>
      </c>
      <c r="D1773">
        <v>53.2</v>
      </c>
      <c r="E1773">
        <v>45</v>
      </c>
      <c r="F1773">
        <v>72</v>
      </c>
      <c r="G1773">
        <v>1.48</v>
      </c>
      <c r="H1773">
        <v>0.79691578500000004</v>
      </c>
      <c r="I1773">
        <v>75</v>
      </c>
      <c r="J1773">
        <v>4</v>
      </c>
      <c r="K1773">
        <v>19.7</v>
      </c>
      <c r="L1773">
        <v>104</v>
      </c>
      <c r="M1773">
        <v>74</v>
      </c>
      <c r="N1773">
        <v>4.91</v>
      </c>
      <c r="O1773">
        <v>75</v>
      </c>
      <c r="P1773">
        <v>12.6</v>
      </c>
      <c r="Q1773">
        <v>53.127718999999999</v>
      </c>
      <c r="R1773">
        <v>22846758</v>
      </c>
      <c r="S1773">
        <v>3.7</v>
      </c>
      <c r="T1773">
        <v>3.7</v>
      </c>
      <c r="U1773">
        <v>0.372</v>
      </c>
      <c r="V1773">
        <v>8.8000000000000007</v>
      </c>
      <c r="W1773" t="b">
        <f>COUNT(LifeExpectancyData[[#This Row],[Life expectancy]:[Schooling]])=19</f>
        <v>1</v>
      </c>
    </row>
    <row r="1774" spans="1:23" x14ac:dyDescent="0.25">
      <c r="A1774" t="s">
        <v>388</v>
      </c>
      <c r="B1774">
        <v>2007</v>
      </c>
      <c r="C1774" t="s">
        <v>273</v>
      </c>
      <c r="D1774">
        <v>52.1</v>
      </c>
      <c r="E1774">
        <v>425</v>
      </c>
      <c r="F1774">
        <v>74</v>
      </c>
      <c r="G1774">
        <v>1.03</v>
      </c>
      <c r="H1774">
        <v>53.950278900000001</v>
      </c>
      <c r="I1774">
        <v>75</v>
      </c>
      <c r="J1774">
        <v>267</v>
      </c>
      <c r="K1774">
        <v>19.3</v>
      </c>
      <c r="L1774">
        <v>108</v>
      </c>
      <c r="M1774">
        <v>75</v>
      </c>
      <c r="N1774">
        <v>5.25</v>
      </c>
      <c r="O1774">
        <v>75</v>
      </c>
      <c r="P1774">
        <v>14.1</v>
      </c>
      <c r="Q1774">
        <v>422.14615730000003</v>
      </c>
      <c r="R1774">
        <v>22188387</v>
      </c>
      <c r="S1774">
        <v>3.8</v>
      </c>
      <c r="T1774">
        <v>3.7</v>
      </c>
      <c r="U1774">
        <v>0.36</v>
      </c>
      <c r="V1774">
        <v>8.1999999999999993</v>
      </c>
      <c r="W1774" t="b">
        <f>COUNT(LifeExpectancyData[[#This Row],[Life expectancy]:[Schooling]])=19</f>
        <v>1</v>
      </c>
    </row>
    <row r="1775" spans="1:23" x14ac:dyDescent="0.25">
      <c r="A1775" t="s">
        <v>388</v>
      </c>
      <c r="B1775">
        <v>2006</v>
      </c>
      <c r="C1775" t="s">
        <v>273</v>
      </c>
      <c r="D1775">
        <v>51.2</v>
      </c>
      <c r="E1775">
        <v>434</v>
      </c>
      <c r="F1775">
        <v>78</v>
      </c>
      <c r="G1775">
        <v>1.2</v>
      </c>
      <c r="H1775">
        <v>58.596444869999999</v>
      </c>
      <c r="I1775">
        <v>75</v>
      </c>
      <c r="J1775">
        <v>183</v>
      </c>
      <c r="K1775">
        <v>18.899999999999999</v>
      </c>
      <c r="L1775">
        <v>113</v>
      </c>
      <c r="M1775">
        <v>73</v>
      </c>
      <c r="N1775">
        <v>6.51</v>
      </c>
      <c r="O1775">
        <v>78</v>
      </c>
      <c r="P1775">
        <v>16.3</v>
      </c>
      <c r="Q1775">
        <v>385.75671410000001</v>
      </c>
      <c r="R1775">
        <v>21547463</v>
      </c>
      <c r="S1775">
        <v>3.8</v>
      </c>
      <c r="T1775">
        <v>3.7</v>
      </c>
      <c r="U1775">
        <v>0.35299999999999998</v>
      </c>
      <c r="V1775">
        <v>7.9</v>
      </c>
      <c r="W1775" t="b">
        <f>COUNT(LifeExpectancyData[[#This Row],[Life expectancy]:[Schooling]])=19</f>
        <v>1</v>
      </c>
    </row>
    <row r="1776" spans="1:23" x14ac:dyDescent="0.25">
      <c r="A1776" t="s">
        <v>388</v>
      </c>
      <c r="B1776">
        <v>2005</v>
      </c>
      <c r="C1776" t="s">
        <v>273</v>
      </c>
      <c r="D1776">
        <v>58</v>
      </c>
      <c r="E1776">
        <v>434</v>
      </c>
      <c r="F1776">
        <v>80</v>
      </c>
      <c r="G1776">
        <v>1.23</v>
      </c>
      <c r="H1776">
        <v>67.333787349999994</v>
      </c>
      <c r="I1776">
        <v>75</v>
      </c>
      <c r="J1776">
        <v>12598</v>
      </c>
      <c r="K1776">
        <v>18.5</v>
      </c>
      <c r="L1776">
        <v>117</v>
      </c>
      <c r="M1776">
        <v>71</v>
      </c>
      <c r="N1776">
        <v>6.87</v>
      </c>
      <c r="O1776">
        <v>8</v>
      </c>
      <c r="P1776">
        <v>16.2</v>
      </c>
      <c r="Q1776">
        <v>369.15453589999998</v>
      </c>
      <c r="R1776">
        <v>29237</v>
      </c>
      <c r="S1776">
        <v>3.9</v>
      </c>
      <c r="T1776">
        <v>3.8</v>
      </c>
      <c r="U1776">
        <v>0.34100000000000003</v>
      </c>
      <c r="V1776">
        <v>7.3</v>
      </c>
      <c r="W1776" t="b">
        <f>COUNT(LifeExpectancyData[[#This Row],[Life expectancy]:[Schooling]])=19</f>
        <v>1</v>
      </c>
    </row>
    <row r="1777" spans="1:23" x14ac:dyDescent="0.25">
      <c r="A1777" t="s">
        <v>388</v>
      </c>
      <c r="B1777">
        <v>2004</v>
      </c>
      <c r="C1777" t="s">
        <v>273</v>
      </c>
      <c r="D1777">
        <v>54</v>
      </c>
      <c r="E1777">
        <v>429</v>
      </c>
      <c r="F1777">
        <v>82</v>
      </c>
      <c r="G1777">
        <v>1.54</v>
      </c>
      <c r="H1777">
        <v>46.581956310000002</v>
      </c>
      <c r="I1777">
        <v>76</v>
      </c>
      <c r="J1777">
        <v>9396</v>
      </c>
      <c r="K1777">
        <v>18.100000000000001</v>
      </c>
      <c r="L1777">
        <v>120</v>
      </c>
      <c r="M1777">
        <v>69</v>
      </c>
      <c r="N1777">
        <v>5.91</v>
      </c>
      <c r="O1777">
        <v>83</v>
      </c>
      <c r="P1777">
        <v>15.9</v>
      </c>
      <c r="Q1777">
        <v>336.33181450000001</v>
      </c>
      <c r="R1777">
        <v>231275</v>
      </c>
      <c r="S1777">
        <v>3.9</v>
      </c>
      <c r="T1777">
        <v>3.8</v>
      </c>
      <c r="U1777">
        <v>0.33200000000000002</v>
      </c>
      <c r="V1777">
        <v>7</v>
      </c>
      <c r="W1777" t="b">
        <f>COUNT(LifeExpectancyData[[#This Row],[Life expectancy]:[Schooling]])=19</f>
        <v>1</v>
      </c>
    </row>
    <row r="1778" spans="1:23" x14ac:dyDescent="0.25">
      <c r="A1778" t="s">
        <v>388</v>
      </c>
      <c r="B1778">
        <v>2003</v>
      </c>
      <c r="C1778" t="s">
        <v>273</v>
      </c>
      <c r="D1778">
        <v>51</v>
      </c>
      <c r="E1778">
        <v>424</v>
      </c>
      <c r="F1778">
        <v>85</v>
      </c>
      <c r="G1778">
        <v>1.68</v>
      </c>
      <c r="H1778">
        <v>42.526895590000002</v>
      </c>
      <c r="I1778">
        <v>76</v>
      </c>
      <c r="J1778">
        <v>28898</v>
      </c>
      <c r="K1778">
        <v>17.7</v>
      </c>
      <c r="L1778">
        <v>124</v>
      </c>
      <c r="M1778">
        <v>67</v>
      </c>
      <c r="N1778">
        <v>6.39</v>
      </c>
      <c r="O1778">
        <v>85</v>
      </c>
      <c r="P1778">
        <v>15.3</v>
      </c>
      <c r="Q1778">
        <v>283.89115880000003</v>
      </c>
      <c r="R1778">
        <v>19716598</v>
      </c>
      <c r="S1778">
        <v>4</v>
      </c>
      <c r="T1778">
        <v>3.9</v>
      </c>
      <c r="U1778">
        <v>0.318</v>
      </c>
      <c r="V1778">
        <v>6.7</v>
      </c>
      <c r="W1778" t="b">
        <f>COUNT(LifeExpectancyData[[#This Row],[Life expectancy]:[Schooling]])=19</f>
        <v>1</v>
      </c>
    </row>
    <row r="1779" spans="1:23" x14ac:dyDescent="0.25">
      <c r="A1779" t="s">
        <v>388</v>
      </c>
      <c r="B1779">
        <v>2002</v>
      </c>
      <c r="C1779" t="s">
        <v>273</v>
      </c>
      <c r="D1779">
        <v>49.8</v>
      </c>
      <c r="E1779">
        <v>416</v>
      </c>
      <c r="F1779">
        <v>87</v>
      </c>
      <c r="G1779">
        <v>2.16</v>
      </c>
      <c r="H1779">
        <v>40.825970769999998</v>
      </c>
      <c r="I1779">
        <v>76</v>
      </c>
      <c r="J1779">
        <v>7155</v>
      </c>
      <c r="K1779">
        <v>17.3</v>
      </c>
      <c r="L1779">
        <v>127</v>
      </c>
      <c r="M1779">
        <v>76</v>
      </c>
      <c r="N1779">
        <v>6.45</v>
      </c>
      <c r="O1779">
        <v>76</v>
      </c>
      <c r="P1779">
        <v>14.5</v>
      </c>
      <c r="Q1779">
        <v>262.88455099999999</v>
      </c>
      <c r="R1779">
        <v>19139658</v>
      </c>
      <c r="S1779">
        <v>4</v>
      </c>
      <c r="T1779">
        <v>4</v>
      </c>
      <c r="U1779">
        <v>0.311</v>
      </c>
      <c r="V1779">
        <v>6.2</v>
      </c>
      <c r="W1779" t="b">
        <f>COUNT(LifeExpectancyData[[#This Row],[Life expectancy]:[Schooling]])=19</f>
        <v>1</v>
      </c>
    </row>
    <row r="1780" spans="1:23" x14ac:dyDescent="0.25">
      <c r="A1780" t="s">
        <v>388</v>
      </c>
      <c r="B1780">
        <v>2001</v>
      </c>
      <c r="C1780" t="s">
        <v>273</v>
      </c>
      <c r="D1780">
        <v>49.5</v>
      </c>
      <c r="E1780">
        <v>48</v>
      </c>
      <c r="F1780">
        <v>90</v>
      </c>
      <c r="G1780">
        <v>2.09</v>
      </c>
      <c r="H1780">
        <v>37.825119360000002</v>
      </c>
      <c r="I1780">
        <v>25</v>
      </c>
      <c r="J1780">
        <v>7085</v>
      </c>
      <c r="K1780">
        <v>16.899999999999999</v>
      </c>
      <c r="L1780">
        <v>132</v>
      </c>
      <c r="M1780">
        <v>72</v>
      </c>
      <c r="N1780">
        <v>5.64</v>
      </c>
      <c r="O1780">
        <v>73</v>
      </c>
      <c r="P1780">
        <v>13.4</v>
      </c>
      <c r="Q1780">
        <v>256.44148719999998</v>
      </c>
      <c r="R1780">
        <v>18588758</v>
      </c>
      <c r="S1780">
        <v>4.0999999999999996</v>
      </c>
      <c r="T1780">
        <v>4</v>
      </c>
      <c r="U1780">
        <v>0.29799999999999999</v>
      </c>
      <c r="V1780">
        <v>5.8</v>
      </c>
      <c r="W1780" t="b">
        <f>COUNT(LifeExpectancyData[[#This Row],[Life expectancy]:[Schooling]])=19</f>
        <v>1</v>
      </c>
    </row>
    <row r="1781" spans="1:23" x14ac:dyDescent="0.25">
      <c r="A1781" t="s">
        <v>388</v>
      </c>
      <c r="B1781">
        <v>2000</v>
      </c>
      <c r="C1781" t="s">
        <v>273</v>
      </c>
      <c r="D1781">
        <v>49</v>
      </c>
      <c r="E1781">
        <v>43</v>
      </c>
      <c r="F1781">
        <v>93</v>
      </c>
      <c r="G1781">
        <v>1.1399999999999999</v>
      </c>
      <c r="H1781">
        <v>47.172507179999997</v>
      </c>
      <c r="J1781">
        <v>7375</v>
      </c>
      <c r="K1781">
        <v>16.5</v>
      </c>
      <c r="L1781">
        <v>136</v>
      </c>
      <c r="M1781">
        <v>69</v>
      </c>
      <c r="N1781">
        <v>6.16</v>
      </c>
      <c r="O1781">
        <v>7</v>
      </c>
      <c r="P1781">
        <v>12.2</v>
      </c>
      <c r="Q1781">
        <v>277.64865909999997</v>
      </c>
      <c r="R1781">
        <v>1867687</v>
      </c>
      <c r="S1781">
        <v>4.2</v>
      </c>
      <c r="T1781">
        <v>4.0999999999999996</v>
      </c>
      <c r="U1781">
        <v>0.29099999999999998</v>
      </c>
      <c r="V1781">
        <v>5.4</v>
      </c>
      <c r="W1781" t="b">
        <f>COUNT(LifeExpectancyData[[#This Row],[Life expectancy]:[Schooling]])=19</f>
        <v>0</v>
      </c>
    </row>
    <row r="1782" spans="1:23" x14ac:dyDescent="0.25">
      <c r="A1782" t="s">
        <v>389</v>
      </c>
      <c r="B1782">
        <v>2015</v>
      </c>
      <c r="C1782" t="s">
        <v>273</v>
      </c>
      <c r="D1782">
        <v>66.599999999999994</v>
      </c>
      <c r="E1782">
        <v>199</v>
      </c>
      <c r="F1782">
        <v>39</v>
      </c>
      <c r="H1782">
        <v>0</v>
      </c>
      <c r="I1782">
        <v>89</v>
      </c>
      <c r="J1782">
        <v>6</v>
      </c>
      <c r="K1782">
        <v>23.8</v>
      </c>
      <c r="L1782">
        <v>50</v>
      </c>
      <c r="M1782">
        <v>89</v>
      </c>
      <c r="O1782">
        <v>89</v>
      </c>
      <c r="P1782">
        <v>0.3</v>
      </c>
      <c r="Q1782">
        <v>1194.5913700000001</v>
      </c>
      <c r="R1782">
        <v>5243669</v>
      </c>
      <c r="S1782">
        <v>12.8</v>
      </c>
      <c r="T1782">
        <v>13</v>
      </c>
      <c r="U1782">
        <v>0.55200000000000005</v>
      </c>
      <c r="V1782">
        <v>9.1</v>
      </c>
      <c r="W1782" t="b">
        <f>COUNT(LifeExpectancyData[[#This Row],[Life expectancy]:[Schooling]])=19</f>
        <v>0</v>
      </c>
    </row>
    <row r="1783" spans="1:23" x14ac:dyDescent="0.25">
      <c r="A1783" t="s">
        <v>389</v>
      </c>
      <c r="B1783">
        <v>2014</v>
      </c>
      <c r="C1783" t="s">
        <v>273</v>
      </c>
      <c r="D1783">
        <v>66.400000000000006</v>
      </c>
      <c r="E1783">
        <v>21</v>
      </c>
      <c r="F1783">
        <v>40</v>
      </c>
      <c r="G1783">
        <v>0.01</v>
      </c>
      <c r="H1783">
        <v>45.337886769999997</v>
      </c>
      <c r="I1783">
        <v>88</v>
      </c>
      <c r="J1783">
        <v>122</v>
      </c>
      <c r="K1783">
        <v>22.9</v>
      </c>
      <c r="L1783">
        <v>52</v>
      </c>
      <c r="M1783">
        <v>88</v>
      </c>
      <c r="N1783">
        <v>2.2799999999999998</v>
      </c>
      <c r="O1783">
        <v>88</v>
      </c>
      <c r="P1783">
        <v>0.3</v>
      </c>
      <c r="Q1783">
        <v>1262.8937820000001</v>
      </c>
      <c r="R1783">
        <v>51924182</v>
      </c>
      <c r="S1783">
        <v>12.9</v>
      </c>
      <c r="T1783">
        <v>13.1</v>
      </c>
      <c r="U1783">
        <v>0.54700000000000004</v>
      </c>
      <c r="V1783">
        <v>9.1</v>
      </c>
      <c r="W1783" t="b">
        <f>COUNT(LifeExpectancyData[[#This Row],[Life expectancy]:[Schooling]])=19</f>
        <v>1</v>
      </c>
    </row>
    <row r="1784" spans="1:23" x14ac:dyDescent="0.25">
      <c r="A1784" t="s">
        <v>389</v>
      </c>
      <c r="B1784">
        <v>2013</v>
      </c>
      <c r="C1784" t="s">
        <v>273</v>
      </c>
      <c r="D1784">
        <v>66.2</v>
      </c>
      <c r="E1784">
        <v>22</v>
      </c>
      <c r="F1784">
        <v>42</v>
      </c>
      <c r="G1784">
        <v>0.7</v>
      </c>
      <c r="H1784">
        <v>38.337934619999999</v>
      </c>
      <c r="I1784">
        <v>75</v>
      </c>
      <c r="J1784">
        <v>1010</v>
      </c>
      <c r="K1784">
        <v>22.1</v>
      </c>
      <c r="L1784">
        <v>55</v>
      </c>
      <c r="M1784">
        <v>76</v>
      </c>
      <c r="N1784">
        <v>2.16</v>
      </c>
      <c r="O1784">
        <v>75</v>
      </c>
      <c r="P1784">
        <v>0.4</v>
      </c>
      <c r="Q1784">
        <v>1168.8394699999999</v>
      </c>
      <c r="R1784">
        <v>51448196</v>
      </c>
      <c r="S1784">
        <v>12.9</v>
      </c>
      <c r="T1784">
        <v>13.2</v>
      </c>
      <c r="U1784">
        <v>0.54</v>
      </c>
      <c r="V1784">
        <v>9.1</v>
      </c>
      <c r="W1784" t="b">
        <f>COUNT(LifeExpectancyData[[#This Row],[Life expectancy]:[Schooling]])=19</f>
        <v>1</v>
      </c>
    </row>
    <row r="1785" spans="1:23" x14ac:dyDescent="0.25">
      <c r="A1785" t="s">
        <v>389</v>
      </c>
      <c r="B1785">
        <v>2012</v>
      </c>
      <c r="C1785" t="s">
        <v>273</v>
      </c>
      <c r="D1785">
        <v>65.900000000000006</v>
      </c>
      <c r="E1785">
        <v>25</v>
      </c>
      <c r="F1785">
        <v>44</v>
      </c>
      <c r="G1785">
        <v>0.55000000000000004</v>
      </c>
      <c r="H1785">
        <v>38.427908299999999</v>
      </c>
      <c r="I1785">
        <v>58</v>
      </c>
      <c r="J1785">
        <v>2175</v>
      </c>
      <c r="K1785">
        <v>21.3</v>
      </c>
      <c r="L1785">
        <v>58</v>
      </c>
      <c r="M1785">
        <v>87</v>
      </c>
      <c r="N1785">
        <v>2.2200000000000002</v>
      </c>
      <c r="O1785">
        <v>84</v>
      </c>
      <c r="P1785">
        <v>0.5</v>
      </c>
      <c r="Q1785">
        <v>1171.58257</v>
      </c>
      <c r="R1785">
        <v>5986514</v>
      </c>
      <c r="S1785">
        <v>13</v>
      </c>
      <c r="T1785">
        <v>13.2</v>
      </c>
      <c r="U1785">
        <v>0.53300000000000003</v>
      </c>
      <c r="V1785">
        <v>9.1</v>
      </c>
      <c r="W1785" t="b">
        <f>COUNT(LifeExpectancyData[[#This Row],[Life expectancy]:[Schooling]])=19</f>
        <v>1</v>
      </c>
    </row>
    <row r="1786" spans="1:23" x14ac:dyDescent="0.25">
      <c r="A1786" t="s">
        <v>389</v>
      </c>
      <c r="B1786">
        <v>2011</v>
      </c>
      <c r="C1786" t="s">
        <v>273</v>
      </c>
      <c r="D1786">
        <v>65.599999999999994</v>
      </c>
      <c r="E1786">
        <v>27</v>
      </c>
      <c r="F1786">
        <v>47</v>
      </c>
      <c r="G1786">
        <v>0.33</v>
      </c>
      <c r="H1786">
        <v>21.23698847</v>
      </c>
      <c r="I1786">
        <v>4</v>
      </c>
      <c r="J1786">
        <v>2046</v>
      </c>
      <c r="K1786">
        <v>2.5</v>
      </c>
      <c r="L1786">
        <v>61</v>
      </c>
      <c r="M1786">
        <v>9</v>
      </c>
      <c r="N1786">
        <v>1.87</v>
      </c>
      <c r="O1786">
        <v>84</v>
      </c>
      <c r="P1786">
        <v>0.5</v>
      </c>
      <c r="Q1786">
        <v>1186.423937</v>
      </c>
      <c r="R1786">
        <v>555331</v>
      </c>
      <c r="S1786">
        <v>13</v>
      </c>
      <c r="T1786">
        <v>13.3</v>
      </c>
      <c r="U1786">
        <v>0.52600000000000002</v>
      </c>
      <c r="V1786">
        <v>9.1</v>
      </c>
      <c r="W1786" t="b">
        <f>COUNT(LifeExpectancyData[[#This Row],[Life expectancy]:[Schooling]])=19</f>
        <v>1</v>
      </c>
    </row>
    <row r="1787" spans="1:23" x14ac:dyDescent="0.25">
      <c r="A1787" t="s">
        <v>389</v>
      </c>
      <c r="B1787">
        <v>2010</v>
      </c>
      <c r="C1787" t="s">
        <v>273</v>
      </c>
      <c r="D1787">
        <v>65.400000000000006</v>
      </c>
      <c r="E1787">
        <v>29</v>
      </c>
      <c r="F1787">
        <v>49</v>
      </c>
      <c r="G1787">
        <v>0.3</v>
      </c>
      <c r="H1787">
        <v>17.48293752</v>
      </c>
      <c r="I1787">
        <v>92</v>
      </c>
      <c r="J1787">
        <v>190</v>
      </c>
      <c r="K1787">
        <v>19.8</v>
      </c>
      <c r="L1787">
        <v>65</v>
      </c>
      <c r="M1787">
        <v>9</v>
      </c>
      <c r="N1787">
        <v>1.92</v>
      </c>
      <c r="O1787">
        <v>9</v>
      </c>
      <c r="P1787">
        <v>0.5</v>
      </c>
      <c r="Q1787">
        <v>987.73658320000004</v>
      </c>
      <c r="R1787">
        <v>5155896</v>
      </c>
      <c r="S1787">
        <v>13.1</v>
      </c>
      <c r="T1787">
        <v>13.3</v>
      </c>
      <c r="U1787">
        <v>0.51500000000000001</v>
      </c>
      <c r="V1787">
        <v>8.8000000000000007</v>
      </c>
      <c r="W1787" t="b">
        <f>COUNT(LifeExpectancyData[[#This Row],[Life expectancy]:[Schooling]])=19</f>
        <v>1</v>
      </c>
    </row>
    <row r="1788" spans="1:23" x14ac:dyDescent="0.25">
      <c r="A1788" t="s">
        <v>389</v>
      </c>
      <c r="B1788">
        <v>2009</v>
      </c>
      <c r="C1788" t="s">
        <v>273</v>
      </c>
      <c r="D1788">
        <v>65.2</v>
      </c>
      <c r="E1788">
        <v>211</v>
      </c>
      <c r="F1788">
        <v>52</v>
      </c>
      <c r="G1788">
        <v>0.28000000000000003</v>
      </c>
      <c r="H1788">
        <v>11.052479030000001</v>
      </c>
      <c r="I1788">
        <v>91</v>
      </c>
      <c r="J1788">
        <v>329</v>
      </c>
      <c r="K1788">
        <v>19.100000000000001</v>
      </c>
      <c r="L1788">
        <v>69</v>
      </c>
      <c r="M1788">
        <v>9</v>
      </c>
      <c r="N1788">
        <v>2.5</v>
      </c>
      <c r="O1788">
        <v>9</v>
      </c>
      <c r="P1788">
        <v>0.6</v>
      </c>
      <c r="Q1788">
        <v>741.77711599999998</v>
      </c>
      <c r="R1788">
        <v>49869</v>
      </c>
      <c r="S1788">
        <v>13.1</v>
      </c>
      <c r="T1788">
        <v>13.4</v>
      </c>
      <c r="U1788">
        <v>0.504</v>
      </c>
      <c r="V1788">
        <v>8.5</v>
      </c>
      <c r="W1788" t="b">
        <f>COUNT(LifeExpectancyData[[#This Row],[Life expectancy]:[Schooling]])=19</f>
        <v>1</v>
      </c>
    </row>
    <row r="1789" spans="1:23" x14ac:dyDescent="0.25">
      <c r="A1789" t="s">
        <v>389</v>
      </c>
      <c r="B1789">
        <v>2008</v>
      </c>
      <c r="C1789" t="s">
        <v>273</v>
      </c>
      <c r="D1789">
        <v>59.2</v>
      </c>
      <c r="E1789">
        <v>296</v>
      </c>
      <c r="F1789">
        <v>59</v>
      </c>
      <c r="G1789">
        <v>0.3</v>
      </c>
      <c r="H1789">
        <v>9.5304803200000006</v>
      </c>
      <c r="I1789">
        <v>85</v>
      </c>
      <c r="J1789">
        <v>333</v>
      </c>
      <c r="K1789">
        <v>18.3</v>
      </c>
      <c r="L1789">
        <v>96</v>
      </c>
      <c r="M1789">
        <v>85</v>
      </c>
      <c r="N1789">
        <v>1.87</v>
      </c>
      <c r="O1789">
        <v>85</v>
      </c>
      <c r="P1789">
        <v>0.6</v>
      </c>
      <c r="Q1789">
        <v>643.95137299999999</v>
      </c>
      <c r="R1789">
        <v>49479752</v>
      </c>
      <c r="S1789">
        <v>13.2</v>
      </c>
      <c r="T1789">
        <v>13.4</v>
      </c>
      <c r="U1789">
        <v>0.49299999999999999</v>
      </c>
      <c r="V1789">
        <v>8.1999999999999993</v>
      </c>
      <c r="W1789" t="b">
        <f>COUNT(LifeExpectancyData[[#This Row],[Life expectancy]:[Schooling]])=19</f>
        <v>1</v>
      </c>
    </row>
    <row r="1790" spans="1:23" x14ac:dyDescent="0.25">
      <c r="A1790" t="s">
        <v>389</v>
      </c>
      <c r="B1790">
        <v>2007</v>
      </c>
      <c r="C1790" t="s">
        <v>273</v>
      </c>
      <c r="D1790">
        <v>64.5</v>
      </c>
      <c r="E1790">
        <v>217</v>
      </c>
      <c r="F1790">
        <v>58</v>
      </c>
      <c r="G1790">
        <v>0.26</v>
      </c>
      <c r="H1790">
        <v>0.53057279999999996</v>
      </c>
      <c r="I1790">
        <v>85</v>
      </c>
      <c r="J1790">
        <v>1088</v>
      </c>
      <c r="K1790">
        <v>17.600000000000001</v>
      </c>
      <c r="L1790">
        <v>78</v>
      </c>
      <c r="M1790">
        <v>84</v>
      </c>
      <c r="N1790">
        <v>1.68</v>
      </c>
      <c r="O1790">
        <v>86</v>
      </c>
      <c r="P1790">
        <v>0.6</v>
      </c>
      <c r="Q1790">
        <v>41.451000000000001</v>
      </c>
      <c r="R1790">
        <v>49171586</v>
      </c>
      <c r="S1790">
        <v>13.2</v>
      </c>
      <c r="T1790">
        <v>13.5</v>
      </c>
      <c r="U1790">
        <v>0.48399999999999999</v>
      </c>
      <c r="V1790">
        <v>8.1</v>
      </c>
      <c r="W1790" t="b">
        <f>COUNT(LifeExpectancyData[[#This Row],[Life expectancy]:[Schooling]])=19</f>
        <v>1</v>
      </c>
    </row>
    <row r="1791" spans="1:23" x14ac:dyDescent="0.25">
      <c r="A1791" t="s">
        <v>389</v>
      </c>
      <c r="B1791">
        <v>2006</v>
      </c>
      <c r="C1791" t="s">
        <v>273</v>
      </c>
      <c r="D1791">
        <v>64.2</v>
      </c>
      <c r="E1791">
        <v>22</v>
      </c>
      <c r="F1791">
        <v>61</v>
      </c>
      <c r="G1791">
        <v>0.28000000000000003</v>
      </c>
      <c r="H1791">
        <v>4.6327763040000001</v>
      </c>
      <c r="I1791">
        <v>75</v>
      </c>
      <c r="J1791">
        <v>760</v>
      </c>
      <c r="K1791">
        <v>17</v>
      </c>
      <c r="L1791">
        <v>83</v>
      </c>
      <c r="M1791">
        <v>82</v>
      </c>
      <c r="N1791">
        <v>1.78</v>
      </c>
      <c r="O1791">
        <v>82</v>
      </c>
      <c r="P1791">
        <v>0.6</v>
      </c>
      <c r="Q1791">
        <v>296.97284000000002</v>
      </c>
      <c r="R1791">
        <v>48846474</v>
      </c>
      <c r="S1791">
        <v>13.2</v>
      </c>
      <c r="T1791">
        <v>13.5</v>
      </c>
      <c r="U1791">
        <v>0.47399999999999998</v>
      </c>
      <c r="V1791">
        <v>8</v>
      </c>
      <c r="W1791" t="b">
        <f>COUNT(LifeExpectancyData[[#This Row],[Life expectancy]:[Schooling]])=19</f>
        <v>1</v>
      </c>
    </row>
    <row r="1792" spans="1:23" x14ac:dyDescent="0.25">
      <c r="A1792" t="s">
        <v>389</v>
      </c>
      <c r="B1792">
        <v>2005</v>
      </c>
      <c r="C1792" t="s">
        <v>273</v>
      </c>
      <c r="D1792">
        <v>63.9</v>
      </c>
      <c r="E1792">
        <v>224</v>
      </c>
      <c r="F1792">
        <v>64</v>
      </c>
      <c r="G1792">
        <v>0.28000000000000003</v>
      </c>
      <c r="H1792">
        <v>2.7938431879999999</v>
      </c>
      <c r="I1792">
        <v>62</v>
      </c>
      <c r="J1792">
        <v>314</v>
      </c>
      <c r="K1792">
        <v>16.399999999999999</v>
      </c>
      <c r="L1792">
        <v>87</v>
      </c>
      <c r="M1792">
        <v>86</v>
      </c>
      <c r="N1792">
        <v>1.83</v>
      </c>
      <c r="O1792">
        <v>73</v>
      </c>
      <c r="P1792">
        <v>0.5</v>
      </c>
      <c r="Q1792">
        <v>247.24276</v>
      </c>
      <c r="R1792">
        <v>48482614</v>
      </c>
      <c r="S1792">
        <v>13.2</v>
      </c>
      <c r="T1792">
        <v>13.6</v>
      </c>
      <c r="U1792">
        <v>0.46500000000000002</v>
      </c>
      <c r="V1792">
        <v>7.9</v>
      </c>
      <c r="W1792" t="b">
        <f>COUNT(LifeExpectancyData[[#This Row],[Life expectancy]:[Schooling]])=19</f>
        <v>1</v>
      </c>
    </row>
    <row r="1793" spans="1:23" x14ac:dyDescent="0.25">
      <c r="A1793" t="s">
        <v>389</v>
      </c>
      <c r="B1793">
        <v>2004</v>
      </c>
      <c r="C1793" t="s">
        <v>273</v>
      </c>
      <c r="D1793">
        <v>63.5</v>
      </c>
      <c r="E1793">
        <v>228</v>
      </c>
      <c r="F1793">
        <v>66</v>
      </c>
      <c r="G1793">
        <v>0.44</v>
      </c>
      <c r="H1793">
        <v>4.1545161400000001</v>
      </c>
      <c r="I1793">
        <v>39</v>
      </c>
      <c r="J1793">
        <v>1329</v>
      </c>
      <c r="K1793">
        <v>15.7</v>
      </c>
      <c r="L1793">
        <v>90</v>
      </c>
      <c r="M1793">
        <v>92</v>
      </c>
      <c r="N1793">
        <v>1.97</v>
      </c>
      <c r="O1793">
        <v>82</v>
      </c>
      <c r="P1793">
        <v>0.5</v>
      </c>
      <c r="Q1793">
        <v>219.8156688</v>
      </c>
      <c r="R1793">
        <v>487377</v>
      </c>
      <c r="S1793">
        <v>13.3</v>
      </c>
      <c r="T1793">
        <v>13.6</v>
      </c>
      <c r="U1793">
        <v>0.45500000000000002</v>
      </c>
      <c r="V1793">
        <v>7.8</v>
      </c>
      <c r="W1793" t="b">
        <f>COUNT(LifeExpectancyData[[#This Row],[Life expectancy]:[Schooling]])=19</f>
        <v>1</v>
      </c>
    </row>
    <row r="1794" spans="1:23" x14ac:dyDescent="0.25">
      <c r="A1794" t="s">
        <v>389</v>
      </c>
      <c r="B1794">
        <v>2003</v>
      </c>
      <c r="C1794" t="s">
        <v>273</v>
      </c>
      <c r="D1794">
        <v>63.2</v>
      </c>
      <c r="E1794">
        <v>231</v>
      </c>
      <c r="F1794">
        <v>69</v>
      </c>
      <c r="G1794">
        <v>0.4</v>
      </c>
      <c r="H1794">
        <v>3.8242124720000001</v>
      </c>
      <c r="I1794">
        <v>8</v>
      </c>
      <c r="J1794">
        <v>830</v>
      </c>
      <c r="K1794">
        <v>15.2</v>
      </c>
      <c r="L1794">
        <v>93</v>
      </c>
      <c r="M1794">
        <v>86</v>
      </c>
      <c r="N1794">
        <v>1.97</v>
      </c>
      <c r="O1794">
        <v>78</v>
      </c>
      <c r="P1794">
        <v>0.5</v>
      </c>
      <c r="Q1794">
        <v>219.78232600000001</v>
      </c>
      <c r="R1794">
        <v>47624894</v>
      </c>
      <c r="S1794">
        <v>13.3</v>
      </c>
      <c r="T1794">
        <v>13.6</v>
      </c>
      <c r="U1794">
        <v>0.44500000000000001</v>
      </c>
      <c r="V1794">
        <v>7.7</v>
      </c>
      <c r="W1794" t="b">
        <f>COUNT(LifeExpectancyData[[#This Row],[Life expectancy]:[Schooling]])=19</f>
        <v>1</v>
      </c>
    </row>
    <row r="1795" spans="1:23" x14ac:dyDescent="0.25">
      <c r="A1795" t="s">
        <v>389</v>
      </c>
      <c r="B1795">
        <v>2002</v>
      </c>
      <c r="C1795" t="s">
        <v>273</v>
      </c>
      <c r="D1795">
        <v>62.8</v>
      </c>
      <c r="E1795">
        <v>235</v>
      </c>
      <c r="F1795">
        <v>71</v>
      </c>
      <c r="G1795">
        <v>0.41</v>
      </c>
      <c r="H1795">
        <v>3.4218809380000001</v>
      </c>
      <c r="J1795">
        <v>736</v>
      </c>
      <c r="K1795">
        <v>14.6</v>
      </c>
      <c r="L1795">
        <v>96</v>
      </c>
      <c r="M1795">
        <v>84</v>
      </c>
      <c r="N1795">
        <v>2.5</v>
      </c>
      <c r="O1795">
        <v>79</v>
      </c>
      <c r="P1795">
        <v>0.4</v>
      </c>
      <c r="Q1795">
        <v>143.77651</v>
      </c>
      <c r="R1795">
        <v>471422</v>
      </c>
      <c r="S1795">
        <v>13.3</v>
      </c>
      <c r="T1795">
        <v>13.7</v>
      </c>
      <c r="U1795">
        <v>0.435</v>
      </c>
      <c r="V1795">
        <v>7.6</v>
      </c>
      <c r="W1795" t="b">
        <f>COUNT(LifeExpectancyData[[#This Row],[Life expectancy]:[Schooling]])=19</f>
        <v>0</v>
      </c>
    </row>
    <row r="1796" spans="1:23" x14ac:dyDescent="0.25">
      <c r="A1796" t="s">
        <v>389</v>
      </c>
      <c r="B1796">
        <v>2001</v>
      </c>
      <c r="C1796" t="s">
        <v>273</v>
      </c>
      <c r="D1796">
        <v>62.5</v>
      </c>
      <c r="E1796">
        <v>239</v>
      </c>
      <c r="F1796">
        <v>72</v>
      </c>
      <c r="G1796">
        <v>0.38</v>
      </c>
      <c r="H1796">
        <v>1.9171640000000001</v>
      </c>
      <c r="J1796">
        <v>2519</v>
      </c>
      <c r="K1796">
        <v>14.1</v>
      </c>
      <c r="L1796">
        <v>98</v>
      </c>
      <c r="M1796">
        <v>77</v>
      </c>
      <c r="N1796">
        <v>1.8</v>
      </c>
      <c r="O1796">
        <v>73</v>
      </c>
      <c r="P1796">
        <v>0.4</v>
      </c>
      <c r="Q1796">
        <v>138.9249275</v>
      </c>
      <c r="R1796">
        <v>46627994</v>
      </c>
      <c r="S1796">
        <v>13.3</v>
      </c>
      <c r="T1796">
        <v>13.7</v>
      </c>
      <c r="U1796">
        <v>0.42699999999999999</v>
      </c>
      <c r="V1796">
        <v>7.6</v>
      </c>
      <c r="W1796" t="b">
        <f>COUNT(LifeExpectancyData[[#This Row],[Life expectancy]:[Schooling]])=19</f>
        <v>0</v>
      </c>
    </row>
    <row r="1797" spans="1:23" x14ac:dyDescent="0.25">
      <c r="A1797" t="s">
        <v>389</v>
      </c>
      <c r="B1797">
        <v>2000</v>
      </c>
      <c r="C1797" t="s">
        <v>273</v>
      </c>
      <c r="D1797">
        <v>62.1</v>
      </c>
      <c r="E1797">
        <v>243</v>
      </c>
      <c r="F1797">
        <v>73</v>
      </c>
      <c r="G1797">
        <v>0.35</v>
      </c>
      <c r="H1797">
        <v>2.5114372920000001</v>
      </c>
      <c r="J1797">
        <v>845</v>
      </c>
      <c r="K1797">
        <v>13.6</v>
      </c>
      <c r="L1797">
        <v>100</v>
      </c>
      <c r="M1797">
        <v>88</v>
      </c>
      <c r="N1797">
        <v>1.84</v>
      </c>
      <c r="O1797">
        <v>82</v>
      </c>
      <c r="P1797">
        <v>0.4</v>
      </c>
      <c r="Q1797">
        <v>193.18748400000001</v>
      </c>
      <c r="R1797">
        <v>4695462</v>
      </c>
      <c r="S1797">
        <v>13.3</v>
      </c>
      <c r="T1797">
        <v>13.7</v>
      </c>
      <c r="U1797">
        <v>0.41699999999999998</v>
      </c>
      <c r="V1797">
        <v>7.5</v>
      </c>
      <c r="W1797" t="b">
        <f>COUNT(LifeExpectancyData[[#This Row],[Life expectancy]:[Schooling]])=19</f>
        <v>0</v>
      </c>
    </row>
    <row r="1798" spans="1:23" x14ac:dyDescent="0.25">
      <c r="A1798" t="s">
        <v>390</v>
      </c>
      <c r="B1798">
        <v>2015</v>
      </c>
      <c r="C1798" t="s">
        <v>273</v>
      </c>
      <c r="D1798">
        <v>65.8</v>
      </c>
      <c r="E1798">
        <v>248</v>
      </c>
      <c r="F1798">
        <v>2</v>
      </c>
      <c r="H1798">
        <v>0</v>
      </c>
      <c r="I1798">
        <v>92</v>
      </c>
      <c r="J1798">
        <v>212</v>
      </c>
      <c r="K1798">
        <v>35.700000000000003</v>
      </c>
      <c r="L1798">
        <v>3</v>
      </c>
      <c r="M1798">
        <v>92</v>
      </c>
      <c r="O1798">
        <v>92</v>
      </c>
      <c r="P1798">
        <v>2.1</v>
      </c>
      <c r="Q1798">
        <v>4737.6699600000002</v>
      </c>
      <c r="R1798">
        <v>2425561</v>
      </c>
      <c r="S1798">
        <v>8.1999999999999993</v>
      </c>
      <c r="T1798">
        <v>8.1</v>
      </c>
      <c r="U1798">
        <v>0.63700000000000001</v>
      </c>
      <c r="V1798">
        <v>11.7</v>
      </c>
      <c r="W1798" t="b">
        <f>COUNT(LifeExpectancyData[[#This Row],[Life expectancy]:[Schooling]])=19</f>
        <v>0</v>
      </c>
    </row>
    <row r="1799" spans="1:23" x14ac:dyDescent="0.25">
      <c r="A1799" t="s">
        <v>390</v>
      </c>
      <c r="B1799">
        <v>2014</v>
      </c>
      <c r="C1799" t="s">
        <v>273</v>
      </c>
      <c r="D1799">
        <v>65.900000000000006</v>
      </c>
      <c r="E1799">
        <v>242</v>
      </c>
      <c r="F1799">
        <v>2</v>
      </c>
      <c r="G1799">
        <v>0.01</v>
      </c>
      <c r="H1799">
        <v>751.39827190000005</v>
      </c>
      <c r="I1799">
        <v>88</v>
      </c>
      <c r="J1799">
        <v>477</v>
      </c>
      <c r="K1799">
        <v>34.9</v>
      </c>
      <c r="L1799">
        <v>3</v>
      </c>
      <c r="M1799">
        <v>88</v>
      </c>
      <c r="N1799">
        <v>8.93</v>
      </c>
      <c r="O1799">
        <v>88</v>
      </c>
      <c r="P1799">
        <v>2.2000000000000002</v>
      </c>
      <c r="Q1799">
        <v>5421.3439529999996</v>
      </c>
      <c r="R1799">
        <v>237992</v>
      </c>
      <c r="S1799">
        <v>8.6</v>
      </c>
      <c r="T1799">
        <v>8.5</v>
      </c>
      <c r="U1799">
        <v>0.63200000000000001</v>
      </c>
      <c r="V1799">
        <v>11.7</v>
      </c>
      <c r="W1799" t="b">
        <f>COUNT(LifeExpectancyData[[#This Row],[Life expectancy]:[Schooling]])=19</f>
        <v>1</v>
      </c>
    </row>
    <row r="1800" spans="1:23" x14ac:dyDescent="0.25">
      <c r="A1800" t="s">
        <v>390</v>
      </c>
      <c r="B1800">
        <v>2013</v>
      </c>
      <c r="C1800" t="s">
        <v>273</v>
      </c>
      <c r="D1800">
        <v>66.099999999999994</v>
      </c>
      <c r="E1800">
        <v>232</v>
      </c>
      <c r="F1800">
        <v>3</v>
      </c>
      <c r="G1800">
        <v>0.01</v>
      </c>
      <c r="H1800">
        <v>760.65505529999996</v>
      </c>
      <c r="I1800">
        <v>89</v>
      </c>
      <c r="J1800">
        <v>1028</v>
      </c>
      <c r="K1800">
        <v>34.1</v>
      </c>
      <c r="L1800">
        <v>3</v>
      </c>
      <c r="M1800">
        <v>89</v>
      </c>
      <c r="N1800">
        <v>8.5299999999999994</v>
      </c>
      <c r="O1800">
        <v>89</v>
      </c>
      <c r="P1800">
        <v>2.5</v>
      </c>
      <c r="Q1800">
        <v>5488.1317120000003</v>
      </c>
      <c r="R1800">
        <v>231652</v>
      </c>
      <c r="S1800">
        <v>9</v>
      </c>
      <c r="T1800">
        <v>8.9</v>
      </c>
      <c r="U1800">
        <v>0.625</v>
      </c>
      <c r="V1800">
        <v>11.6</v>
      </c>
      <c r="W1800" t="b">
        <f>COUNT(LifeExpectancyData[[#This Row],[Life expectancy]:[Schooling]])=19</f>
        <v>1</v>
      </c>
    </row>
    <row r="1801" spans="1:23" x14ac:dyDescent="0.25">
      <c r="A1801" t="s">
        <v>390</v>
      </c>
      <c r="B1801">
        <v>2012</v>
      </c>
      <c r="C1801" t="s">
        <v>273</v>
      </c>
      <c r="D1801">
        <v>65.8</v>
      </c>
      <c r="E1801">
        <v>232</v>
      </c>
      <c r="F1801">
        <v>3</v>
      </c>
      <c r="G1801">
        <v>0.01</v>
      </c>
      <c r="H1801">
        <v>796.87342630000001</v>
      </c>
      <c r="I1801">
        <v>84</v>
      </c>
      <c r="J1801">
        <v>86</v>
      </c>
      <c r="K1801">
        <v>33.299999999999997</v>
      </c>
      <c r="L1801">
        <v>4</v>
      </c>
      <c r="M1801">
        <v>84</v>
      </c>
      <c r="N1801">
        <v>8.24</v>
      </c>
      <c r="O1801">
        <v>84</v>
      </c>
      <c r="P1801">
        <v>3.7</v>
      </c>
      <c r="Q1801">
        <v>5749.4475199999997</v>
      </c>
      <c r="R1801">
        <v>2263934</v>
      </c>
      <c r="S1801">
        <v>9.5</v>
      </c>
      <c r="T1801">
        <v>9.4</v>
      </c>
      <c r="U1801">
        <v>0.61899999999999999</v>
      </c>
      <c r="V1801">
        <v>11.5</v>
      </c>
      <c r="W1801" t="b">
        <f>COUNT(LifeExpectancyData[[#This Row],[Life expectancy]:[Schooling]])=19</f>
        <v>1</v>
      </c>
    </row>
    <row r="1802" spans="1:23" x14ac:dyDescent="0.25">
      <c r="A1802" t="s">
        <v>390</v>
      </c>
      <c r="B1802">
        <v>2011</v>
      </c>
      <c r="C1802" t="s">
        <v>273</v>
      </c>
      <c r="D1802">
        <v>64.3</v>
      </c>
      <c r="E1802">
        <v>268</v>
      </c>
      <c r="F1802">
        <v>3</v>
      </c>
      <c r="G1802">
        <v>7.84</v>
      </c>
      <c r="H1802">
        <v>7.8962349310000004</v>
      </c>
      <c r="I1802">
        <v>82</v>
      </c>
      <c r="J1802">
        <v>79</v>
      </c>
      <c r="K1802">
        <v>32.5</v>
      </c>
      <c r="L1802">
        <v>4</v>
      </c>
      <c r="M1802">
        <v>85</v>
      </c>
      <c r="N1802">
        <v>8.7799999999999994</v>
      </c>
      <c r="O1802">
        <v>82</v>
      </c>
      <c r="P1802">
        <v>4.7</v>
      </c>
      <c r="Q1802">
        <v>56.971392000000002</v>
      </c>
      <c r="R1802">
        <v>2215621</v>
      </c>
      <c r="S1802">
        <v>9.9</v>
      </c>
      <c r="T1802">
        <v>9.9</v>
      </c>
      <c r="U1802">
        <v>0.61199999999999999</v>
      </c>
      <c r="V1802">
        <v>11.5</v>
      </c>
      <c r="W1802" t="b">
        <f>COUNT(LifeExpectancyData[[#This Row],[Life expectancy]:[Schooling]])=19</f>
        <v>1</v>
      </c>
    </row>
    <row r="1803" spans="1:23" x14ac:dyDescent="0.25">
      <c r="A1803" t="s">
        <v>390</v>
      </c>
      <c r="B1803">
        <v>2010</v>
      </c>
      <c r="C1803" t="s">
        <v>273</v>
      </c>
      <c r="D1803">
        <v>63</v>
      </c>
      <c r="E1803">
        <v>299</v>
      </c>
      <c r="F1803">
        <v>3</v>
      </c>
      <c r="G1803">
        <v>7.58</v>
      </c>
      <c r="H1803">
        <v>719.55351610000002</v>
      </c>
      <c r="I1803">
        <v>83</v>
      </c>
      <c r="J1803">
        <v>3138</v>
      </c>
      <c r="K1803">
        <v>31.8</v>
      </c>
      <c r="L1803">
        <v>4</v>
      </c>
      <c r="M1803">
        <v>83</v>
      </c>
      <c r="N1803">
        <v>7.89</v>
      </c>
      <c r="O1803">
        <v>83</v>
      </c>
      <c r="P1803">
        <v>6.2</v>
      </c>
      <c r="Q1803">
        <v>5191.5838100000001</v>
      </c>
      <c r="R1803">
        <v>217317</v>
      </c>
      <c r="S1803">
        <v>1.4</v>
      </c>
      <c r="T1803">
        <v>1.4</v>
      </c>
      <c r="U1803">
        <v>0.60399999999999998</v>
      </c>
      <c r="V1803">
        <v>11.4</v>
      </c>
      <c r="W1803" t="b">
        <f>COUNT(LifeExpectancyData[[#This Row],[Life expectancy]:[Schooling]])=19</f>
        <v>1</v>
      </c>
    </row>
    <row r="1804" spans="1:23" x14ac:dyDescent="0.25">
      <c r="A1804" t="s">
        <v>390</v>
      </c>
      <c r="B1804">
        <v>2009</v>
      </c>
      <c r="C1804" t="s">
        <v>273</v>
      </c>
      <c r="D1804">
        <v>62.4</v>
      </c>
      <c r="E1804">
        <v>36</v>
      </c>
      <c r="F1804">
        <v>3</v>
      </c>
      <c r="G1804">
        <v>7.99</v>
      </c>
      <c r="H1804">
        <v>575.67480690000002</v>
      </c>
      <c r="J1804">
        <v>4076</v>
      </c>
      <c r="K1804">
        <v>31</v>
      </c>
      <c r="L1804">
        <v>4</v>
      </c>
      <c r="M1804">
        <v>83</v>
      </c>
      <c r="N1804">
        <v>8.5</v>
      </c>
      <c r="O1804">
        <v>83</v>
      </c>
      <c r="P1804">
        <v>8.6999999999999993</v>
      </c>
      <c r="Q1804">
        <v>4153.4978849999998</v>
      </c>
      <c r="R1804">
        <v>21374</v>
      </c>
      <c r="S1804">
        <v>1.9</v>
      </c>
      <c r="T1804">
        <v>1.9</v>
      </c>
      <c r="U1804">
        <v>0.59799999999999998</v>
      </c>
      <c r="V1804">
        <v>11.4</v>
      </c>
      <c r="W1804" t="b">
        <f>COUNT(LifeExpectancyData[[#This Row],[Life expectancy]:[Schooling]])=19</f>
        <v>0</v>
      </c>
    </row>
    <row r="1805" spans="1:23" x14ac:dyDescent="0.25">
      <c r="A1805" t="s">
        <v>390</v>
      </c>
      <c r="B1805">
        <v>2008</v>
      </c>
      <c r="C1805" t="s">
        <v>273</v>
      </c>
      <c r="D1805">
        <v>61.7</v>
      </c>
      <c r="E1805">
        <v>317</v>
      </c>
      <c r="F1805">
        <v>3</v>
      </c>
      <c r="G1805">
        <v>6.28</v>
      </c>
      <c r="H1805">
        <v>59.550335459999999</v>
      </c>
      <c r="J1805">
        <v>0</v>
      </c>
      <c r="K1805">
        <v>3.2</v>
      </c>
      <c r="L1805">
        <v>4</v>
      </c>
      <c r="M1805">
        <v>83</v>
      </c>
      <c r="N1805">
        <v>7.15</v>
      </c>
      <c r="O1805">
        <v>83</v>
      </c>
      <c r="P1805">
        <v>11.7</v>
      </c>
      <c r="Q1805">
        <v>429.65609999999998</v>
      </c>
      <c r="R1805">
        <v>216375</v>
      </c>
      <c r="S1805">
        <v>11.5</v>
      </c>
      <c r="T1805">
        <v>11.4</v>
      </c>
      <c r="U1805">
        <v>0.58899999999999997</v>
      </c>
      <c r="V1805">
        <v>11.3</v>
      </c>
      <c r="W1805" t="b">
        <f>COUNT(LifeExpectancyData[[#This Row],[Life expectancy]:[Schooling]])=19</f>
        <v>0</v>
      </c>
    </row>
    <row r="1806" spans="1:23" x14ac:dyDescent="0.25">
      <c r="A1806" t="s">
        <v>390</v>
      </c>
      <c r="B1806">
        <v>2007</v>
      </c>
      <c r="C1806" t="s">
        <v>273</v>
      </c>
      <c r="D1806">
        <v>60</v>
      </c>
      <c r="E1806">
        <v>356</v>
      </c>
      <c r="F1806">
        <v>3</v>
      </c>
      <c r="G1806">
        <v>5.12</v>
      </c>
      <c r="H1806">
        <v>62.110392959999999</v>
      </c>
      <c r="J1806">
        <v>21</v>
      </c>
      <c r="K1806">
        <v>29.4</v>
      </c>
      <c r="L1806">
        <v>4</v>
      </c>
      <c r="M1806">
        <v>81</v>
      </c>
      <c r="N1806">
        <v>6.99</v>
      </c>
      <c r="O1806">
        <v>86</v>
      </c>
      <c r="P1806">
        <v>15.2</v>
      </c>
      <c r="Q1806">
        <v>422.51967999999999</v>
      </c>
      <c r="R1806">
        <v>279915</v>
      </c>
      <c r="S1806">
        <v>12</v>
      </c>
      <c r="T1806">
        <v>12</v>
      </c>
      <c r="U1806">
        <v>0.57799999999999996</v>
      </c>
      <c r="V1806">
        <v>11.3</v>
      </c>
      <c r="W1806" t="b">
        <f>COUNT(LifeExpectancyData[[#This Row],[Life expectancy]:[Schooling]])=19</f>
        <v>0</v>
      </c>
    </row>
    <row r="1807" spans="1:23" x14ac:dyDescent="0.25">
      <c r="A1807" t="s">
        <v>390</v>
      </c>
      <c r="B1807">
        <v>2006</v>
      </c>
      <c r="C1807" t="s">
        <v>273</v>
      </c>
      <c r="D1807">
        <v>57</v>
      </c>
      <c r="E1807">
        <v>431</v>
      </c>
      <c r="F1807">
        <v>3</v>
      </c>
      <c r="G1807">
        <v>4.9400000000000004</v>
      </c>
      <c r="H1807">
        <v>459.15723989999998</v>
      </c>
      <c r="J1807">
        <v>3</v>
      </c>
      <c r="K1807">
        <v>28.7</v>
      </c>
      <c r="L1807">
        <v>4</v>
      </c>
      <c r="M1807">
        <v>74</v>
      </c>
      <c r="N1807">
        <v>7.2</v>
      </c>
      <c r="O1807">
        <v>86</v>
      </c>
      <c r="P1807">
        <v>19.2</v>
      </c>
      <c r="Q1807">
        <v>3881.2953499999999</v>
      </c>
      <c r="R1807">
        <v>255734</v>
      </c>
      <c r="S1807">
        <v>12.6</v>
      </c>
      <c r="T1807">
        <v>12.6</v>
      </c>
      <c r="U1807">
        <v>0.56999999999999995</v>
      </c>
      <c r="V1807">
        <v>11.4</v>
      </c>
      <c r="W1807" t="b">
        <f>COUNT(LifeExpectancyData[[#This Row],[Life expectancy]:[Schooling]])=19</f>
        <v>0</v>
      </c>
    </row>
    <row r="1808" spans="1:23" x14ac:dyDescent="0.25">
      <c r="A1808" t="s">
        <v>390</v>
      </c>
      <c r="B1808">
        <v>2005</v>
      </c>
      <c r="C1808" t="s">
        <v>273</v>
      </c>
      <c r="D1808">
        <v>55.1</v>
      </c>
      <c r="E1808">
        <v>477</v>
      </c>
      <c r="F1808">
        <v>3</v>
      </c>
      <c r="G1808">
        <v>4.8899999999999997</v>
      </c>
      <c r="H1808">
        <v>457.7200522</v>
      </c>
      <c r="J1808">
        <v>4</v>
      </c>
      <c r="K1808">
        <v>27.9</v>
      </c>
      <c r="L1808">
        <v>4</v>
      </c>
      <c r="M1808">
        <v>86</v>
      </c>
      <c r="N1808">
        <v>7.32</v>
      </c>
      <c r="O1808">
        <v>86</v>
      </c>
      <c r="P1808">
        <v>22.1</v>
      </c>
      <c r="Q1808">
        <v>3573.1463869999998</v>
      </c>
      <c r="R1808">
        <v>232196</v>
      </c>
      <c r="S1808">
        <v>13.1</v>
      </c>
      <c r="T1808">
        <v>13.1</v>
      </c>
      <c r="U1808">
        <v>0.56499999999999995</v>
      </c>
      <c r="V1808">
        <v>11.6</v>
      </c>
      <c r="W1808" t="b">
        <f>COUNT(LifeExpectancyData[[#This Row],[Life expectancy]:[Schooling]])=19</f>
        <v>0</v>
      </c>
    </row>
    <row r="1809" spans="1:23" x14ac:dyDescent="0.25">
      <c r="A1809" t="s">
        <v>390</v>
      </c>
      <c r="B1809">
        <v>2004</v>
      </c>
      <c r="C1809" t="s">
        <v>273</v>
      </c>
      <c r="D1809">
        <v>54.7</v>
      </c>
      <c r="E1809">
        <v>483</v>
      </c>
      <c r="F1809">
        <v>3</v>
      </c>
      <c r="G1809">
        <v>4.8</v>
      </c>
      <c r="H1809">
        <v>368.28482580000002</v>
      </c>
      <c r="J1809">
        <v>4</v>
      </c>
      <c r="K1809">
        <v>27.2</v>
      </c>
      <c r="L1809">
        <v>4</v>
      </c>
      <c r="M1809">
        <v>81</v>
      </c>
      <c r="N1809">
        <v>6.47</v>
      </c>
      <c r="O1809">
        <v>81</v>
      </c>
      <c r="P1809">
        <v>24</v>
      </c>
      <c r="Q1809">
        <v>3288.2573729999999</v>
      </c>
      <c r="R1809">
        <v>29228</v>
      </c>
      <c r="S1809">
        <v>13.7</v>
      </c>
      <c r="T1809">
        <v>13.7</v>
      </c>
      <c r="U1809">
        <v>0.55900000000000005</v>
      </c>
      <c r="V1809">
        <v>11.7</v>
      </c>
      <c r="W1809" t="b">
        <f>COUNT(LifeExpectancyData[[#This Row],[Life expectancy]:[Schooling]])=19</f>
        <v>0</v>
      </c>
    </row>
    <row r="1810" spans="1:23" x14ac:dyDescent="0.25">
      <c r="A1810" t="s">
        <v>390</v>
      </c>
      <c r="B1810">
        <v>2003</v>
      </c>
      <c r="C1810" t="s">
        <v>273</v>
      </c>
      <c r="D1810">
        <v>55</v>
      </c>
      <c r="E1810">
        <v>471</v>
      </c>
      <c r="F1810">
        <v>3</v>
      </c>
      <c r="G1810">
        <v>5.28</v>
      </c>
      <c r="H1810">
        <v>294.65715519999998</v>
      </c>
      <c r="J1810">
        <v>262</v>
      </c>
      <c r="K1810">
        <v>26.5</v>
      </c>
      <c r="L1810">
        <v>4</v>
      </c>
      <c r="M1810">
        <v>82</v>
      </c>
      <c r="N1810">
        <v>6.52</v>
      </c>
      <c r="O1810">
        <v>79</v>
      </c>
      <c r="P1810">
        <v>24.7</v>
      </c>
      <c r="Q1810">
        <v>2482.3686200000002</v>
      </c>
      <c r="R1810">
        <v>1986535</v>
      </c>
      <c r="S1810">
        <v>14.2</v>
      </c>
      <c r="T1810">
        <v>14.3</v>
      </c>
      <c r="U1810">
        <v>0.55400000000000005</v>
      </c>
      <c r="V1810">
        <v>11.7</v>
      </c>
      <c r="W1810" t="b">
        <f>COUNT(LifeExpectancyData[[#This Row],[Life expectancy]:[Schooling]])=19</f>
        <v>0</v>
      </c>
    </row>
    <row r="1811" spans="1:23" x14ac:dyDescent="0.25">
      <c r="A1811" t="s">
        <v>390</v>
      </c>
      <c r="B1811">
        <v>2002</v>
      </c>
      <c r="C1811" t="s">
        <v>273</v>
      </c>
      <c r="D1811">
        <v>55.7</v>
      </c>
      <c r="E1811">
        <v>452</v>
      </c>
      <c r="F1811">
        <v>3</v>
      </c>
      <c r="G1811">
        <v>5.09</v>
      </c>
      <c r="H1811">
        <v>203.73228929999999</v>
      </c>
      <c r="J1811">
        <v>1278</v>
      </c>
      <c r="K1811">
        <v>25.8</v>
      </c>
      <c r="L1811">
        <v>4</v>
      </c>
      <c r="M1811">
        <v>78</v>
      </c>
      <c r="N1811">
        <v>6.17</v>
      </c>
      <c r="O1811">
        <v>77</v>
      </c>
      <c r="P1811">
        <v>24.6</v>
      </c>
      <c r="Q1811">
        <v>1713.47594</v>
      </c>
      <c r="R1811">
        <v>1962147</v>
      </c>
      <c r="S1811">
        <v>14.7</v>
      </c>
      <c r="T1811">
        <v>14.8</v>
      </c>
      <c r="U1811">
        <v>0.55600000000000005</v>
      </c>
      <c r="V1811">
        <v>11.8</v>
      </c>
      <c r="W1811" t="b">
        <f>COUNT(LifeExpectancyData[[#This Row],[Life expectancy]:[Schooling]])=19</f>
        <v>0</v>
      </c>
    </row>
    <row r="1812" spans="1:23" x14ac:dyDescent="0.25">
      <c r="A1812" t="s">
        <v>390</v>
      </c>
      <c r="B1812">
        <v>2001</v>
      </c>
      <c r="C1812" t="s">
        <v>273</v>
      </c>
      <c r="D1812">
        <v>56.5</v>
      </c>
      <c r="E1812">
        <v>426</v>
      </c>
      <c r="F1812">
        <v>3</v>
      </c>
      <c r="G1812">
        <v>5.09</v>
      </c>
      <c r="H1812">
        <v>205.80788329999999</v>
      </c>
      <c r="J1812">
        <v>416</v>
      </c>
      <c r="K1812">
        <v>25.1</v>
      </c>
      <c r="L1812">
        <v>4</v>
      </c>
      <c r="M1812">
        <v>79</v>
      </c>
      <c r="N1812">
        <v>6.18</v>
      </c>
      <c r="O1812">
        <v>78</v>
      </c>
      <c r="P1812">
        <v>23.9</v>
      </c>
      <c r="Q1812">
        <v>1834.29486</v>
      </c>
      <c r="R1812">
        <v>1933596</v>
      </c>
      <c r="S1812">
        <v>15.2</v>
      </c>
      <c r="T1812">
        <v>15.4</v>
      </c>
      <c r="U1812">
        <v>0.55600000000000005</v>
      </c>
      <c r="V1812">
        <v>11.7</v>
      </c>
      <c r="W1812" t="b">
        <f>COUNT(LifeExpectancyData[[#This Row],[Life expectancy]:[Schooling]])=19</f>
        <v>0</v>
      </c>
    </row>
    <row r="1813" spans="1:23" x14ac:dyDescent="0.25">
      <c r="A1813" t="s">
        <v>390</v>
      </c>
      <c r="B1813">
        <v>2000</v>
      </c>
      <c r="C1813" t="s">
        <v>273</v>
      </c>
      <c r="D1813">
        <v>57.4</v>
      </c>
      <c r="E1813">
        <v>41</v>
      </c>
      <c r="F1813">
        <v>3</v>
      </c>
      <c r="G1813">
        <v>5.73</v>
      </c>
      <c r="H1813">
        <v>35.809785120000001</v>
      </c>
      <c r="J1813">
        <v>469</v>
      </c>
      <c r="K1813">
        <v>24.5</v>
      </c>
      <c r="L1813">
        <v>4</v>
      </c>
      <c r="M1813">
        <v>8</v>
      </c>
      <c r="N1813">
        <v>6.11</v>
      </c>
      <c r="O1813">
        <v>79</v>
      </c>
      <c r="P1813">
        <v>22.8</v>
      </c>
      <c r="Q1813">
        <v>257.99556999999999</v>
      </c>
      <c r="R1813">
        <v>1899257</v>
      </c>
      <c r="S1813">
        <v>15.7</v>
      </c>
      <c r="T1813">
        <v>15.9</v>
      </c>
      <c r="U1813">
        <v>0.55900000000000005</v>
      </c>
      <c r="V1813">
        <v>11.5</v>
      </c>
      <c r="W1813" t="b">
        <f>COUNT(LifeExpectancyData[[#This Row],[Life expectancy]:[Schooling]])=19</f>
        <v>0</v>
      </c>
    </row>
    <row r="1814" spans="1:23" x14ac:dyDescent="0.25">
      <c r="A1814" t="s">
        <v>391</v>
      </c>
      <c r="B1814">
        <v>2013</v>
      </c>
      <c r="C1814" t="s">
        <v>273</v>
      </c>
      <c r="F1814">
        <v>0</v>
      </c>
      <c r="G1814">
        <v>0.01</v>
      </c>
      <c r="H1814">
        <v>15.60659587</v>
      </c>
      <c r="I1814">
        <v>87</v>
      </c>
      <c r="J1814">
        <v>0</v>
      </c>
      <c r="K1814">
        <v>87.3</v>
      </c>
      <c r="L1814">
        <v>0</v>
      </c>
      <c r="M1814">
        <v>87</v>
      </c>
      <c r="N1814">
        <v>4.6500000000000004</v>
      </c>
      <c r="O1814">
        <v>87</v>
      </c>
      <c r="P1814">
        <v>0.1</v>
      </c>
      <c r="Q1814">
        <v>136.18321</v>
      </c>
      <c r="S1814">
        <v>0.1</v>
      </c>
      <c r="T1814">
        <v>0.1</v>
      </c>
      <c r="V1814">
        <v>9.6</v>
      </c>
      <c r="W1814" t="b">
        <f>COUNT(LifeExpectancyData[[#This Row],[Life expectancy]:[Schooling]])=19</f>
        <v>0</v>
      </c>
    </row>
    <row r="1815" spans="1:23" x14ac:dyDescent="0.25">
      <c r="A1815" t="s">
        <v>392</v>
      </c>
      <c r="B1815">
        <v>2015</v>
      </c>
      <c r="C1815" t="s">
        <v>273</v>
      </c>
      <c r="D1815">
        <v>69.2</v>
      </c>
      <c r="E1815">
        <v>165</v>
      </c>
      <c r="F1815">
        <v>17</v>
      </c>
      <c r="H1815">
        <v>0</v>
      </c>
      <c r="I1815">
        <v>91</v>
      </c>
      <c r="J1815">
        <v>1599</v>
      </c>
      <c r="K1815">
        <v>19.100000000000001</v>
      </c>
      <c r="L1815">
        <v>21</v>
      </c>
      <c r="M1815">
        <v>9</v>
      </c>
      <c r="O1815">
        <v>91</v>
      </c>
      <c r="P1815">
        <v>0.1</v>
      </c>
      <c r="Q1815">
        <v>743.76534890000005</v>
      </c>
      <c r="R1815">
        <v>28656282</v>
      </c>
      <c r="S1815">
        <v>15.7</v>
      </c>
      <c r="T1815">
        <v>16.100000000000001</v>
      </c>
      <c r="U1815">
        <v>0.55500000000000005</v>
      </c>
      <c r="V1815">
        <v>12.2</v>
      </c>
      <c r="W1815" t="b">
        <f>COUNT(LifeExpectancyData[[#This Row],[Life expectancy]:[Schooling]])=19</f>
        <v>0</v>
      </c>
    </row>
    <row r="1816" spans="1:23" x14ac:dyDescent="0.25">
      <c r="A1816" t="s">
        <v>392</v>
      </c>
      <c r="B1816">
        <v>2014</v>
      </c>
      <c r="C1816" t="s">
        <v>273</v>
      </c>
      <c r="D1816">
        <v>69.599999999999994</v>
      </c>
      <c r="E1816">
        <v>158</v>
      </c>
      <c r="F1816">
        <v>18</v>
      </c>
      <c r="G1816">
        <v>0.01</v>
      </c>
      <c r="H1816">
        <v>8.5234864029999997</v>
      </c>
      <c r="I1816">
        <v>92</v>
      </c>
      <c r="J1816">
        <v>1279</v>
      </c>
      <c r="K1816">
        <v>18.5</v>
      </c>
      <c r="L1816">
        <v>22</v>
      </c>
      <c r="M1816">
        <v>92</v>
      </c>
      <c r="N1816">
        <v>5.8</v>
      </c>
      <c r="O1816">
        <v>92</v>
      </c>
      <c r="P1816">
        <v>0.1</v>
      </c>
      <c r="Q1816">
        <v>76.238697700000003</v>
      </c>
      <c r="R1816">
        <v>28323241</v>
      </c>
      <c r="S1816">
        <v>15.9</v>
      </c>
      <c r="T1816">
        <v>16.3</v>
      </c>
      <c r="U1816">
        <v>0.55100000000000005</v>
      </c>
      <c r="V1816">
        <v>12.4</v>
      </c>
      <c r="W1816" t="b">
        <f>COUNT(LifeExpectancyData[[#This Row],[Life expectancy]:[Schooling]])=19</f>
        <v>1</v>
      </c>
    </row>
    <row r="1817" spans="1:23" x14ac:dyDescent="0.25">
      <c r="A1817" t="s">
        <v>392</v>
      </c>
      <c r="B1817">
        <v>2013</v>
      </c>
      <c r="C1817" t="s">
        <v>273</v>
      </c>
      <c r="D1817">
        <v>69.3</v>
      </c>
      <c r="E1817">
        <v>162</v>
      </c>
      <c r="F1817">
        <v>19</v>
      </c>
      <c r="G1817">
        <v>0.27</v>
      </c>
      <c r="H1817">
        <v>80.15505125</v>
      </c>
      <c r="I1817">
        <v>92</v>
      </c>
      <c r="J1817">
        <v>1861</v>
      </c>
      <c r="K1817">
        <v>18</v>
      </c>
      <c r="L1817">
        <v>24</v>
      </c>
      <c r="M1817">
        <v>92</v>
      </c>
      <c r="N1817">
        <v>5.69</v>
      </c>
      <c r="O1817">
        <v>92</v>
      </c>
      <c r="P1817">
        <v>0.1</v>
      </c>
      <c r="Q1817">
        <v>688.61727880000001</v>
      </c>
      <c r="R1817">
        <v>2798531</v>
      </c>
      <c r="S1817">
        <v>16.100000000000001</v>
      </c>
      <c r="T1817">
        <v>16.5</v>
      </c>
      <c r="U1817">
        <v>0.54500000000000004</v>
      </c>
      <c r="V1817">
        <v>12.3</v>
      </c>
      <c r="W1817" t="b">
        <f>COUNT(LifeExpectancyData[[#This Row],[Life expectancy]:[Schooling]])=19</f>
        <v>1</v>
      </c>
    </row>
    <row r="1818" spans="1:23" x14ac:dyDescent="0.25">
      <c r="A1818" t="s">
        <v>392</v>
      </c>
      <c r="B1818">
        <v>2012</v>
      </c>
      <c r="C1818" t="s">
        <v>273</v>
      </c>
      <c r="D1818">
        <v>68.900000000000006</v>
      </c>
      <c r="E1818">
        <v>167</v>
      </c>
      <c r="F1818">
        <v>20</v>
      </c>
      <c r="G1818">
        <v>0.26</v>
      </c>
      <c r="H1818">
        <v>80.587883759999997</v>
      </c>
      <c r="I1818">
        <v>9</v>
      </c>
      <c r="J1818">
        <v>3362</v>
      </c>
      <c r="K1818">
        <v>17.399999999999999</v>
      </c>
      <c r="L1818">
        <v>25</v>
      </c>
      <c r="M1818">
        <v>9</v>
      </c>
      <c r="N1818">
        <v>5.89</v>
      </c>
      <c r="O1818">
        <v>9</v>
      </c>
      <c r="P1818">
        <v>0.2</v>
      </c>
      <c r="Q1818">
        <v>681.79258679999998</v>
      </c>
      <c r="R1818">
        <v>27649925</v>
      </c>
      <c r="S1818">
        <v>16.3</v>
      </c>
      <c r="T1818">
        <v>16.7</v>
      </c>
      <c r="U1818">
        <v>0.53800000000000003</v>
      </c>
      <c r="V1818">
        <v>12.3</v>
      </c>
      <c r="W1818" t="b">
        <f>COUNT(LifeExpectancyData[[#This Row],[Life expectancy]:[Schooling]])=19</f>
        <v>1</v>
      </c>
    </row>
    <row r="1819" spans="1:23" x14ac:dyDescent="0.25">
      <c r="A1819" t="s">
        <v>392</v>
      </c>
      <c r="B1819">
        <v>2011</v>
      </c>
      <c r="C1819" t="s">
        <v>273</v>
      </c>
      <c r="D1819">
        <v>68.400000000000006</v>
      </c>
      <c r="E1819">
        <v>172</v>
      </c>
      <c r="F1819">
        <v>22</v>
      </c>
      <c r="G1819">
        <v>0.27</v>
      </c>
      <c r="H1819">
        <v>112.12290280000001</v>
      </c>
      <c r="I1819">
        <v>92</v>
      </c>
      <c r="J1819">
        <v>2359</v>
      </c>
      <c r="K1819">
        <v>16.899999999999999</v>
      </c>
      <c r="L1819">
        <v>27</v>
      </c>
      <c r="M1819">
        <v>92</v>
      </c>
      <c r="N1819">
        <v>6.73</v>
      </c>
      <c r="O1819">
        <v>92</v>
      </c>
      <c r="P1819">
        <v>0.2</v>
      </c>
      <c r="Q1819">
        <v>692.11668420000001</v>
      </c>
      <c r="R1819">
        <v>27327147</v>
      </c>
      <c r="S1819">
        <v>16.5</v>
      </c>
      <c r="T1819">
        <v>16.899999999999999</v>
      </c>
      <c r="U1819">
        <v>0.52900000000000003</v>
      </c>
      <c r="V1819">
        <v>12</v>
      </c>
      <c r="W1819" t="b">
        <f>COUNT(LifeExpectancyData[[#This Row],[Life expectancy]:[Schooling]])=19</f>
        <v>1</v>
      </c>
    </row>
    <row r="1820" spans="1:23" x14ac:dyDescent="0.25">
      <c r="A1820" t="s">
        <v>392</v>
      </c>
      <c r="B1820">
        <v>2010</v>
      </c>
      <c r="C1820" t="s">
        <v>273</v>
      </c>
      <c r="D1820">
        <v>68</v>
      </c>
      <c r="E1820">
        <v>178</v>
      </c>
      <c r="F1820">
        <v>23</v>
      </c>
      <c r="G1820">
        <v>0.24</v>
      </c>
      <c r="H1820">
        <v>84.623025240000004</v>
      </c>
      <c r="I1820">
        <v>82</v>
      </c>
      <c r="J1820">
        <v>190</v>
      </c>
      <c r="K1820">
        <v>16.399999999999999</v>
      </c>
      <c r="L1820">
        <v>30</v>
      </c>
      <c r="M1820">
        <v>83</v>
      </c>
      <c r="N1820">
        <v>6.43</v>
      </c>
      <c r="O1820">
        <v>82</v>
      </c>
      <c r="P1820">
        <v>0.2</v>
      </c>
      <c r="Q1820">
        <v>592.18352159999995</v>
      </c>
      <c r="R1820">
        <v>2723137</v>
      </c>
      <c r="S1820">
        <v>16.7</v>
      </c>
      <c r="T1820">
        <v>17.2</v>
      </c>
      <c r="U1820">
        <v>0.51500000000000001</v>
      </c>
      <c r="V1820">
        <v>11.1</v>
      </c>
      <c r="W1820" t="b">
        <f>COUNT(LifeExpectancyData[[#This Row],[Life expectancy]:[Schooling]])=19</f>
        <v>1</v>
      </c>
    </row>
    <row r="1821" spans="1:23" x14ac:dyDescent="0.25">
      <c r="A1821" t="s">
        <v>392</v>
      </c>
      <c r="B1821">
        <v>2009</v>
      </c>
      <c r="C1821" t="s">
        <v>273</v>
      </c>
      <c r="D1821">
        <v>67.5</v>
      </c>
      <c r="E1821">
        <v>183</v>
      </c>
      <c r="F1821">
        <v>25</v>
      </c>
      <c r="G1821">
        <v>0.22</v>
      </c>
      <c r="H1821">
        <v>6.1935702900000003</v>
      </c>
      <c r="I1821">
        <v>89</v>
      </c>
      <c r="J1821">
        <v>189</v>
      </c>
      <c r="K1821">
        <v>15.9</v>
      </c>
      <c r="L1821">
        <v>32</v>
      </c>
      <c r="M1821">
        <v>93</v>
      </c>
      <c r="N1821">
        <v>6.41</v>
      </c>
      <c r="O1821">
        <v>89</v>
      </c>
      <c r="P1821">
        <v>0.2</v>
      </c>
      <c r="Q1821">
        <v>48.729900000000001</v>
      </c>
      <c r="R1821">
        <v>2674113</v>
      </c>
      <c r="S1821">
        <v>16.899999999999999</v>
      </c>
      <c r="T1821">
        <v>17.399999999999999</v>
      </c>
      <c r="U1821">
        <v>0.502</v>
      </c>
      <c r="V1821">
        <v>10.5</v>
      </c>
      <c r="W1821" t="b">
        <f>COUNT(LifeExpectancyData[[#This Row],[Life expectancy]:[Schooling]])=19</f>
        <v>1</v>
      </c>
    </row>
    <row r="1822" spans="1:23" x14ac:dyDescent="0.25">
      <c r="A1822" t="s">
        <v>392</v>
      </c>
      <c r="B1822">
        <v>2008</v>
      </c>
      <c r="C1822" t="s">
        <v>273</v>
      </c>
      <c r="D1822">
        <v>67</v>
      </c>
      <c r="E1822">
        <v>189</v>
      </c>
      <c r="F1822">
        <v>27</v>
      </c>
      <c r="G1822">
        <v>0.21</v>
      </c>
      <c r="H1822">
        <v>70.271131789999998</v>
      </c>
      <c r="I1822">
        <v>82</v>
      </c>
      <c r="J1822">
        <v>2089</v>
      </c>
      <c r="K1822">
        <v>15.4</v>
      </c>
      <c r="L1822">
        <v>35</v>
      </c>
      <c r="M1822">
        <v>82</v>
      </c>
      <c r="N1822">
        <v>6.44</v>
      </c>
      <c r="O1822">
        <v>82</v>
      </c>
      <c r="P1822">
        <v>0.2</v>
      </c>
      <c r="Q1822">
        <v>473.844449</v>
      </c>
      <c r="R1822">
        <v>26475859</v>
      </c>
      <c r="S1822">
        <v>17</v>
      </c>
      <c r="T1822">
        <v>17.600000000000001</v>
      </c>
      <c r="U1822">
        <v>0.49199999999999999</v>
      </c>
      <c r="V1822">
        <v>10.1</v>
      </c>
      <c r="W1822" t="b">
        <f>COUNT(LifeExpectancyData[[#This Row],[Life expectancy]:[Schooling]])=19</f>
        <v>1</v>
      </c>
    </row>
    <row r="1823" spans="1:23" x14ac:dyDescent="0.25">
      <c r="A1823" t="s">
        <v>392</v>
      </c>
      <c r="B1823">
        <v>2007</v>
      </c>
      <c r="C1823" t="s">
        <v>273</v>
      </c>
      <c r="D1823">
        <v>66.599999999999994</v>
      </c>
      <c r="E1823">
        <v>194</v>
      </c>
      <c r="F1823">
        <v>29</v>
      </c>
      <c r="G1823">
        <v>0.2</v>
      </c>
      <c r="H1823">
        <v>52.229065050000003</v>
      </c>
      <c r="I1823">
        <v>82</v>
      </c>
      <c r="J1823">
        <v>1415</v>
      </c>
      <c r="K1823">
        <v>14.9</v>
      </c>
      <c r="L1823">
        <v>38</v>
      </c>
      <c r="M1823">
        <v>82</v>
      </c>
      <c r="N1823">
        <v>5.84</v>
      </c>
      <c r="O1823">
        <v>82</v>
      </c>
      <c r="P1823">
        <v>0.2</v>
      </c>
      <c r="Q1823">
        <v>393.88435179999999</v>
      </c>
      <c r="R1823">
        <v>26214847</v>
      </c>
      <c r="S1823">
        <v>17.2</v>
      </c>
      <c r="T1823">
        <v>17.8</v>
      </c>
      <c r="U1823">
        <v>0.48599999999999999</v>
      </c>
      <c r="V1823">
        <v>10</v>
      </c>
      <c r="W1823" t="b">
        <f>COUNT(LifeExpectancyData[[#This Row],[Life expectancy]:[Schooling]])=19</f>
        <v>1</v>
      </c>
    </row>
    <row r="1824" spans="1:23" x14ac:dyDescent="0.25">
      <c r="A1824" t="s">
        <v>392</v>
      </c>
      <c r="B1824">
        <v>2006</v>
      </c>
      <c r="C1824" t="s">
        <v>273</v>
      </c>
      <c r="D1824">
        <v>66</v>
      </c>
      <c r="E1824">
        <v>21</v>
      </c>
      <c r="F1824">
        <v>31</v>
      </c>
      <c r="G1824">
        <v>0.2</v>
      </c>
      <c r="H1824">
        <v>45.879899270000003</v>
      </c>
      <c r="I1824">
        <v>69</v>
      </c>
      <c r="J1824">
        <v>2838</v>
      </c>
      <c r="K1824">
        <v>14.4</v>
      </c>
      <c r="L1824">
        <v>41</v>
      </c>
      <c r="M1824">
        <v>91</v>
      </c>
      <c r="N1824">
        <v>5.7</v>
      </c>
      <c r="O1824">
        <v>89</v>
      </c>
      <c r="P1824">
        <v>0.2</v>
      </c>
      <c r="Q1824">
        <v>348.6314534</v>
      </c>
      <c r="R1824">
        <v>2594618</v>
      </c>
      <c r="S1824">
        <v>17.399999999999999</v>
      </c>
      <c r="T1824">
        <v>18</v>
      </c>
      <c r="U1824">
        <v>0.47599999999999998</v>
      </c>
      <c r="V1824">
        <v>9.6</v>
      </c>
      <c r="W1824" t="b">
        <f>COUNT(LifeExpectancyData[[#This Row],[Life expectancy]:[Schooling]])=19</f>
        <v>1</v>
      </c>
    </row>
    <row r="1825" spans="1:23" x14ac:dyDescent="0.25">
      <c r="A1825" t="s">
        <v>392</v>
      </c>
      <c r="B1825">
        <v>2005</v>
      </c>
      <c r="C1825" t="s">
        <v>273</v>
      </c>
      <c r="D1825">
        <v>65.400000000000006</v>
      </c>
      <c r="E1825">
        <v>28</v>
      </c>
      <c r="F1825">
        <v>33</v>
      </c>
      <c r="G1825">
        <v>0.2</v>
      </c>
      <c r="H1825">
        <v>4.2597525320000003</v>
      </c>
      <c r="I1825">
        <v>41</v>
      </c>
      <c r="J1825">
        <v>5023</v>
      </c>
      <c r="K1825">
        <v>13.9</v>
      </c>
      <c r="L1825">
        <v>44</v>
      </c>
      <c r="M1825">
        <v>78</v>
      </c>
      <c r="N1825">
        <v>5.72</v>
      </c>
      <c r="O1825">
        <v>75</v>
      </c>
      <c r="P1825">
        <v>0.2</v>
      </c>
      <c r="Q1825">
        <v>317.89197999999999</v>
      </c>
      <c r="R1825">
        <v>2564287</v>
      </c>
      <c r="S1825">
        <v>17.600000000000001</v>
      </c>
      <c r="T1825">
        <v>18.2</v>
      </c>
      <c r="U1825">
        <v>0.46899999999999997</v>
      </c>
      <c r="V1825">
        <v>9.4</v>
      </c>
      <c r="W1825" t="b">
        <f>COUNT(LifeExpectancyData[[#This Row],[Life expectancy]:[Schooling]])=19</f>
        <v>1</v>
      </c>
    </row>
    <row r="1826" spans="1:23" x14ac:dyDescent="0.25">
      <c r="A1826" t="s">
        <v>392</v>
      </c>
      <c r="B1826">
        <v>2004</v>
      </c>
      <c r="C1826" t="s">
        <v>273</v>
      </c>
      <c r="D1826">
        <v>64.7</v>
      </c>
      <c r="E1826">
        <v>218</v>
      </c>
      <c r="F1826">
        <v>35</v>
      </c>
      <c r="G1826">
        <v>0.21</v>
      </c>
      <c r="H1826">
        <v>31.931873159999999</v>
      </c>
      <c r="I1826">
        <v>27</v>
      </c>
      <c r="J1826">
        <v>12074</v>
      </c>
      <c r="K1826">
        <v>13.4</v>
      </c>
      <c r="L1826">
        <v>47</v>
      </c>
      <c r="M1826">
        <v>8</v>
      </c>
      <c r="N1826">
        <v>5.82</v>
      </c>
      <c r="O1826">
        <v>8</v>
      </c>
      <c r="P1826">
        <v>0.2</v>
      </c>
      <c r="Q1826">
        <v>287.41559999999998</v>
      </c>
      <c r="R1826">
        <v>2539449</v>
      </c>
      <c r="S1826">
        <v>17.8</v>
      </c>
      <c r="T1826">
        <v>18.399999999999999</v>
      </c>
      <c r="U1826">
        <v>0.46300000000000002</v>
      </c>
      <c r="V1826">
        <v>9.3000000000000007</v>
      </c>
      <c r="W1826" t="b">
        <f>COUNT(LifeExpectancyData[[#This Row],[Life expectancy]:[Schooling]])=19</f>
        <v>1</v>
      </c>
    </row>
    <row r="1827" spans="1:23" x14ac:dyDescent="0.25">
      <c r="A1827" t="s">
        <v>392</v>
      </c>
      <c r="B1827">
        <v>2003</v>
      </c>
      <c r="C1827" t="s">
        <v>273</v>
      </c>
      <c r="D1827">
        <v>64.3</v>
      </c>
      <c r="E1827">
        <v>22</v>
      </c>
      <c r="F1827">
        <v>38</v>
      </c>
      <c r="G1827">
        <v>0.2</v>
      </c>
      <c r="H1827">
        <v>2.7909653200000002</v>
      </c>
      <c r="I1827">
        <v>2</v>
      </c>
      <c r="J1827">
        <v>13344</v>
      </c>
      <c r="K1827">
        <v>12.9</v>
      </c>
      <c r="L1827">
        <v>50</v>
      </c>
      <c r="M1827">
        <v>76</v>
      </c>
      <c r="N1827">
        <v>5.48</v>
      </c>
      <c r="O1827">
        <v>78</v>
      </c>
      <c r="P1827">
        <v>0.1</v>
      </c>
      <c r="Q1827">
        <v>253.72412</v>
      </c>
      <c r="R1827">
        <v>2495623</v>
      </c>
      <c r="S1827">
        <v>18</v>
      </c>
      <c r="T1827">
        <v>18.600000000000001</v>
      </c>
      <c r="U1827">
        <v>0.45700000000000002</v>
      </c>
      <c r="V1827">
        <v>9.1999999999999993</v>
      </c>
      <c r="W1827" t="b">
        <f>COUNT(LifeExpectancyData[[#This Row],[Life expectancy]:[Schooling]])=19</f>
        <v>1</v>
      </c>
    </row>
    <row r="1828" spans="1:23" x14ac:dyDescent="0.25">
      <c r="A1828" t="s">
        <v>392</v>
      </c>
      <c r="B1828">
        <v>2002</v>
      </c>
      <c r="C1828" t="s">
        <v>273</v>
      </c>
      <c r="D1828">
        <v>63.1</v>
      </c>
      <c r="E1828">
        <v>238</v>
      </c>
      <c r="F1828">
        <v>40</v>
      </c>
      <c r="G1828">
        <v>0.19</v>
      </c>
      <c r="H1828">
        <v>23.183945940000001</v>
      </c>
      <c r="J1828">
        <v>6749</v>
      </c>
      <c r="K1828">
        <v>12.4</v>
      </c>
      <c r="L1828">
        <v>54</v>
      </c>
      <c r="M1828">
        <v>72</v>
      </c>
      <c r="N1828">
        <v>5.6</v>
      </c>
      <c r="O1828">
        <v>72</v>
      </c>
      <c r="P1828">
        <v>0.1</v>
      </c>
      <c r="Q1828">
        <v>246.375621</v>
      </c>
      <c r="R1828">
        <v>24566342</v>
      </c>
      <c r="S1828">
        <v>18.2</v>
      </c>
      <c r="T1828">
        <v>18.8</v>
      </c>
      <c r="U1828">
        <v>0.44700000000000001</v>
      </c>
      <c r="V1828">
        <v>8.6</v>
      </c>
      <c r="W1828" t="b">
        <f>COUNT(LifeExpectancyData[[#This Row],[Life expectancy]:[Schooling]])=19</f>
        <v>0</v>
      </c>
    </row>
    <row r="1829" spans="1:23" x14ac:dyDescent="0.25">
      <c r="A1829" t="s">
        <v>392</v>
      </c>
      <c r="B1829">
        <v>2001</v>
      </c>
      <c r="C1829" t="s">
        <v>273</v>
      </c>
      <c r="D1829">
        <v>63.2</v>
      </c>
      <c r="E1829">
        <v>23</v>
      </c>
      <c r="F1829">
        <v>43</v>
      </c>
      <c r="G1829">
        <v>0.09</v>
      </c>
      <c r="H1829">
        <v>21.92813881</v>
      </c>
      <c r="J1829">
        <v>10849</v>
      </c>
      <c r="K1829">
        <v>11.9</v>
      </c>
      <c r="L1829">
        <v>58</v>
      </c>
      <c r="M1829">
        <v>73</v>
      </c>
      <c r="N1829">
        <v>5.36</v>
      </c>
      <c r="O1829">
        <v>72</v>
      </c>
      <c r="P1829">
        <v>0.1</v>
      </c>
      <c r="Q1829">
        <v>248.61835389999999</v>
      </c>
      <c r="R1829">
        <v>24161777</v>
      </c>
      <c r="S1829">
        <v>18.3</v>
      </c>
      <c r="T1829">
        <v>19</v>
      </c>
      <c r="U1829">
        <v>0.44600000000000001</v>
      </c>
      <c r="V1829">
        <v>9</v>
      </c>
      <c r="W1829" t="b">
        <f>COUNT(LifeExpectancyData[[#This Row],[Life expectancy]:[Schooling]])=19</f>
        <v>0</v>
      </c>
    </row>
    <row r="1830" spans="1:23" x14ac:dyDescent="0.25">
      <c r="A1830" t="s">
        <v>392</v>
      </c>
      <c r="B1830">
        <v>2000</v>
      </c>
      <c r="C1830" t="s">
        <v>273</v>
      </c>
      <c r="D1830">
        <v>62.5</v>
      </c>
      <c r="E1830">
        <v>238</v>
      </c>
      <c r="F1830">
        <v>46</v>
      </c>
      <c r="G1830">
        <v>0.08</v>
      </c>
      <c r="H1830">
        <v>17.912336799999999</v>
      </c>
      <c r="J1830">
        <v>9397</v>
      </c>
      <c r="K1830">
        <v>11.4</v>
      </c>
      <c r="L1830">
        <v>62</v>
      </c>
      <c r="M1830">
        <v>74</v>
      </c>
      <c r="N1830">
        <v>5.43</v>
      </c>
      <c r="O1830">
        <v>74</v>
      </c>
      <c r="P1830">
        <v>0.1</v>
      </c>
      <c r="Q1830">
        <v>231.42554000000001</v>
      </c>
      <c r="R1830">
        <v>2374911</v>
      </c>
      <c r="S1830">
        <v>18.5</v>
      </c>
      <c r="T1830">
        <v>19.2</v>
      </c>
      <c r="U1830">
        <v>0.439</v>
      </c>
      <c r="V1830">
        <v>8.9</v>
      </c>
      <c r="W1830" t="b">
        <f>COUNT(LifeExpectancyData[[#This Row],[Life expectancy]:[Schooling]])=19</f>
        <v>0</v>
      </c>
    </row>
    <row r="1831" spans="1:23" x14ac:dyDescent="0.25">
      <c r="A1831" t="s">
        <v>393</v>
      </c>
      <c r="B1831">
        <v>2015</v>
      </c>
      <c r="C1831" t="s">
        <v>281</v>
      </c>
      <c r="D1831">
        <v>81.900000000000006</v>
      </c>
      <c r="E1831">
        <v>57</v>
      </c>
      <c r="F1831">
        <v>1</v>
      </c>
      <c r="H1831">
        <v>0</v>
      </c>
      <c r="I1831">
        <v>94</v>
      </c>
      <c r="J1831">
        <v>7</v>
      </c>
      <c r="K1831">
        <v>62.1</v>
      </c>
      <c r="L1831">
        <v>1</v>
      </c>
      <c r="M1831">
        <v>95</v>
      </c>
      <c r="O1831">
        <v>95</v>
      </c>
      <c r="P1831">
        <v>0.1</v>
      </c>
      <c r="Q1831">
        <v>44292.884729999998</v>
      </c>
      <c r="R1831">
        <v>16939923</v>
      </c>
      <c r="S1831">
        <v>1</v>
      </c>
      <c r="T1831">
        <v>0.9</v>
      </c>
      <c r="U1831">
        <v>0.92300000000000004</v>
      </c>
      <c r="V1831">
        <v>18.100000000000001</v>
      </c>
      <c r="W1831" t="b">
        <f>COUNT(LifeExpectancyData[[#This Row],[Life expectancy]:[Schooling]])=19</f>
        <v>0</v>
      </c>
    </row>
    <row r="1832" spans="1:23" x14ac:dyDescent="0.25">
      <c r="A1832" t="s">
        <v>393</v>
      </c>
      <c r="B1832">
        <v>2014</v>
      </c>
      <c r="C1832" t="s">
        <v>281</v>
      </c>
      <c r="D1832">
        <v>81.7</v>
      </c>
      <c r="E1832">
        <v>58</v>
      </c>
      <c r="F1832">
        <v>1</v>
      </c>
      <c r="G1832">
        <v>0.01</v>
      </c>
      <c r="H1832">
        <v>1491.7036049999999</v>
      </c>
      <c r="I1832">
        <v>92</v>
      </c>
      <c r="J1832">
        <v>140</v>
      </c>
      <c r="K1832">
        <v>61.6</v>
      </c>
      <c r="L1832">
        <v>1</v>
      </c>
      <c r="M1832">
        <v>96</v>
      </c>
      <c r="N1832">
        <v>1.9</v>
      </c>
      <c r="O1832">
        <v>96</v>
      </c>
      <c r="P1832">
        <v>0.1</v>
      </c>
      <c r="Q1832">
        <v>52157.468699999998</v>
      </c>
      <c r="R1832">
        <v>168658</v>
      </c>
      <c r="S1832">
        <v>1</v>
      </c>
      <c r="T1832">
        <v>0.9</v>
      </c>
      <c r="U1832">
        <v>0.92300000000000004</v>
      </c>
      <c r="V1832">
        <v>18.100000000000001</v>
      </c>
      <c r="W1832" t="b">
        <f>COUNT(LifeExpectancyData[[#This Row],[Life expectancy]:[Schooling]])=19</f>
        <v>1</v>
      </c>
    </row>
    <row r="1833" spans="1:23" x14ac:dyDescent="0.25">
      <c r="A1833" t="s">
        <v>393</v>
      </c>
      <c r="B1833">
        <v>2013</v>
      </c>
      <c r="C1833" t="s">
        <v>281</v>
      </c>
      <c r="D1833">
        <v>81.400000000000006</v>
      </c>
      <c r="E1833">
        <v>6</v>
      </c>
      <c r="F1833">
        <v>1</v>
      </c>
      <c r="G1833">
        <v>8.68</v>
      </c>
      <c r="H1833">
        <v>1475.030397</v>
      </c>
      <c r="I1833">
        <v>51</v>
      </c>
      <c r="J1833">
        <v>2632</v>
      </c>
      <c r="K1833">
        <v>61</v>
      </c>
      <c r="L1833">
        <v>1</v>
      </c>
      <c r="M1833">
        <v>97</v>
      </c>
      <c r="N1833">
        <v>11.4</v>
      </c>
      <c r="O1833">
        <v>97</v>
      </c>
      <c r="P1833">
        <v>0.1</v>
      </c>
      <c r="Q1833">
        <v>51574.489419999998</v>
      </c>
      <c r="R1833">
        <v>1684432</v>
      </c>
      <c r="S1833">
        <v>1</v>
      </c>
      <c r="T1833">
        <v>0.9</v>
      </c>
      <c r="U1833">
        <v>0.92200000000000004</v>
      </c>
      <c r="V1833">
        <v>18.100000000000001</v>
      </c>
      <c r="W1833" t="b">
        <f>COUNT(LifeExpectancyData[[#This Row],[Life expectancy]:[Schooling]])=19</f>
        <v>1</v>
      </c>
    </row>
    <row r="1834" spans="1:23" x14ac:dyDescent="0.25">
      <c r="A1834" t="s">
        <v>393</v>
      </c>
      <c r="B1834">
        <v>2012</v>
      </c>
      <c r="C1834" t="s">
        <v>281</v>
      </c>
      <c r="D1834">
        <v>81.099999999999994</v>
      </c>
      <c r="E1834">
        <v>62</v>
      </c>
      <c r="F1834">
        <v>1</v>
      </c>
      <c r="G1834">
        <v>9.0500000000000007</v>
      </c>
      <c r="H1834">
        <v>1162.6567680000001</v>
      </c>
      <c r="I1834">
        <v>2</v>
      </c>
      <c r="J1834">
        <v>10</v>
      </c>
      <c r="K1834">
        <v>6.5</v>
      </c>
      <c r="L1834">
        <v>1</v>
      </c>
      <c r="M1834">
        <v>97</v>
      </c>
      <c r="N1834">
        <v>11.1</v>
      </c>
      <c r="O1834">
        <v>97</v>
      </c>
      <c r="P1834">
        <v>0.1</v>
      </c>
      <c r="Q1834">
        <v>49474.756099999999</v>
      </c>
      <c r="R1834">
        <v>16754962</v>
      </c>
      <c r="S1834">
        <v>1</v>
      </c>
      <c r="T1834">
        <v>0.9</v>
      </c>
      <c r="U1834">
        <v>0.92100000000000004</v>
      </c>
      <c r="V1834">
        <v>18.100000000000001</v>
      </c>
      <c r="W1834" t="b">
        <f>COUNT(LifeExpectancyData[[#This Row],[Life expectancy]:[Schooling]])=19</f>
        <v>1</v>
      </c>
    </row>
    <row r="1835" spans="1:23" x14ac:dyDescent="0.25">
      <c r="A1835" t="s">
        <v>393</v>
      </c>
      <c r="B1835">
        <v>2011</v>
      </c>
      <c r="C1835" t="s">
        <v>281</v>
      </c>
      <c r="D1835">
        <v>81.099999999999994</v>
      </c>
      <c r="E1835">
        <v>63</v>
      </c>
      <c r="F1835">
        <v>1</v>
      </c>
      <c r="G1835">
        <v>8.9600000000000009</v>
      </c>
      <c r="H1835">
        <v>1047.370244</v>
      </c>
      <c r="I1835">
        <v>2</v>
      </c>
      <c r="J1835">
        <v>51</v>
      </c>
      <c r="K1835">
        <v>59.9</v>
      </c>
      <c r="L1835">
        <v>1</v>
      </c>
      <c r="M1835">
        <v>97</v>
      </c>
      <c r="N1835">
        <v>1.53</v>
      </c>
      <c r="O1835">
        <v>97</v>
      </c>
      <c r="P1835">
        <v>0.1</v>
      </c>
      <c r="Q1835">
        <v>5354.6535999999996</v>
      </c>
      <c r="R1835">
        <v>1669374</v>
      </c>
      <c r="S1835">
        <v>1</v>
      </c>
      <c r="T1835">
        <v>0.9</v>
      </c>
      <c r="U1835">
        <v>0.91100000000000003</v>
      </c>
      <c r="V1835">
        <v>17.2</v>
      </c>
      <c r="W1835" t="b">
        <f>COUNT(LifeExpectancyData[[#This Row],[Life expectancy]:[Schooling]])=19</f>
        <v>1</v>
      </c>
    </row>
    <row r="1836" spans="1:23" x14ac:dyDescent="0.25">
      <c r="A1836" t="s">
        <v>393</v>
      </c>
      <c r="B1836">
        <v>2010</v>
      </c>
      <c r="C1836" t="s">
        <v>281</v>
      </c>
      <c r="D1836">
        <v>88</v>
      </c>
      <c r="E1836">
        <v>64</v>
      </c>
      <c r="F1836">
        <v>1</v>
      </c>
      <c r="G1836">
        <v>9.33</v>
      </c>
      <c r="H1836">
        <v>1035.621437</v>
      </c>
      <c r="J1836">
        <v>15</v>
      </c>
      <c r="K1836">
        <v>59.3</v>
      </c>
      <c r="L1836">
        <v>1</v>
      </c>
      <c r="M1836">
        <v>97</v>
      </c>
      <c r="N1836">
        <v>1.48</v>
      </c>
      <c r="O1836">
        <v>97</v>
      </c>
      <c r="P1836">
        <v>0.1</v>
      </c>
      <c r="Q1836">
        <v>5338.2548299999999</v>
      </c>
      <c r="R1836">
        <v>16615394</v>
      </c>
      <c r="S1836">
        <v>1</v>
      </c>
      <c r="T1836">
        <v>0.9</v>
      </c>
      <c r="U1836">
        <v>0.90600000000000003</v>
      </c>
      <c r="V1836">
        <v>17</v>
      </c>
      <c r="W1836" t="b">
        <f>COUNT(LifeExpectancyData[[#This Row],[Life expectancy]:[Schooling]])=19</f>
        <v>0</v>
      </c>
    </row>
    <row r="1837" spans="1:23" x14ac:dyDescent="0.25">
      <c r="A1837" t="s">
        <v>393</v>
      </c>
      <c r="B1837">
        <v>2009</v>
      </c>
      <c r="C1837" t="s">
        <v>281</v>
      </c>
      <c r="D1837">
        <v>86</v>
      </c>
      <c r="E1837">
        <v>65</v>
      </c>
      <c r="F1837">
        <v>1</v>
      </c>
      <c r="G1837">
        <v>9.23</v>
      </c>
      <c r="H1837">
        <v>96.858588499999996</v>
      </c>
      <c r="J1837">
        <v>15</v>
      </c>
      <c r="K1837">
        <v>58.6</v>
      </c>
      <c r="L1837">
        <v>1</v>
      </c>
      <c r="M1837">
        <v>97</v>
      </c>
      <c r="N1837">
        <v>1.29</v>
      </c>
      <c r="O1837">
        <v>97</v>
      </c>
      <c r="P1837">
        <v>0.1</v>
      </c>
      <c r="Q1837">
        <v>519.34900000000005</v>
      </c>
      <c r="R1837">
        <v>1653388</v>
      </c>
      <c r="S1837">
        <v>1</v>
      </c>
      <c r="T1837">
        <v>0.9</v>
      </c>
      <c r="U1837">
        <v>0.90600000000000003</v>
      </c>
      <c r="V1837">
        <v>16.899999999999999</v>
      </c>
      <c r="W1837" t="b">
        <f>COUNT(LifeExpectancyData[[#This Row],[Life expectancy]:[Schooling]])=19</f>
        <v>0</v>
      </c>
    </row>
    <row r="1838" spans="1:23" x14ac:dyDescent="0.25">
      <c r="A1838" t="s">
        <v>393</v>
      </c>
      <c r="B1838">
        <v>2008</v>
      </c>
      <c r="C1838" t="s">
        <v>281</v>
      </c>
      <c r="D1838">
        <v>83</v>
      </c>
      <c r="E1838">
        <v>68</v>
      </c>
      <c r="F1838">
        <v>1</v>
      </c>
      <c r="G1838">
        <v>9.6199999999999992</v>
      </c>
      <c r="H1838">
        <v>10873.40554</v>
      </c>
      <c r="J1838">
        <v>109</v>
      </c>
      <c r="K1838">
        <v>57.9</v>
      </c>
      <c r="L1838">
        <v>1</v>
      </c>
      <c r="M1838">
        <v>97</v>
      </c>
      <c r="N1838">
        <v>9.57</v>
      </c>
      <c r="O1838">
        <v>97</v>
      </c>
      <c r="P1838">
        <v>0.1</v>
      </c>
      <c r="Q1838">
        <v>56928.824800000002</v>
      </c>
      <c r="R1838">
        <v>16445593</v>
      </c>
      <c r="S1838">
        <v>1</v>
      </c>
      <c r="T1838">
        <v>0.9</v>
      </c>
      <c r="U1838">
        <v>0.90500000000000003</v>
      </c>
      <c r="V1838">
        <v>16.8</v>
      </c>
      <c r="W1838" t="b">
        <f>COUNT(LifeExpectancyData[[#This Row],[Life expectancy]:[Schooling]])=19</f>
        <v>0</v>
      </c>
    </row>
    <row r="1839" spans="1:23" x14ac:dyDescent="0.25">
      <c r="A1839" t="s">
        <v>393</v>
      </c>
      <c r="B1839">
        <v>2007</v>
      </c>
      <c r="C1839" t="s">
        <v>281</v>
      </c>
      <c r="D1839">
        <v>82</v>
      </c>
      <c r="E1839">
        <v>68</v>
      </c>
      <c r="F1839">
        <v>1</v>
      </c>
      <c r="G1839">
        <v>9.5299999999999994</v>
      </c>
      <c r="H1839">
        <v>9689.7327839999998</v>
      </c>
      <c r="J1839">
        <v>10</v>
      </c>
      <c r="K1839">
        <v>57.3</v>
      </c>
      <c r="L1839">
        <v>1</v>
      </c>
      <c r="M1839">
        <v>97</v>
      </c>
      <c r="N1839">
        <v>9.36</v>
      </c>
      <c r="O1839">
        <v>97</v>
      </c>
      <c r="P1839">
        <v>0.1</v>
      </c>
      <c r="Q1839">
        <v>51241.315620000001</v>
      </c>
      <c r="R1839">
        <v>16381696</v>
      </c>
      <c r="S1839">
        <v>1</v>
      </c>
      <c r="T1839">
        <v>1</v>
      </c>
      <c r="U1839">
        <v>0.89900000000000002</v>
      </c>
      <c r="V1839">
        <v>16.600000000000001</v>
      </c>
      <c r="W1839" t="b">
        <f>COUNT(LifeExpectancyData[[#This Row],[Life expectancy]:[Schooling]])=19</f>
        <v>0</v>
      </c>
    </row>
    <row r="1840" spans="1:23" x14ac:dyDescent="0.25">
      <c r="A1840" t="s">
        <v>393</v>
      </c>
      <c r="B1840">
        <v>2006</v>
      </c>
      <c r="C1840" t="s">
        <v>281</v>
      </c>
      <c r="D1840">
        <v>79.8</v>
      </c>
      <c r="E1840">
        <v>71</v>
      </c>
      <c r="F1840">
        <v>1</v>
      </c>
      <c r="G1840">
        <v>9.7899999999999991</v>
      </c>
      <c r="H1840">
        <v>8344.0103920000001</v>
      </c>
      <c r="J1840">
        <v>1</v>
      </c>
      <c r="K1840">
        <v>56.5</v>
      </c>
      <c r="L1840">
        <v>1</v>
      </c>
      <c r="M1840">
        <v>96</v>
      </c>
      <c r="N1840">
        <v>9.36</v>
      </c>
      <c r="O1840">
        <v>96</v>
      </c>
      <c r="P1840">
        <v>0.1</v>
      </c>
      <c r="Q1840">
        <v>44453.971189999997</v>
      </c>
      <c r="R1840">
        <v>1634611</v>
      </c>
      <c r="S1840">
        <v>1</v>
      </c>
      <c r="T1840">
        <v>1</v>
      </c>
      <c r="U1840">
        <v>0.89300000000000002</v>
      </c>
      <c r="V1840">
        <v>16.5</v>
      </c>
      <c r="W1840" t="b">
        <f>COUNT(LifeExpectancyData[[#This Row],[Life expectancy]:[Schooling]])=19</f>
        <v>0</v>
      </c>
    </row>
    <row r="1841" spans="1:23" x14ac:dyDescent="0.25">
      <c r="A1841" t="s">
        <v>393</v>
      </c>
      <c r="B1841">
        <v>2005</v>
      </c>
      <c r="C1841" t="s">
        <v>281</v>
      </c>
      <c r="D1841">
        <v>79.400000000000006</v>
      </c>
      <c r="E1841">
        <v>72</v>
      </c>
      <c r="F1841">
        <v>1</v>
      </c>
      <c r="G1841">
        <v>9.69</v>
      </c>
      <c r="H1841">
        <v>6577.5081360000004</v>
      </c>
      <c r="J1841">
        <v>4</v>
      </c>
      <c r="K1841">
        <v>55.8</v>
      </c>
      <c r="L1841">
        <v>1</v>
      </c>
      <c r="M1841">
        <v>96</v>
      </c>
      <c r="N1841">
        <v>9.6</v>
      </c>
      <c r="O1841">
        <v>96</v>
      </c>
      <c r="P1841">
        <v>0.1</v>
      </c>
      <c r="Q1841">
        <v>41577.169000000002</v>
      </c>
      <c r="R1841">
        <v>16319868</v>
      </c>
      <c r="S1841">
        <v>1</v>
      </c>
      <c r="T1841">
        <v>1</v>
      </c>
      <c r="U1841">
        <v>0.88800000000000001</v>
      </c>
      <c r="V1841">
        <v>16.399999999999999</v>
      </c>
      <c r="W1841" t="b">
        <f>COUNT(LifeExpectancyData[[#This Row],[Life expectancy]:[Schooling]])=19</f>
        <v>0</v>
      </c>
    </row>
    <row r="1842" spans="1:23" x14ac:dyDescent="0.25">
      <c r="A1842" t="s">
        <v>393</v>
      </c>
      <c r="B1842">
        <v>2004</v>
      </c>
      <c r="C1842" t="s">
        <v>281</v>
      </c>
      <c r="D1842">
        <v>79.2</v>
      </c>
      <c r="E1842">
        <v>77</v>
      </c>
      <c r="F1842">
        <v>1</v>
      </c>
      <c r="G1842">
        <v>9.56</v>
      </c>
      <c r="H1842">
        <v>5170.1307029999998</v>
      </c>
      <c r="J1842">
        <v>11</v>
      </c>
      <c r="K1842">
        <v>55</v>
      </c>
      <c r="L1842">
        <v>1</v>
      </c>
      <c r="M1842">
        <v>98</v>
      </c>
      <c r="N1842">
        <v>8.52</v>
      </c>
      <c r="O1842">
        <v>98</v>
      </c>
      <c r="P1842">
        <v>0.1</v>
      </c>
      <c r="Q1842">
        <v>39954.642220000002</v>
      </c>
      <c r="R1842">
        <v>16281779</v>
      </c>
      <c r="S1842">
        <v>1</v>
      </c>
      <c r="T1842">
        <v>1</v>
      </c>
      <c r="U1842">
        <v>0.88500000000000001</v>
      </c>
      <c r="V1842">
        <v>16.5</v>
      </c>
      <c r="W1842" t="b">
        <f>COUNT(LifeExpectancyData[[#This Row],[Life expectancy]:[Schooling]])=19</f>
        <v>0</v>
      </c>
    </row>
    <row r="1843" spans="1:23" x14ac:dyDescent="0.25">
      <c r="A1843" t="s">
        <v>393</v>
      </c>
      <c r="B1843">
        <v>2003</v>
      </c>
      <c r="C1843" t="s">
        <v>281</v>
      </c>
      <c r="D1843">
        <v>78.7</v>
      </c>
      <c r="E1843">
        <v>8</v>
      </c>
      <c r="F1843">
        <v>1</v>
      </c>
      <c r="G1843">
        <v>9.56</v>
      </c>
      <c r="H1843">
        <v>4472.6113999999998</v>
      </c>
      <c r="J1843">
        <v>4</v>
      </c>
      <c r="K1843">
        <v>54.2</v>
      </c>
      <c r="L1843">
        <v>1</v>
      </c>
      <c r="M1843">
        <v>98</v>
      </c>
      <c r="N1843">
        <v>8.4600000000000009</v>
      </c>
      <c r="O1843">
        <v>98</v>
      </c>
      <c r="P1843">
        <v>0.1</v>
      </c>
      <c r="Q1843">
        <v>35245.164700000001</v>
      </c>
      <c r="R1843">
        <v>1622532</v>
      </c>
      <c r="S1843">
        <v>1.1000000000000001</v>
      </c>
      <c r="T1843">
        <v>1</v>
      </c>
      <c r="U1843">
        <v>0.88100000000000001</v>
      </c>
      <c r="V1843">
        <v>16.5</v>
      </c>
      <c r="W1843" t="b">
        <f>COUNT(LifeExpectancyData[[#This Row],[Life expectancy]:[Schooling]])=19</f>
        <v>0</v>
      </c>
    </row>
    <row r="1844" spans="1:23" x14ac:dyDescent="0.25">
      <c r="A1844" t="s">
        <v>393</v>
      </c>
      <c r="B1844">
        <v>2002</v>
      </c>
      <c r="C1844" t="s">
        <v>281</v>
      </c>
      <c r="D1844">
        <v>78.400000000000006</v>
      </c>
      <c r="E1844">
        <v>81</v>
      </c>
      <c r="F1844">
        <v>1</v>
      </c>
      <c r="G1844">
        <v>9.68</v>
      </c>
      <c r="H1844">
        <v>3455.1970529999999</v>
      </c>
      <c r="J1844">
        <v>3</v>
      </c>
      <c r="K1844">
        <v>53.4</v>
      </c>
      <c r="L1844">
        <v>1</v>
      </c>
      <c r="M1844">
        <v>97</v>
      </c>
      <c r="N1844">
        <v>8.34</v>
      </c>
      <c r="O1844">
        <v>97</v>
      </c>
      <c r="P1844">
        <v>0.1</v>
      </c>
      <c r="Q1844">
        <v>28817.323209999999</v>
      </c>
      <c r="R1844">
        <v>16148929</v>
      </c>
      <c r="S1844">
        <v>1.1000000000000001</v>
      </c>
      <c r="T1844">
        <v>1</v>
      </c>
      <c r="U1844">
        <v>0.88200000000000001</v>
      </c>
      <c r="V1844">
        <v>16.899999999999999</v>
      </c>
      <c r="W1844" t="b">
        <f>COUNT(LifeExpectancyData[[#This Row],[Life expectancy]:[Schooling]])=19</f>
        <v>0</v>
      </c>
    </row>
    <row r="1845" spans="1:23" x14ac:dyDescent="0.25">
      <c r="A1845" t="s">
        <v>393</v>
      </c>
      <c r="B1845">
        <v>2001</v>
      </c>
      <c r="C1845" t="s">
        <v>281</v>
      </c>
      <c r="D1845">
        <v>78.3</v>
      </c>
      <c r="E1845">
        <v>82</v>
      </c>
      <c r="F1845">
        <v>1</v>
      </c>
      <c r="G1845">
        <v>9.9499999999999993</v>
      </c>
      <c r="H1845">
        <v>3054.515582</v>
      </c>
      <c r="J1845">
        <v>0</v>
      </c>
      <c r="K1845">
        <v>52.6</v>
      </c>
      <c r="L1845">
        <v>1</v>
      </c>
      <c r="M1845">
        <v>97</v>
      </c>
      <c r="N1845">
        <v>7.79</v>
      </c>
      <c r="O1845">
        <v>97</v>
      </c>
      <c r="P1845">
        <v>0.1</v>
      </c>
      <c r="Q1845">
        <v>26584.12169</v>
      </c>
      <c r="R1845">
        <v>164618</v>
      </c>
      <c r="S1845">
        <v>1.1000000000000001</v>
      </c>
      <c r="T1845">
        <v>1.1000000000000001</v>
      </c>
      <c r="U1845">
        <v>0.878</v>
      </c>
      <c r="V1845">
        <v>16.7</v>
      </c>
      <c r="W1845" t="b">
        <f>COUNT(LifeExpectancyData[[#This Row],[Life expectancy]:[Schooling]])=19</f>
        <v>0</v>
      </c>
    </row>
    <row r="1846" spans="1:23" x14ac:dyDescent="0.25">
      <c r="A1846" t="s">
        <v>393</v>
      </c>
      <c r="B1846">
        <v>2000</v>
      </c>
      <c r="C1846" t="s">
        <v>281</v>
      </c>
      <c r="D1846">
        <v>78.099999999999994</v>
      </c>
      <c r="E1846">
        <v>84</v>
      </c>
      <c r="F1846">
        <v>1</v>
      </c>
      <c r="G1846">
        <v>10.06</v>
      </c>
      <c r="H1846">
        <v>2944.6401340000002</v>
      </c>
      <c r="J1846">
        <v>1019</v>
      </c>
      <c r="K1846">
        <v>51.8</v>
      </c>
      <c r="L1846">
        <v>1</v>
      </c>
      <c r="M1846">
        <v>97</v>
      </c>
      <c r="N1846">
        <v>7.42</v>
      </c>
      <c r="O1846">
        <v>97</v>
      </c>
      <c r="P1846">
        <v>0.1</v>
      </c>
      <c r="Q1846">
        <v>25921.127939999998</v>
      </c>
      <c r="R1846">
        <v>15925513</v>
      </c>
      <c r="S1846">
        <v>1.1000000000000001</v>
      </c>
      <c r="T1846">
        <v>1.1000000000000001</v>
      </c>
      <c r="U1846">
        <v>0.873</v>
      </c>
      <c r="V1846">
        <v>16.5</v>
      </c>
      <c r="W1846" t="b">
        <f>COUNT(LifeExpectancyData[[#This Row],[Life expectancy]:[Schooling]])=19</f>
        <v>0</v>
      </c>
    </row>
    <row r="1847" spans="1:23" x14ac:dyDescent="0.25">
      <c r="A1847" t="s">
        <v>394</v>
      </c>
      <c r="B1847">
        <v>2015</v>
      </c>
      <c r="C1847" t="s">
        <v>281</v>
      </c>
      <c r="D1847">
        <v>81.599999999999994</v>
      </c>
      <c r="E1847">
        <v>66</v>
      </c>
      <c r="F1847">
        <v>0</v>
      </c>
      <c r="G1847">
        <v>8.6999999999999993</v>
      </c>
      <c r="H1847">
        <v>0</v>
      </c>
      <c r="I1847">
        <v>92</v>
      </c>
      <c r="J1847">
        <v>10</v>
      </c>
      <c r="K1847">
        <v>67.5</v>
      </c>
      <c r="L1847">
        <v>0</v>
      </c>
      <c r="M1847">
        <v>92</v>
      </c>
      <c r="O1847">
        <v>92</v>
      </c>
      <c r="P1847">
        <v>0.1</v>
      </c>
      <c r="Q1847">
        <v>3821.8937000000001</v>
      </c>
      <c r="S1847">
        <v>0.4</v>
      </c>
      <c r="T1847">
        <v>0.3</v>
      </c>
      <c r="U1847">
        <v>0.91300000000000003</v>
      </c>
      <c r="V1847">
        <v>19.2</v>
      </c>
      <c r="W1847" t="b">
        <f>COUNT(LifeExpectancyData[[#This Row],[Life expectancy]:[Schooling]])=19</f>
        <v>0</v>
      </c>
    </row>
    <row r="1848" spans="1:23" x14ac:dyDescent="0.25">
      <c r="A1848" t="s">
        <v>394</v>
      </c>
      <c r="B1848">
        <v>2014</v>
      </c>
      <c r="C1848" t="s">
        <v>281</v>
      </c>
      <c r="D1848">
        <v>81.5</v>
      </c>
      <c r="E1848">
        <v>67</v>
      </c>
      <c r="F1848">
        <v>0</v>
      </c>
      <c r="G1848">
        <v>9.07</v>
      </c>
      <c r="H1848">
        <v>1040.2784360000001</v>
      </c>
      <c r="I1848">
        <v>93</v>
      </c>
      <c r="J1848">
        <v>280</v>
      </c>
      <c r="K1848">
        <v>66.900000000000006</v>
      </c>
      <c r="L1848">
        <v>0</v>
      </c>
      <c r="M1848">
        <v>93</v>
      </c>
      <c r="N1848">
        <v>11.3</v>
      </c>
      <c r="O1848">
        <v>93</v>
      </c>
      <c r="P1848">
        <v>0.1</v>
      </c>
      <c r="Q1848">
        <v>4453.2467299999998</v>
      </c>
      <c r="S1848">
        <v>0.4</v>
      </c>
      <c r="T1848">
        <v>0.3</v>
      </c>
      <c r="U1848">
        <v>0.91</v>
      </c>
      <c r="V1848">
        <v>19.2</v>
      </c>
      <c r="W1848" t="b">
        <f>COUNT(LifeExpectancyData[[#This Row],[Life expectancy]:[Schooling]])=19</f>
        <v>0</v>
      </c>
    </row>
    <row r="1849" spans="1:23" x14ac:dyDescent="0.25">
      <c r="A1849" t="s">
        <v>394</v>
      </c>
      <c r="B1849">
        <v>2013</v>
      </c>
      <c r="C1849" t="s">
        <v>281</v>
      </c>
      <c r="D1849">
        <v>81.3</v>
      </c>
      <c r="E1849">
        <v>69</v>
      </c>
      <c r="F1849">
        <v>0</v>
      </c>
      <c r="G1849">
        <v>9.18</v>
      </c>
      <c r="H1849">
        <v>10019.076300000001</v>
      </c>
      <c r="I1849">
        <v>93</v>
      </c>
      <c r="J1849">
        <v>8</v>
      </c>
      <c r="K1849">
        <v>66.400000000000006</v>
      </c>
      <c r="L1849">
        <v>0</v>
      </c>
      <c r="M1849">
        <v>92</v>
      </c>
      <c r="N1849">
        <v>11.17</v>
      </c>
      <c r="O1849">
        <v>92</v>
      </c>
      <c r="P1849">
        <v>0.1</v>
      </c>
      <c r="Q1849">
        <v>42889.881410000002</v>
      </c>
      <c r="S1849">
        <v>0.3</v>
      </c>
      <c r="T1849">
        <v>0.3</v>
      </c>
      <c r="U1849">
        <v>0.90800000000000003</v>
      </c>
      <c r="V1849">
        <v>19.3</v>
      </c>
      <c r="W1849" t="b">
        <f>COUNT(LifeExpectancyData[[#This Row],[Life expectancy]:[Schooling]])=19</f>
        <v>0</v>
      </c>
    </row>
    <row r="1850" spans="1:23" x14ac:dyDescent="0.25">
      <c r="A1850" t="s">
        <v>394</v>
      </c>
      <c r="B1850">
        <v>2012</v>
      </c>
      <c r="C1850" t="s">
        <v>281</v>
      </c>
      <c r="D1850">
        <v>81.099999999999994</v>
      </c>
      <c r="E1850">
        <v>7</v>
      </c>
      <c r="F1850">
        <v>0</v>
      </c>
      <c r="G1850">
        <v>9.1999999999999993</v>
      </c>
      <c r="H1850">
        <v>924.56536830000005</v>
      </c>
      <c r="I1850">
        <v>93</v>
      </c>
      <c r="J1850">
        <v>68</v>
      </c>
      <c r="K1850">
        <v>65.900000000000006</v>
      </c>
      <c r="L1850">
        <v>0</v>
      </c>
      <c r="M1850">
        <v>93</v>
      </c>
      <c r="N1850">
        <v>11.53</v>
      </c>
      <c r="O1850">
        <v>93</v>
      </c>
      <c r="P1850">
        <v>0.1</v>
      </c>
      <c r="Q1850">
        <v>3997.2562400000002</v>
      </c>
      <c r="S1850">
        <v>0.3</v>
      </c>
      <c r="T1850">
        <v>0.3</v>
      </c>
      <c r="U1850">
        <v>0.90400000000000003</v>
      </c>
      <c r="V1850">
        <v>19.5</v>
      </c>
      <c r="W1850" t="b">
        <f>COUNT(LifeExpectancyData[[#This Row],[Life expectancy]:[Schooling]])=19</f>
        <v>0</v>
      </c>
    </row>
    <row r="1851" spans="1:23" x14ac:dyDescent="0.25">
      <c r="A1851" t="s">
        <v>394</v>
      </c>
      <c r="B1851">
        <v>2011</v>
      </c>
      <c r="C1851" t="s">
        <v>281</v>
      </c>
      <c r="D1851">
        <v>86</v>
      </c>
      <c r="E1851">
        <v>72</v>
      </c>
      <c r="F1851">
        <v>0</v>
      </c>
      <c r="G1851">
        <v>9.4700000000000006</v>
      </c>
      <c r="H1851">
        <v>8342.4057639999992</v>
      </c>
      <c r="I1851">
        <v>95</v>
      </c>
      <c r="J1851">
        <v>597</v>
      </c>
      <c r="K1851">
        <v>65.3</v>
      </c>
      <c r="L1851">
        <v>0</v>
      </c>
      <c r="M1851">
        <v>95</v>
      </c>
      <c r="N1851">
        <v>11.24</v>
      </c>
      <c r="O1851">
        <v>95</v>
      </c>
      <c r="P1851">
        <v>0.1</v>
      </c>
      <c r="Q1851">
        <v>38426.558100000002</v>
      </c>
      <c r="S1851">
        <v>0.3</v>
      </c>
      <c r="T1851">
        <v>0.3</v>
      </c>
      <c r="U1851">
        <v>0.90100000000000002</v>
      </c>
      <c r="V1851">
        <v>19.7</v>
      </c>
      <c r="W1851" t="b">
        <f>COUNT(LifeExpectancyData[[#This Row],[Life expectancy]:[Schooling]])=19</f>
        <v>0</v>
      </c>
    </row>
    <row r="1852" spans="1:23" x14ac:dyDescent="0.25">
      <c r="A1852" t="s">
        <v>394</v>
      </c>
      <c r="B1852">
        <v>2010</v>
      </c>
      <c r="C1852" t="s">
        <v>281</v>
      </c>
      <c r="D1852">
        <v>89</v>
      </c>
      <c r="E1852">
        <v>71</v>
      </c>
      <c r="F1852">
        <v>0</v>
      </c>
      <c r="G1852">
        <v>9.6199999999999992</v>
      </c>
      <c r="H1852">
        <v>6664.1487079999997</v>
      </c>
      <c r="I1852">
        <v>9</v>
      </c>
      <c r="J1852">
        <v>43</v>
      </c>
      <c r="K1852">
        <v>64.8</v>
      </c>
      <c r="L1852">
        <v>0</v>
      </c>
      <c r="M1852">
        <v>93</v>
      </c>
      <c r="N1852">
        <v>11.2</v>
      </c>
      <c r="O1852">
        <v>93</v>
      </c>
      <c r="P1852">
        <v>0.1</v>
      </c>
      <c r="Q1852">
        <v>33691.34837</v>
      </c>
      <c r="S1852">
        <v>0.3</v>
      </c>
      <c r="T1852">
        <v>0.3</v>
      </c>
      <c r="U1852">
        <v>0.89900000000000002</v>
      </c>
      <c r="V1852">
        <v>20.3</v>
      </c>
      <c r="W1852" t="b">
        <f>COUNT(LifeExpectancyData[[#This Row],[Life expectancy]:[Schooling]])=19</f>
        <v>0</v>
      </c>
    </row>
    <row r="1853" spans="1:23" x14ac:dyDescent="0.25">
      <c r="A1853" t="s">
        <v>394</v>
      </c>
      <c r="B1853">
        <v>2009</v>
      </c>
      <c r="C1853" t="s">
        <v>281</v>
      </c>
      <c r="D1853">
        <v>85</v>
      </c>
      <c r="E1853">
        <v>73</v>
      </c>
      <c r="F1853">
        <v>0</v>
      </c>
      <c r="G1853">
        <v>9.24</v>
      </c>
      <c r="H1853">
        <v>63.577051670000003</v>
      </c>
      <c r="I1853">
        <v>93</v>
      </c>
      <c r="J1853">
        <v>198</v>
      </c>
      <c r="K1853">
        <v>64.3</v>
      </c>
      <c r="L1853">
        <v>0</v>
      </c>
      <c r="M1853">
        <v>92</v>
      </c>
      <c r="N1853">
        <v>11.21</v>
      </c>
      <c r="O1853">
        <v>92</v>
      </c>
      <c r="P1853">
        <v>0.1</v>
      </c>
      <c r="Q1853">
        <v>282.94193000000001</v>
      </c>
      <c r="S1853">
        <v>0.3</v>
      </c>
      <c r="T1853">
        <v>0.3</v>
      </c>
      <c r="U1853">
        <v>0.89500000000000002</v>
      </c>
      <c r="V1853">
        <v>19.3</v>
      </c>
      <c r="W1853" t="b">
        <f>COUNT(LifeExpectancyData[[#This Row],[Life expectancy]:[Schooling]])=19</f>
        <v>0</v>
      </c>
    </row>
    <row r="1854" spans="1:23" x14ac:dyDescent="0.25">
      <c r="A1854" t="s">
        <v>394</v>
      </c>
      <c r="B1854">
        <v>2008</v>
      </c>
      <c r="C1854" t="s">
        <v>281</v>
      </c>
      <c r="D1854">
        <v>81</v>
      </c>
      <c r="E1854">
        <v>75</v>
      </c>
      <c r="F1854">
        <v>0</v>
      </c>
      <c r="G1854">
        <v>9.49</v>
      </c>
      <c r="H1854">
        <v>6761.2889660000001</v>
      </c>
      <c r="I1854">
        <v>9</v>
      </c>
      <c r="J1854">
        <v>0</v>
      </c>
      <c r="K1854">
        <v>63.8</v>
      </c>
      <c r="L1854">
        <v>0</v>
      </c>
      <c r="M1854">
        <v>89</v>
      </c>
      <c r="N1854">
        <v>1.7</v>
      </c>
      <c r="O1854">
        <v>89</v>
      </c>
      <c r="P1854">
        <v>0.1</v>
      </c>
      <c r="Q1854">
        <v>31287.77865</v>
      </c>
      <c r="S1854">
        <v>0.3</v>
      </c>
      <c r="T1854">
        <v>0.3</v>
      </c>
      <c r="U1854">
        <v>0.89400000000000002</v>
      </c>
      <c r="V1854">
        <v>19.5</v>
      </c>
      <c r="W1854" t="b">
        <f>COUNT(LifeExpectancyData[[#This Row],[Life expectancy]:[Schooling]])=19</f>
        <v>0</v>
      </c>
    </row>
    <row r="1855" spans="1:23" x14ac:dyDescent="0.25">
      <c r="A1855" t="s">
        <v>394</v>
      </c>
      <c r="B1855">
        <v>2007</v>
      </c>
      <c r="C1855" t="s">
        <v>281</v>
      </c>
      <c r="D1855">
        <v>81</v>
      </c>
      <c r="E1855">
        <v>76</v>
      </c>
      <c r="F1855">
        <v>0</v>
      </c>
      <c r="G1855">
        <v>9.19</v>
      </c>
      <c r="H1855">
        <v>606.31065609999996</v>
      </c>
      <c r="I1855">
        <v>88</v>
      </c>
      <c r="J1855">
        <v>25</v>
      </c>
      <c r="K1855">
        <v>63.2</v>
      </c>
      <c r="L1855">
        <v>0</v>
      </c>
      <c r="M1855">
        <v>88</v>
      </c>
      <c r="N1855">
        <v>8.35</v>
      </c>
      <c r="O1855">
        <v>88</v>
      </c>
      <c r="P1855">
        <v>0.1</v>
      </c>
      <c r="Q1855">
        <v>3259.7347100000002</v>
      </c>
      <c r="S1855">
        <v>0.3</v>
      </c>
      <c r="T1855">
        <v>0.3</v>
      </c>
      <c r="U1855">
        <v>0.89100000000000001</v>
      </c>
      <c r="V1855">
        <v>19.2</v>
      </c>
      <c r="W1855" t="b">
        <f>COUNT(LifeExpectancyData[[#This Row],[Life expectancy]:[Schooling]])=19</f>
        <v>0</v>
      </c>
    </row>
    <row r="1856" spans="1:23" x14ac:dyDescent="0.25">
      <c r="A1856" t="s">
        <v>394</v>
      </c>
      <c r="B1856">
        <v>2006</v>
      </c>
      <c r="C1856" t="s">
        <v>281</v>
      </c>
      <c r="D1856">
        <v>79.900000000000006</v>
      </c>
      <c r="E1856">
        <v>76</v>
      </c>
      <c r="F1856">
        <v>0</v>
      </c>
      <c r="G1856">
        <v>9.34</v>
      </c>
      <c r="H1856">
        <v>496.22280069999999</v>
      </c>
      <c r="I1856">
        <v>87</v>
      </c>
      <c r="J1856">
        <v>20</v>
      </c>
      <c r="K1856">
        <v>62.6</v>
      </c>
      <c r="L1856">
        <v>0</v>
      </c>
      <c r="M1856">
        <v>89</v>
      </c>
      <c r="N1856">
        <v>8.65</v>
      </c>
      <c r="O1856">
        <v>89</v>
      </c>
      <c r="P1856">
        <v>0.1</v>
      </c>
      <c r="Q1856">
        <v>2667.8645200000001</v>
      </c>
      <c r="S1856">
        <v>0.3</v>
      </c>
      <c r="T1856">
        <v>0.3</v>
      </c>
      <c r="U1856">
        <v>0.88800000000000001</v>
      </c>
      <c r="V1856">
        <v>19.100000000000001</v>
      </c>
      <c r="W1856" t="b">
        <f>COUNT(LifeExpectancyData[[#This Row],[Life expectancy]:[Schooling]])=19</f>
        <v>0</v>
      </c>
    </row>
    <row r="1857" spans="1:23" x14ac:dyDescent="0.25">
      <c r="A1857" t="s">
        <v>394</v>
      </c>
      <c r="B1857">
        <v>2005</v>
      </c>
      <c r="C1857" t="s">
        <v>281</v>
      </c>
      <c r="D1857">
        <v>79.900000000000006</v>
      </c>
      <c r="E1857">
        <v>78</v>
      </c>
      <c r="F1857">
        <v>0</v>
      </c>
      <c r="G1857">
        <v>9.31</v>
      </c>
      <c r="H1857">
        <v>491.05585200000002</v>
      </c>
      <c r="I1857">
        <v>87</v>
      </c>
      <c r="J1857">
        <v>20</v>
      </c>
      <c r="K1857">
        <v>62.1</v>
      </c>
      <c r="L1857">
        <v>0</v>
      </c>
      <c r="M1857">
        <v>89</v>
      </c>
      <c r="N1857">
        <v>8.25</v>
      </c>
      <c r="O1857">
        <v>89</v>
      </c>
      <c r="P1857">
        <v>0.1</v>
      </c>
      <c r="Q1857">
        <v>2775.8951499999998</v>
      </c>
      <c r="S1857">
        <v>0.3</v>
      </c>
      <c r="T1857">
        <v>0.3</v>
      </c>
      <c r="U1857">
        <v>0.88600000000000001</v>
      </c>
      <c r="V1857">
        <v>18.899999999999999</v>
      </c>
      <c r="W1857" t="b">
        <f>COUNT(LifeExpectancyData[[#This Row],[Life expectancy]:[Schooling]])=19</f>
        <v>0</v>
      </c>
    </row>
    <row r="1858" spans="1:23" x14ac:dyDescent="0.25">
      <c r="A1858" t="s">
        <v>394</v>
      </c>
      <c r="B1858">
        <v>2004</v>
      </c>
      <c r="C1858" t="s">
        <v>281</v>
      </c>
      <c r="D1858">
        <v>79.2</v>
      </c>
      <c r="E1858">
        <v>79</v>
      </c>
      <c r="F1858">
        <v>0</v>
      </c>
      <c r="G1858">
        <v>9.15</v>
      </c>
      <c r="H1858">
        <v>442.37748690000001</v>
      </c>
      <c r="I1858">
        <v>88</v>
      </c>
      <c r="J1858">
        <v>33</v>
      </c>
      <c r="K1858">
        <v>61.5</v>
      </c>
      <c r="L1858">
        <v>0</v>
      </c>
      <c r="M1858">
        <v>87</v>
      </c>
      <c r="N1858">
        <v>7.89</v>
      </c>
      <c r="O1858">
        <v>89</v>
      </c>
      <c r="P1858">
        <v>0.1</v>
      </c>
      <c r="Q1858">
        <v>2542.3993500000001</v>
      </c>
      <c r="S1858">
        <v>0.3</v>
      </c>
      <c r="T1858">
        <v>0.3</v>
      </c>
      <c r="U1858">
        <v>0.88400000000000001</v>
      </c>
      <c r="V1858">
        <v>18.399999999999999</v>
      </c>
      <c r="W1858" t="b">
        <f>COUNT(LifeExpectancyData[[#This Row],[Life expectancy]:[Schooling]])=19</f>
        <v>0</v>
      </c>
    </row>
    <row r="1859" spans="1:23" x14ac:dyDescent="0.25">
      <c r="A1859" t="s">
        <v>394</v>
      </c>
      <c r="B1859">
        <v>2003</v>
      </c>
      <c r="C1859" t="s">
        <v>281</v>
      </c>
      <c r="D1859">
        <v>79.099999999999994</v>
      </c>
      <c r="E1859">
        <v>82</v>
      </c>
      <c r="F1859">
        <v>0</v>
      </c>
      <c r="G1859">
        <v>8.91</v>
      </c>
      <c r="H1859">
        <v>3661.7929220000001</v>
      </c>
      <c r="I1859">
        <v>89</v>
      </c>
      <c r="J1859">
        <v>66</v>
      </c>
      <c r="K1859">
        <v>6.9</v>
      </c>
      <c r="L1859">
        <v>0</v>
      </c>
      <c r="M1859">
        <v>86</v>
      </c>
      <c r="N1859">
        <v>7.71</v>
      </c>
      <c r="O1859">
        <v>9</v>
      </c>
      <c r="P1859">
        <v>0.1</v>
      </c>
      <c r="Q1859">
        <v>21913.7817</v>
      </c>
      <c r="S1859">
        <v>0.3</v>
      </c>
      <c r="T1859">
        <v>0.3</v>
      </c>
      <c r="U1859">
        <v>0.88100000000000001</v>
      </c>
      <c r="V1859">
        <v>18.2</v>
      </c>
      <c r="W1859" t="b">
        <f>COUNT(LifeExpectancyData[[#This Row],[Life expectancy]:[Schooling]])=19</f>
        <v>0</v>
      </c>
    </row>
    <row r="1860" spans="1:23" x14ac:dyDescent="0.25">
      <c r="A1860" t="s">
        <v>394</v>
      </c>
      <c r="B1860">
        <v>2002</v>
      </c>
      <c r="C1860" t="s">
        <v>281</v>
      </c>
      <c r="D1860">
        <v>78.7</v>
      </c>
      <c r="E1860">
        <v>83</v>
      </c>
      <c r="F1860">
        <v>0</v>
      </c>
      <c r="G1860">
        <v>9.1300000000000008</v>
      </c>
      <c r="H1860">
        <v>2892.2571320000002</v>
      </c>
      <c r="I1860">
        <v>89</v>
      </c>
      <c r="J1860">
        <v>21</v>
      </c>
      <c r="K1860">
        <v>6.3</v>
      </c>
      <c r="L1860">
        <v>0</v>
      </c>
      <c r="M1860">
        <v>84</v>
      </c>
      <c r="N1860">
        <v>7.89</v>
      </c>
      <c r="O1860">
        <v>9</v>
      </c>
      <c r="P1860">
        <v>0.1</v>
      </c>
      <c r="Q1860">
        <v>16874.312320000001</v>
      </c>
      <c r="S1860">
        <v>0.3</v>
      </c>
      <c r="T1860">
        <v>0.3</v>
      </c>
      <c r="U1860">
        <v>0.873</v>
      </c>
      <c r="V1860">
        <v>17.5</v>
      </c>
      <c r="W1860" t="b">
        <f>COUNT(LifeExpectancyData[[#This Row],[Life expectancy]:[Schooling]])=19</f>
        <v>0</v>
      </c>
    </row>
    <row r="1861" spans="1:23" x14ac:dyDescent="0.25">
      <c r="A1861" t="s">
        <v>394</v>
      </c>
      <c r="B1861">
        <v>2001</v>
      </c>
      <c r="C1861" t="s">
        <v>281</v>
      </c>
      <c r="D1861">
        <v>78.5</v>
      </c>
      <c r="E1861">
        <v>83</v>
      </c>
      <c r="F1861">
        <v>0</v>
      </c>
      <c r="G1861">
        <v>8.75</v>
      </c>
      <c r="H1861">
        <v>2205.9859499999998</v>
      </c>
      <c r="I1861">
        <v>9</v>
      </c>
      <c r="J1861">
        <v>65</v>
      </c>
      <c r="K1861">
        <v>59.6</v>
      </c>
      <c r="L1861">
        <v>0</v>
      </c>
      <c r="M1861">
        <v>82</v>
      </c>
      <c r="N1861">
        <v>7.58</v>
      </c>
      <c r="O1861">
        <v>9</v>
      </c>
      <c r="P1861">
        <v>0.1</v>
      </c>
      <c r="Q1861">
        <v>13882.856830000001</v>
      </c>
      <c r="S1861">
        <v>0.3</v>
      </c>
      <c r="T1861">
        <v>0.3</v>
      </c>
      <c r="U1861">
        <v>0.86799999999999999</v>
      </c>
      <c r="V1861">
        <v>17.399999999999999</v>
      </c>
      <c r="W1861" t="b">
        <f>COUNT(LifeExpectancyData[[#This Row],[Life expectancy]:[Schooling]])=19</f>
        <v>0</v>
      </c>
    </row>
    <row r="1862" spans="1:23" x14ac:dyDescent="0.25">
      <c r="A1862" t="s">
        <v>394</v>
      </c>
      <c r="B1862">
        <v>2000</v>
      </c>
      <c r="C1862" t="s">
        <v>281</v>
      </c>
      <c r="D1862">
        <v>78.599999999999994</v>
      </c>
      <c r="E1862">
        <v>87</v>
      </c>
      <c r="F1862">
        <v>0</v>
      </c>
      <c r="G1862">
        <v>8.91</v>
      </c>
      <c r="H1862">
        <v>2143.0210830000001</v>
      </c>
      <c r="I1862">
        <v>9</v>
      </c>
      <c r="J1862">
        <v>65</v>
      </c>
      <c r="K1862">
        <v>58.9</v>
      </c>
      <c r="L1862">
        <v>0</v>
      </c>
      <c r="M1862">
        <v>82</v>
      </c>
      <c r="N1862">
        <v>7.47</v>
      </c>
      <c r="O1862">
        <v>9</v>
      </c>
      <c r="P1862">
        <v>0.1</v>
      </c>
      <c r="Q1862">
        <v>13641.127200000001</v>
      </c>
      <c r="S1862">
        <v>0.3</v>
      </c>
      <c r="T1862">
        <v>0.3</v>
      </c>
      <c r="U1862">
        <v>0.86399999999999999</v>
      </c>
      <c r="V1862">
        <v>17.2</v>
      </c>
      <c r="W1862" t="b">
        <f>COUNT(LifeExpectancyData[[#This Row],[Life expectancy]:[Schooling]])=19</f>
        <v>0</v>
      </c>
    </row>
    <row r="1863" spans="1:23" x14ac:dyDescent="0.25">
      <c r="A1863" t="s">
        <v>395</v>
      </c>
      <c r="B1863">
        <v>2015</v>
      </c>
      <c r="C1863" t="s">
        <v>273</v>
      </c>
      <c r="D1863">
        <v>74.8</v>
      </c>
      <c r="E1863">
        <v>145</v>
      </c>
      <c r="F1863">
        <v>2</v>
      </c>
      <c r="H1863">
        <v>0</v>
      </c>
      <c r="I1863">
        <v>98</v>
      </c>
      <c r="J1863">
        <v>0</v>
      </c>
      <c r="K1863">
        <v>54</v>
      </c>
      <c r="L1863">
        <v>2</v>
      </c>
      <c r="M1863">
        <v>99</v>
      </c>
      <c r="O1863">
        <v>98</v>
      </c>
      <c r="P1863">
        <v>0.1</v>
      </c>
      <c r="Q1863">
        <v>295.96648800000003</v>
      </c>
      <c r="R1863">
        <v>68235</v>
      </c>
      <c r="S1863">
        <v>1.8</v>
      </c>
      <c r="T1863">
        <v>1.7</v>
      </c>
      <c r="U1863">
        <v>0.64200000000000002</v>
      </c>
      <c r="V1863">
        <v>11.7</v>
      </c>
      <c r="W1863" t="b">
        <f>COUNT(LifeExpectancyData[[#This Row],[Life expectancy]:[Schooling]])=19</f>
        <v>0</v>
      </c>
    </row>
    <row r="1864" spans="1:23" x14ac:dyDescent="0.25">
      <c r="A1864" t="s">
        <v>395</v>
      </c>
      <c r="B1864">
        <v>2014</v>
      </c>
      <c r="C1864" t="s">
        <v>273</v>
      </c>
      <c r="D1864">
        <v>74.5</v>
      </c>
      <c r="E1864">
        <v>148</v>
      </c>
      <c r="F1864">
        <v>2</v>
      </c>
      <c r="G1864">
        <v>3.55</v>
      </c>
      <c r="H1864">
        <v>473.12381240000002</v>
      </c>
      <c r="I1864">
        <v>98</v>
      </c>
      <c r="J1864">
        <v>0</v>
      </c>
      <c r="K1864">
        <v>53.2</v>
      </c>
      <c r="L1864">
        <v>3</v>
      </c>
      <c r="M1864">
        <v>99</v>
      </c>
      <c r="N1864">
        <v>9.4</v>
      </c>
      <c r="O1864">
        <v>98</v>
      </c>
      <c r="P1864">
        <v>0.1</v>
      </c>
      <c r="Q1864">
        <v>1975.46477</v>
      </c>
      <c r="R1864">
        <v>613997</v>
      </c>
      <c r="S1864">
        <v>1.8</v>
      </c>
      <c r="T1864">
        <v>1.7</v>
      </c>
      <c r="U1864">
        <v>0.63600000000000001</v>
      </c>
      <c r="V1864">
        <v>11.6</v>
      </c>
      <c r="W1864" t="b">
        <f>COUNT(LifeExpectancyData[[#This Row],[Life expectancy]:[Schooling]])=19</f>
        <v>1</v>
      </c>
    </row>
    <row r="1865" spans="1:23" x14ac:dyDescent="0.25">
      <c r="A1865" t="s">
        <v>395</v>
      </c>
      <c r="B1865">
        <v>2013</v>
      </c>
      <c r="C1865" t="s">
        <v>273</v>
      </c>
      <c r="D1865">
        <v>73.900000000000006</v>
      </c>
      <c r="E1865">
        <v>157</v>
      </c>
      <c r="F1865">
        <v>2</v>
      </c>
      <c r="G1865">
        <v>3.58</v>
      </c>
      <c r="H1865">
        <v>366.48418040000001</v>
      </c>
      <c r="I1865">
        <v>98</v>
      </c>
      <c r="J1865">
        <v>0</v>
      </c>
      <c r="K1865">
        <v>52.4</v>
      </c>
      <c r="L1865">
        <v>3</v>
      </c>
      <c r="M1865">
        <v>99</v>
      </c>
      <c r="N1865">
        <v>8.43</v>
      </c>
      <c r="O1865">
        <v>98</v>
      </c>
      <c r="P1865">
        <v>0.1</v>
      </c>
      <c r="Q1865">
        <v>1847.19849</v>
      </c>
      <c r="R1865">
        <v>5945747</v>
      </c>
      <c r="S1865">
        <v>1.8</v>
      </c>
      <c r="T1865">
        <v>1.7</v>
      </c>
      <c r="U1865">
        <v>0.63</v>
      </c>
      <c r="V1865">
        <v>11.5</v>
      </c>
      <c r="W1865" t="b">
        <f>COUNT(LifeExpectancyData[[#This Row],[Life expectancy]:[Schooling]])=19</f>
        <v>1</v>
      </c>
    </row>
    <row r="1866" spans="1:23" x14ac:dyDescent="0.25">
      <c r="A1866" t="s">
        <v>395</v>
      </c>
      <c r="B1866">
        <v>2012</v>
      </c>
      <c r="C1866" t="s">
        <v>273</v>
      </c>
      <c r="D1866">
        <v>73.900000000000006</v>
      </c>
      <c r="E1866">
        <v>157</v>
      </c>
      <c r="F1866">
        <v>2</v>
      </c>
      <c r="G1866">
        <v>3.63</v>
      </c>
      <c r="H1866">
        <v>334.81742459999998</v>
      </c>
      <c r="I1866">
        <v>98</v>
      </c>
      <c r="J1866">
        <v>0</v>
      </c>
      <c r="K1866">
        <v>51.7</v>
      </c>
      <c r="L1866">
        <v>3</v>
      </c>
      <c r="M1866">
        <v>99</v>
      </c>
      <c r="N1866">
        <v>8.4</v>
      </c>
      <c r="O1866">
        <v>98</v>
      </c>
      <c r="P1866">
        <v>0.1</v>
      </c>
      <c r="Q1866">
        <v>1792.3844999999999</v>
      </c>
      <c r="R1866">
        <v>587718</v>
      </c>
      <c r="S1866">
        <v>1.8</v>
      </c>
      <c r="T1866">
        <v>1.7</v>
      </c>
      <c r="U1866">
        <v>0.625</v>
      </c>
      <c r="V1866">
        <v>11.5</v>
      </c>
      <c r="W1866" t="b">
        <f>COUNT(LifeExpectancyData[[#This Row],[Life expectancy]:[Schooling]])=19</f>
        <v>1</v>
      </c>
    </row>
    <row r="1867" spans="1:23" x14ac:dyDescent="0.25">
      <c r="A1867" t="s">
        <v>395</v>
      </c>
      <c r="B1867">
        <v>2011</v>
      </c>
      <c r="C1867" t="s">
        <v>273</v>
      </c>
      <c r="D1867">
        <v>74.5</v>
      </c>
      <c r="E1867">
        <v>147</v>
      </c>
      <c r="F1867">
        <v>3</v>
      </c>
      <c r="G1867">
        <v>3.39</v>
      </c>
      <c r="H1867">
        <v>321.61325929999998</v>
      </c>
      <c r="I1867">
        <v>98</v>
      </c>
      <c r="J1867">
        <v>0</v>
      </c>
      <c r="K1867">
        <v>5.9</v>
      </c>
      <c r="L1867">
        <v>3</v>
      </c>
      <c r="M1867">
        <v>99</v>
      </c>
      <c r="N1867">
        <v>6.39</v>
      </c>
      <c r="O1867">
        <v>98</v>
      </c>
      <c r="P1867">
        <v>0.1</v>
      </c>
      <c r="Q1867">
        <v>1682.957924</v>
      </c>
      <c r="R1867">
        <v>58782</v>
      </c>
      <c r="S1867">
        <v>1.8</v>
      </c>
      <c r="T1867">
        <v>1.8</v>
      </c>
      <c r="U1867">
        <v>0.62</v>
      </c>
      <c r="V1867">
        <v>11.5</v>
      </c>
      <c r="W1867" t="b">
        <f>COUNT(LifeExpectancyData[[#This Row],[Life expectancy]:[Schooling]])=19</f>
        <v>1</v>
      </c>
    </row>
    <row r="1868" spans="1:23" x14ac:dyDescent="0.25">
      <c r="A1868" t="s">
        <v>395</v>
      </c>
      <c r="B1868">
        <v>2010</v>
      </c>
      <c r="C1868" t="s">
        <v>273</v>
      </c>
      <c r="D1868">
        <v>73.2</v>
      </c>
      <c r="E1868">
        <v>154</v>
      </c>
      <c r="F1868">
        <v>3</v>
      </c>
      <c r="G1868">
        <v>3.38</v>
      </c>
      <c r="H1868">
        <v>302.70454109999997</v>
      </c>
      <c r="I1868">
        <v>98</v>
      </c>
      <c r="J1868">
        <v>0</v>
      </c>
      <c r="K1868">
        <v>5.2</v>
      </c>
      <c r="L1868">
        <v>3</v>
      </c>
      <c r="M1868">
        <v>99</v>
      </c>
      <c r="N1868">
        <v>6.58</v>
      </c>
      <c r="O1868">
        <v>98</v>
      </c>
      <c r="P1868">
        <v>0.1</v>
      </c>
      <c r="Q1868">
        <v>1526.497938</v>
      </c>
      <c r="R1868">
        <v>5737723</v>
      </c>
      <c r="S1868">
        <v>1.9</v>
      </c>
      <c r="T1868">
        <v>1.8</v>
      </c>
      <c r="U1868">
        <v>0.61399999999999999</v>
      </c>
      <c r="V1868">
        <v>11.4</v>
      </c>
      <c r="W1868" t="b">
        <f>COUNT(LifeExpectancyData[[#This Row],[Life expectancy]:[Schooling]])=19</f>
        <v>1</v>
      </c>
    </row>
    <row r="1869" spans="1:23" x14ac:dyDescent="0.25">
      <c r="A1869" t="s">
        <v>395</v>
      </c>
      <c r="B1869">
        <v>2009</v>
      </c>
      <c r="C1869" t="s">
        <v>273</v>
      </c>
      <c r="D1869">
        <v>73.2</v>
      </c>
      <c r="E1869">
        <v>163</v>
      </c>
      <c r="F1869">
        <v>3</v>
      </c>
      <c r="G1869">
        <v>3.36</v>
      </c>
      <c r="H1869">
        <v>292.75310100000002</v>
      </c>
      <c r="I1869">
        <v>98</v>
      </c>
      <c r="J1869">
        <v>0</v>
      </c>
      <c r="K1869">
        <v>49.4</v>
      </c>
      <c r="L1869">
        <v>3</v>
      </c>
      <c r="M1869">
        <v>99</v>
      </c>
      <c r="N1869">
        <v>6.82</v>
      </c>
      <c r="O1869">
        <v>98</v>
      </c>
      <c r="P1869">
        <v>0.2</v>
      </c>
      <c r="Q1869">
        <v>1464.497754</v>
      </c>
      <c r="R1869">
        <v>5666581</v>
      </c>
      <c r="S1869">
        <v>1.9</v>
      </c>
      <c r="T1869">
        <v>1.8</v>
      </c>
      <c r="U1869">
        <v>0.61299999999999999</v>
      </c>
      <c r="V1869">
        <v>11.3</v>
      </c>
      <c r="W1869" t="b">
        <f>COUNT(LifeExpectancyData[[#This Row],[Life expectancy]:[Schooling]])=19</f>
        <v>1</v>
      </c>
    </row>
    <row r="1870" spans="1:23" x14ac:dyDescent="0.25">
      <c r="A1870" t="s">
        <v>395</v>
      </c>
      <c r="B1870">
        <v>2008</v>
      </c>
      <c r="C1870" t="s">
        <v>273</v>
      </c>
      <c r="D1870">
        <v>72.5</v>
      </c>
      <c r="E1870">
        <v>169</v>
      </c>
      <c r="F1870">
        <v>3</v>
      </c>
      <c r="G1870">
        <v>3.64</v>
      </c>
      <c r="H1870">
        <v>275.06443400000001</v>
      </c>
      <c r="I1870">
        <v>97</v>
      </c>
      <c r="J1870">
        <v>0</v>
      </c>
      <c r="K1870">
        <v>48.6</v>
      </c>
      <c r="L1870">
        <v>3</v>
      </c>
      <c r="M1870">
        <v>97</v>
      </c>
      <c r="N1870">
        <v>6.98</v>
      </c>
      <c r="O1870">
        <v>97</v>
      </c>
      <c r="P1870">
        <v>0.2</v>
      </c>
      <c r="Q1870">
        <v>1518.8538599999999</v>
      </c>
      <c r="R1870">
        <v>559456</v>
      </c>
      <c r="S1870">
        <v>1.9</v>
      </c>
      <c r="T1870">
        <v>1.8</v>
      </c>
      <c r="U1870">
        <v>0.60699999999999998</v>
      </c>
      <c r="V1870">
        <v>11.1</v>
      </c>
      <c r="W1870" t="b">
        <f>COUNT(LifeExpectancyData[[#This Row],[Life expectancy]:[Schooling]])=19</f>
        <v>1</v>
      </c>
    </row>
    <row r="1871" spans="1:23" x14ac:dyDescent="0.25">
      <c r="A1871" t="s">
        <v>395</v>
      </c>
      <c r="B1871">
        <v>2007</v>
      </c>
      <c r="C1871" t="s">
        <v>273</v>
      </c>
      <c r="D1871">
        <v>72.5</v>
      </c>
      <c r="E1871">
        <v>173</v>
      </c>
      <c r="F1871">
        <v>3</v>
      </c>
      <c r="G1871">
        <v>3.83</v>
      </c>
      <c r="H1871">
        <v>253.00078120000001</v>
      </c>
      <c r="I1871">
        <v>93</v>
      </c>
      <c r="J1871">
        <v>0</v>
      </c>
      <c r="K1871">
        <v>47.9</v>
      </c>
      <c r="L1871">
        <v>4</v>
      </c>
      <c r="M1871">
        <v>93</v>
      </c>
      <c r="N1871">
        <v>6.91</v>
      </c>
      <c r="O1871">
        <v>93</v>
      </c>
      <c r="P1871">
        <v>0.2</v>
      </c>
      <c r="Q1871">
        <v>1344.31871</v>
      </c>
      <c r="R1871">
        <v>552216</v>
      </c>
      <c r="S1871">
        <v>2</v>
      </c>
      <c r="T1871">
        <v>1.9</v>
      </c>
      <c r="U1871">
        <v>0.60099999999999998</v>
      </c>
      <c r="V1871">
        <v>11</v>
      </c>
      <c r="W1871" t="b">
        <f>COUNT(LifeExpectancyData[[#This Row],[Life expectancy]:[Schooling]])=19</f>
        <v>1</v>
      </c>
    </row>
    <row r="1872" spans="1:23" x14ac:dyDescent="0.25">
      <c r="A1872" t="s">
        <v>395</v>
      </c>
      <c r="B1872">
        <v>2006</v>
      </c>
      <c r="C1872" t="s">
        <v>273</v>
      </c>
      <c r="D1872">
        <v>73</v>
      </c>
      <c r="E1872">
        <v>17</v>
      </c>
      <c r="F1872">
        <v>3</v>
      </c>
      <c r="G1872">
        <v>3.69</v>
      </c>
      <c r="H1872">
        <v>21.41123529</v>
      </c>
      <c r="I1872">
        <v>88</v>
      </c>
      <c r="J1872">
        <v>0</v>
      </c>
      <c r="K1872">
        <v>47.1</v>
      </c>
      <c r="L1872">
        <v>4</v>
      </c>
      <c r="M1872">
        <v>88</v>
      </c>
      <c r="N1872">
        <v>6.33</v>
      </c>
      <c r="O1872">
        <v>88</v>
      </c>
      <c r="P1872">
        <v>0.3</v>
      </c>
      <c r="Q1872">
        <v>124.992617</v>
      </c>
      <c r="R1872">
        <v>545211</v>
      </c>
      <c r="S1872">
        <v>2</v>
      </c>
      <c r="T1872">
        <v>1.9</v>
      </c>
      <c r="U1872">
        <v>0.59699999999999998</v>
      </c>
      <c r="V1872">
        <v>11</v>
      </c>
      <c r="W1872" t="b">
        <f>COUNT(LifeExpectancyData[[#This Row],[Life expectancy]:[Schooling]])=19</f>
        <v>1</v>
      </c>
    </row>
    <row r="1873" spans="1:23" x14ac:dyDescent="0.25">
      <c r="A1873" t="s">
        <v>395</v>
      </c>
      <c r="B1873">
        <v>2005</v>
      </c>
      <c r="C1873" t="s">
        <v>273</v>
      </c>
      <c r="D1873">
        <v>71.2</v>
      </c>
      <c r="E1873">
        <v>194</v>
      </c>
      <c r="F1873">
        <v>3</v>
      </c>
      <c r="G1873">
        <v>3.7</v>
      </c>
      <c r="H1873">
        <v>218.57161790000001</v>
      </c>
      <c r="I1873">
        <v>86</v>
      </c>
      <c r="J1873">
        <v>0</v>
      </c>
      <c r="K1873">
        <v>46.4</v>
      </c>
      <c r="L1873">
        <v>4</v>
      </c>
      <c r="M1873">
        <v>87</v>
      </c>
      <c r="N1873">
        <v>6.11</v>
      </c>
      <c r="O1873">
        <v>86</v>
      </c>
      <c r="P1873">
        <v>0.3</v>
      </c>
      <c r="Q1873">
        <v>1175.116225</v>
      </c>
      <c r="R1873">
        <v>5379328</v>
      </c>
      <c r="S1873">
        <v>2</v>
      </c>
      <c r="T1873">
        <v>1.9</v>
      </c>
      <c r="U1873">
        <v>0.59199999999999997</v>
      </c>
      <c r="V1873">
        <v>11</v>
      </c>
      <c r="W1873" t="b">
        <f>COUNT(LifeExpectancyData[[#This Row],[Life expectancy]:[Schooling]])=19</f>
        <v>1</v>
      </c>
    </row>
    <row r="1874" spans="1:23" x14ac:dyDescent="0.25">
      <c r="A1874" t="s">
        <v>395</v>
      </c>
      <c r="B1874">
        <v>2004</v>
      </c>
      <c r="C1874" t="s">
        <v>273</v>
      </c>
      <c r="D1874">
        <v>71</v>
      </c>
      <c r="E1874">
        <v>194</v>
      </c>
      <c r="F1874">
        <v>4</v>
      </c>
      <c r="G1874">
        <v>3.81</v>
      </c>
      <c r="H1874">
        <v>36.816211750000001</v>
      </c>
      <c r="I1874">
        <v>79</v>
      </c>
      <c r="J1874">
        <v>0</v>
      </c>
      <c r="K1874">
        <v>45.7</v>
      </c>
      <c r="L1874">
        <v>4</v>
      </c>
      <c r="M1874">
        <v>8</v>
      </c>
      <c r="N1874">
        <v>6.13</v>
      </c>
      <c r="O1874">
        <v>79</v>
      </c>
      <c r="P1874">
        <v>0.3</v>
      </c>
      <c r="Q1874">
        <v>191.55157</v>
      </c>
      <c r="R1874">
        <v>53973</v>
      </c>
      <c r="S1874">
        <v>2.1</v>
      </c>
      <c r="T1874">
        <v>2</v>
      </c>
      <c r="U1874">
        <v>0.58699999999999997</v>
      </c>
      <c r="V1874">
        <v>11</v>
      </c>
      <c r="W1874" t="b">
        <f>COUNT(LifeExpectancyData[[#This Row],[Life expectancy]:[Schooling]])=19</f>
        <v>1</v>
      </c>
    </row>
    <row r="1875" spans="1:23" x14ac:dyDescent="0.25">
      <c r="A1875" t="s">
        <v>395</v>
      </c>
      <c r="B1875">
        <v>2003</v>
      </c>
      <c r="C1875" t="s">
        <v>273</v>
      </c>
      <c r="D1875">
        <v>76</v>
      </c>
      <c r="E1875">
        <v>198</v>
      </c>
      <c r="F1875">
        <v>4</v>
      </c>
      <c r="G1875">
        <v>3.77</v>
      </c>
      <c r="H1875">
        <v>2.542436908</v>
      </c>
      <c r="I1875">
        <v>86</v>
      </c>
      <c r="J1875">
        <v>0</v>
      </c>
      <c r="K1875">
        <v>44.9</v>
      </c>
      <c r="L1875">
        <v>5</v>
      </c>
      <c r="M1875">
        <v>86</v>
      </c>
      <c r="N1875">
        <v>6.12</v>
      </c>
      <c r="O1875">
        <v>86</v>
      </c>
      <c r="P1875">
        <v>0.3</v>
      </c>
      <c r="Q1875">
        <v>115.565314</v>
      </c>
      <c r="R1875">
        <v>524879</v>
      </c>
      <c r="S1875">
        <v>2.1</v>
      </c>
      <c r="T1875">
        <v>2</v>
      </c>
      <c r="U1875">
        <v>0.58299999999999996</v>
      </c>
      <c r="V1875">
        <v>11</v>
      </c>
      <c r="W1875" t="b">
        <f>COUNT(LifeExpectancyData[[#This Row],[Life expectancy]:[Schooling]])=19</f>
        <v>1</v>
      </c>
    </row>
    <row r="1876" spans="1:23" x14ac:dyDescent="0.25">
      <c r="A1876" t="s">
        <v>395</v>
      </c>
      <c r="B1876">
        <v>2002</v>
      </c>
      <c r="C1876" t="s">
        <v>273</v>
      </c>
      <c r="D1876">
        <v>75</v>
      </c>
      <c r="E1876">
        <v>197</v>
      </c>
      <c r="F1876">
        <v>4</v>
      </c>
      <c r="G1876">
        <v>3.5</v>
      </c>
      <c r="H1876">
        <v>2.0923438929999998</v>
      </c>
      <c r="I1876">
        <v>85</v>
      </c>
      <c r="J1876">
        <v>0</v>
      </c>
      <c r="K1876">
        <v>44.2</v>
      </c>
      <c r="L1876">
        <v>5</v>
      </c>
      <c r="M1876">
        <v>85</v>
      </c>
      <c r="N1876">
        <v>5.71</v>
      </c>
      <c r="O1876">
        <v>85</v>
      </c>
      <c r="P1876">
        <v>0.4</v>
      </c>
      <c r="Q1876">
        <v>11.147277000000001</v>
      </c>
      <c r="R1876">
        <v>5171734</v>
      </c>
      <c r="S1876">
        <v>2.2000000000000002</v>
      </c>
      <c r="T1876">
        <v>2.1</v>
      </c>
      <c r="U1876">
        <v>0.57699999999999996</v>
      </c>
      <c r="V1876">
        <v>10.7</v>
      </c>
      <c r="W1876" t="b">
        <f>COUNT(LifeExpectancyData[[#This Row],[Life expectancy]:[Schooling]])=19</f>
        <v>1</v>
      </c>
    </row>
    <row r="1877" spans="1:23" x14ac:dyDescent="0.25">
      <c r="A1877" t="s">
        <v>395</v>
      </c>
      <c r="B1877">
        <v>2001</v>
      </c>
      <c r="C1877" t="s">
        <v>273</v>
      </c>
      <c r="D1877">
        <v>73</v>
      </c>
      <c r="E1877">
        <v>193</v>
      </c>
      <c r="F1877">
        <v>4</v>
      </c>
      <c r="G1877">
        <v>3.51</v>
      </c>
      <c r="H1877">
        <v>22.355954480000001</v>
      </c>
      <c r="I1877">
        <v>87</v>
      </c>
      <c r="J1877">
        <v>0</v>
      </c>
      <c r="K1877">
        <v>43.5</v>
      </c>
      <c r="L1877">
        <v>5</v>
      </c>
      <c r="M1877">
        <v>89</v>
      </c>
      <c r="N1877">
        <v>5.26</v>
      </c>
      <c r="O1877">
        <v>87</v>
      </c>
      <c r="P1877">
        <v>0.4</v>
      </c>
      <c r="Q1877">
        <v>143.67580000000001</v>
      </c>
      <c r="R1877">
        <v>5175</v>
      </c>
      <c r="S1877">
        <v>2.2000000000000002</v>
      </c>
      <c r="T1877">
        <v>2.1</v>
      </c>
      <c r="U1877">
        <v>0.56999999999999995</v>
      </c>
      <c r="V1877">
        <v>10.4</v>
      </c>
      <c r="W1877" t="b">
        <f>COUNT(LifeExpectancyData[[#This Row],[Life expectancy]:[Schooling]])=19</f>
        <v>1</v>
      </c>
    </row>
    <row r="1878" spans="1:23" x14ac:dyDescent="0.25">
      <c r="A1878" t="s">
        <v>395</v>
      </c>
      <c r="B1878">
        <v>2000</v>
      </c>
      <c r="C1878" t="s">
        <v>273</v>
      </c>
      <c r="D1878">
        <v>73</v>
      </c>
      <c r="E1878">
        <v>192</v>
      </c>
      <c r="F1878">
        <v>4</v>
      </c>
      <c r="G1878">
        <v>3.61</v>
      </c>
      <c r="H1878">
        <v>15.255188159999999</v>
      </c>
      <c r="I1878">
        <v>83</v>
      </c>
      <c r="J1878">
        <v>0</v>
      </c>
      <c r="K1878">
        <v>42.8</v>
      </c>
      <c r="L1878">
        <v>5</v>
      </c>
      <c r="M1878">
        <v>85</v>
      </c>
      <c r="N1878">
        <v>5.39</v>
      </c>
      <c r="O1878">
        <v>83</v>
      </c>
      <c r="P1878">
        <v>0.4</v>
      </c>
      <c r="Q1878">
        <v>116.2743</v>
      </c>
      <c r="R1878">
        <v>526796</v>
      </c>
      <c r="S1878">
        <v>2.2000000000000002</v>
      </c>
      <c r="T1878">
        <v>2.1</v>
      </c>
      <c r="U1878">
        <v>0.56200000000000006</v>
      </c>
      <c r="V1878">
        <v>10.1</v>
      </c>
      <c r="W1878" t="b">
        <f>COUNT(LifeExpectancyData[[#This Row],[Life expectancy]:[Schooling]])=19</f>
        <v>1</v>
      </c>
    </row>
    <row r="1879" spans="1:23" x14ac:dyDescent="0.25">
      <c r="A1879" t="s">
        <v>396</v>
      </c>
      <c r="B1879">
        <v>2015</v>
      </c>
      <c r="C1879" t="s">
        <v>273</v>
      </c>
      <c r="D1879">
        <v>61.8</v>
      </c>
      <c r="E1879">
        <v>22</v>
      </c>
      <c r="F1879">
        <v>49</v>
      </c>
      <c r="H1879">
        <v>0</v>
      </c>
      <c r="I1879">
        <v>65</v>
      </c>
      <c r="J1879">
        <v>7693</v>
      </c>
      <c r="K1879">
        <v>19.3</v>
      </c>
      <c r="L1879">
        <v>87</v>
      </c>
      <c r="M1879">
        <v>65</v>
      </c>
      <c r="O1879">
        <v>65</v>
      </c>
      <c r="P1879">
        <v>0.4</v>
      </c>
      <c r="Q1879">
        <v>358.99731000000003</v>
      </c>
      <c r="R1879">
        <v>19896965</v>
      </c>
      <c r="S1879">
        <v>9.6</v>
      </c>
      <c r="T1879">
        <v>9.4</v>
      </c>
      <c r="U1879">
        <v>0.35099999999999998</v>
      </c>
      <c r="V1879">
        <v>5.4</v>
      </c>
      <c r="W1879" t="b">
        <f>COUNT(LifeExpectancyData[[#This Row],[Life expectancy]:[Schooling]])=19</f>
        <v>0</v>
      </c>
    </row>
    <row r="1880" spans="1:23" x14ac:dyDescent="0.25">
      <c r="A1880" t="s">
        <v>396</v>
      </c>
      <c r="B1880">
        <v>2014</v>
      </c>
      <c r="C1880" t="s">
        <v>273</v>
      </c>
      <c r="D1880">
        <v>61.4</v>
      </c>
      <c r="E1880">
        <v>223</v>
      </c>
      <c r="F1880">
        <v>49</v>
      </c>
      <c r="G1880">
        <v>0.01</v>
      </c>
      <c r="H1880">
        <v>3.3040398990000002</v>
      </c>
      <c r="I1880">
        <v>68</v>
      </c>
      <c r="J1880">
        <v>1142</v>
      </c>
      <c r="K1880">
        <v>18.899999999999999</v>
      </c>
      <c r="L1880">
        <v>88</v>
      </c>
      <c r="M1880">
        <v>67</v>
      </c>
      <c r="N1880">
        <v>5.82</v>
      </c>
      <c r="O1880">
        <v>68</v>
      </c>
      <c r="P1880">
        <v>0.5</v>
      </c>
      <c r="Q1880">
        <v>43.646498000000001</v>
      </c>
      <c r="R1880">
        <v>19148219</v>
      </c>
      <c r="S1880">
        <v>9.8000000000000007</v>
      </c>
      <c r="T1880">
        <v>9.6</v>
      </c>
      <c r="U1880">
        <v>0.34499999999999997</v>
      </c>
      <c r="V1880">
        <v>5.3</v>
      </c>
      <c r="W1880" t="b">
        <f>COUNT(LifeExpectancyData[[#This Row],[Life expectancy]:[Schooling]])=19</f>
        <v>1</v>
      </c>
    </row>
    <row r="1881" spans="1:23" x14ac:dyDescent="0.25">
      <c r="A1881" t="s">
        <v>396</v>
      </c>
      <c r="B1881">
        <v>2013</v>
      </c>
      <c r="C1881" t="s">
        <v>273</v>
      </c>
      <c r="D1881">
        <v>69</v>
      </c>
      <c r="E1881">
        <v>227</v>
      </c>
      <c r="F1881">
        <v>49</v>
      </c>
      <c r="G1881">
        <v>0.01</v>
      </c>
      <c r="H1881">
        <v>31.502432370000001</v>
      </c>
      <c r="I1881">
        <v>67</v>
      </c>
      <c r="J1881">
        <v>1224</v>
      </c>
      <c r="K1881">
        <v>18.5</v>
      </c>
      <c r="L1881">
        <v>89</v>
      </c>
      <c r="M1881">
        <v>56</v>
      </c>
      <c r="N1881">
        <v>5.9</v>
      </c>
      <c r="O1881">
        <v>67</v>
      </c>
      <c r="P1881">
        <v>0.6</v>
      </c>
      <c r="Q1881">
        <v>416.14837999999997</v>
      </c>
      <c r="R1881">
        <v>18426372</v>
      </c>
      <c r="S1881">
        <v>1</v>
      </c>
      <c r="T1881">
        <v>9.9</v>
      </c>
      <c r="U1881">
        <v>0.34100000000000003</v>
      </c>
      <c r="V1881">
        <v>5.3</v>
      </c>
      <c r="W1881" t="b">
        <f>COUNT(LifeExpectancyData[[#This Row],[Life expectancy]:[Schooling]])=19</f>
        <v>1</v>
      </c>
    </row>
    <row r="1882" spans="1:23" x14ac:dyDescent="0.25">
      <c r="A1882" t="s">
        <v>396</v>
      </c>
      <c r="B1882">
        <v>2012</v>
      </c>
      <c r="C1882" t="s">
        <v>273</v>
      </c>
      <c r="D1882">
        <v>63</v>
      </c>
      <c r="E1882">
        <v>232</v>
      </c>
      <c r="F1882">
        <v>49</v>
      </c>
      <c r="G1882">
        <v>0.01</v>
      </c>
      <c r="H1882">
        <v>29.755179819999999</v>
      </c>
      <c r="I1882">
        <v>71</v>
      </c>
      <c r="J1882">
        <v>272</v>
      </c>
      <c r="K1882">
        <v>18.100000000000001</v>
      </c>
      <c r="L1882">
        <v>90</v>
      </c>
      <c r="M1882">
        <v>71</v>
      </c>
      <c r="N1882">
        <v>6.11</v>
      </c>
      <c r="O1882">
        <v>71</v>
      </c>
      <c r="P1882">
        <v>0.7</v>
      </c>
      <c r="Q1882">
        <v>391.51552400000003</v>
      </c>
      <c r="R1882">
        <v>17731634</v>
      </c>
      <c r="S1882">
        <v>1.3</v>
      </c>
      <c r="T1882">
        <v>1.1000000000000001</v>
      </c>
      <c r="U1882">
        <v>0.33100000000000002</v>
      </c>
      <c r="V1882">
        <v>5.0999999999999996</v>
      </c>
      <c r="W1882" t="b">
        <f>COUNT(LifeExpectancyData[[#This Row],[Life expectancy]:[Schooling]])=19</f>
        <v>1</v>
      </c>
    </row>
    <row r="1883" spans="1:23" x14ac:dyDescent="0.25">
      <c r="A1883" t="s">
        <v>396</v>
      </c>
      <c r="B1883">
        <v>2011</v>
      </c>
      <c r="C1883" t="s">
        <v>273</v>
      </c>
      <c r="D1883">
        <v>59.4</v>
      </c>
      <c r="E1883">
        <v>241</v>
      </c>
      <c r="F1883">
        <v>50</v>
      </c>
      <c r="G1883">
        <v>0.15</v>
      </c>
      <c r="H1883">
        <v>32.224934449999999</v>
      </c>
      <c r="I1883">
        <v>75</v>
      </c>
      <c r="J1883">
        <v>771</v>
      </c>
      <c r="K1883">
        <v>17.7</v>
      </c>
      <c r="L1883">
        <v>93</v>
      </c>
      <c r="M1883">
        <v>4</v>
      </c>
      <c r="N1883">
        <v>6.66</v>
      </c>
      <c r="O1883">
        <v>75</v>
      </c>
      <c r="P1883">
        <v>0.7</v>
      </c>
      <c r="Q1883">
        <v>375.58198659999999</v>
      </c>
      <c r="R1883">
        <v>1764636</v>
      </c>
      <c r="S1883">
        <v>1.5</v>
      </c>
      <c r="T1883">
        <v>1.3</v>
      </c>
      <c r="U1883">
        <v>0.32300000000000001</v>
      </c>
      <c r="V1883">
        <v>4.8</v>
      </c>
      <c r="W1883" t="b">
        <f>COUNT(LifeExpectancyData[[#This Row],[Life expectancy]:[Schooling]])=19</f>
        <v>1</v>
      </c>
    </row>
    <row r="1884" spans="1:23" x14ac:dyDescent="0.25">
      <c r="A1884" t="s">
        <v>396</v>
      </c>
      <c r="B1884">
        <v>2010</v>
      </c>
      <c r="C1884" t="s">
        <v>273</v>
      </c>
      <c r="D1884">
        <v>58.2</v>
      </c>
      <c r="E1884">
        <v>252</v>
      </c>
      <c r="F1884">
        <v>50</v>
      </c>
      <c r="G1884">
        <v>0.12</v>
      </c>
      <c r="H1884">
        <v>5.8837605359999996</v>
      </c>
      <c r="I1884">
        <v>7</v>
      </c>
      <c r="J1884">
        <v>372</v>
      </c>
      <c r="K1884">
        <v>17.3</v>
      </c>
      <c r="L1884">
        <v>95</v>
      </c>
      <c r="M1884">
        <v>75</v>
      </c>
      <c r="N1884">
        <v>6.36</v>
      </c>
      <c r="O1884">
        <v>7</v>
      </c>
      <c r="P1884">
        <v>0.9</v>
      </c>
      <c r="Q1884">
        <v>348.15151100000003</v>
      </c>
      <c r="R1884">
        <v>16425578</v>
      </c>
      <c r="S1884">
        <v>1.7</v>
      </c>
      <c r="T1884">
        <v>1.6</v>
      </c>
      <c r="U1884">
        <v>0.312</v>
      </c>
      <c r="V1884">
        <v>4.5</v>
      </c>
      <c r="W1884" t="b">
        <f>COUNT(LifeExpectancyData[[#This Row],[Life expectancy]:[Schooling]])=19</f>
        <v>1</v>
      </c>
    </row>
    <row r="1885" spans="1:23" x14ac:dyDescent="0.25">
      <c r="A1885" t="s">
        <v>396</v>
      </c>
      <c r="B1885">
        <v>2009</v>
      </c>
      <c r="C1885" t="s">
        <v>273</v>
      </c>
      <c r="D1885">
        <v>57.1</v>
      </c>
      <c r="E1885">
        <v>263</v>
      </c>
      <c r="F1885">
        <v>51</v>
      </c>
      <c r="G1885">
        <v>0.11</v>
      </c>
      <c r="H1885">
        <v>5.6654050659999999</v>
      </c>
      <c r="I1885">
        <v>71</v>
      </c>
      <c r="J1885">
        <v>801</v>
      </c>
      <c r="K1885">
        <v>16.899999999999999</v>
      </c>
      <c r="L1885">
        <v>99</v>
      </c>
      <c r="M1885">
        <v>71</v>
      </c>
      <c r="N1885">
        <v>6.98</v>
      </c>
      <c r="O1885">
        <v>71</v>
      </c>
      <c r="P1885">
        <v>1.1000000000000001</v>
      </c>
      <c r="Q1885">
        <v>341.28946180000003</v>
      </c>
      <c r="R1885">
        <v>15813913</v>
      </c>
      <c r="S1885">
        <v>11</v>
      </c>
      <c r="T1885">
        <v>1.8</v>
      </c>
      <c r="U1885">
        <v>0.307</v>
      </c>
      <c r="V1885">
        <v>4.2</v>
      </c>
      <c r="W1885" t="b">
        <f>COUNT(LifeExpectancyData[[#This Row],[Life expectancy]:[Schooling]])=19</f>
        <v>1</v>
      </c>
    </row>
    <row r="1886" spans="1:23" x14ac:dyDescent="0.25">
      <c r="A1886" t="s">
        <v>396</v>
      </c>
      <c r="B1886">
        <v>2008</v>
      </c>
      <c r="C1886" t="s">
        <v>273</v>
      </c>
      <c r="D1886">
        <v>56</v>
      </c>
      <c r="E1886">
        <v>272</v>
      </c>
      <c r="F1886">
        <v>52</v>
      </c>
      <c r="G1886">
        <v>0.12</v>
      </c>
      <c r="H1886">
        <v>40.378356660000001</v>
      </c>
      <c r="J1886">
        <v>1317</v>
      </c>
      <c r="K1886">
        <v>16.5</v>
      </c>
      <c r="L1886">
        <v>102</v>
      </c>
      <c r="M1886">
        <v>68</v>
      </c>
      <c r="N1886">
        <v>6.76</v>
      </c>
      <c r="O1886">
        <v>67</v>
      </c>
      <c r="P1886">
        <v>1.3</v>
      </c>
      <c r="Q1886">
        <v>354.81859980000002</v>
      </c>
      <c r="R1886">
        <v>15228525</v>
      </c>
      <c r="S1886">
        <v>11.2</v>
      </c>
      <c r="T1886">
        <v>11</v>
      </c>
      <c r="U1886">
        <v>0.29799999999999999</v>
      </c>
      <c r="V1886">
        <v>4</v>
      </c>
      <c r="W1886" t="b">
        <f>COUNT(LifeExpectancyData[[#This Row],[Life expectancy]:[Schooling]])=19</f>
        <v>0</v>
      </c>
    </row>
    <row r="1887" spans="1:23" x14ac:dyDescent="0.25">
      <c r="A1887" t="s">
        <v>396</v>
      </c>
      <c r="B1887">
        <v>2007</v>
      </c>
      <c r="C1887" t="s">
        <v>273</v>
      </c>
      <c r="D1887">
        <v>55.2</v>
      </c>
      <c r="E1887">
        <v>276</v>
      </c>
      <c r="F1887">
        <v>53</v>
      </c>
      <c r="G1887">
        <v>0.1</v>
      </c>
      <c r="H1887">
        <v>35.809297489999999</v>
      </c>
      <c r="J1887">
        <v>282</v>
      </c>
      <c r="K1887">
        <v>16.100000000000001</v>
      </c>
      <c r="L1887">
        <v>106</v>
      </c>
      <c r="M1887">
        <v>57</v>
      </c>
      <c r="N1887">
        <v>6.94</v>
      </c>
      <c r="O1887">
        <v>57</v>
      </c>
      <c r="P1887">
        <v>1.4</v>
      </c>
      <c r="Q1887">
        <v>292.55962</v>
      </c>
      <c r="R1887">
        <v>14668338</v>
      </c>
      <c r="S1887">
        <v>11.4</v>
      </c>
      <c r="T1887">
        <v>11.3</v>
      </c>
      <c r="U1887">
        <v>0.29299999999999998</v>
      </c>
      <c r="V1887">
        <v>3.8</v>
      </c>
      <c r="W1887" t="b">
        <f>COUNT(LifeExpectancyData[[#This Row],[Life expectancy]:[Schooling]])=19</f>
        <v>0</v>
      </c>
    </row>
    <row r="1888" spans="1:23" x14ac:dyDescent="0.25">
      <c r="A1888" t="s">
        <v>396</v>
      </c>
      <c r="B1888">
        <v>2006</v>
      </c>
      <c r="C1888" t="s">
        <v>273</v>
      </c>
      <c r="D1888">
        <v>54.5</v>
      </c>
      <c r="E1888">
        <v>277</v>
      </c>
      <c r="F1888">
        <v>54</v>
      </c>
      <c r="G1888">
        <v>0.11</v>
      </c>
      <c r="H1888">
        <v>43.421930660000001</v>
      </c>
      <c r="J1888">
        <v>59</v>
      </c>
      <c r="K1888">
        <v>15.7</v>
      </c>
      <c r="L1888">
        <v>110</v>
      </c>
      <c r="M1888">
        <v>52</v>
      </c>
      <c r="N1888">
        <v>7.39</v>
      </c>
      <c r="O1888">
        <v>51</v>
      </c>
      <c r="P1888">
        <v>1.5</v>
      </c>
      <c r="Q1888">
        <v>258.46387299999998</v>
      </c>
      <c r="R1888">
        <v>1413264</v>
      </c>
      <c r="S1888">
        <v>11.6</v>
      </c>
      <c r="T1888">
        <v>11.5</v>
      </c>
      <c r="U1888">
        <v>0.28599999999999998</v>
      </c>
      <c r="V1888">
        <v>3.7</v>
      </c>
      <c r="W1888" t="b">
        <f>COUNT(LifeExpectancyData[[#This Row],[Life expectancy]:[Schooling]])=19</f>
        <v>0</v>
      </c>
    </row>
    <row r="1889" spans="1:23" x14ac:dyDescent="0.25">
      <c r="A1889" t="s">
        <v>396</v>
      </c>
      <c r="B1889">
        <v>2005</v>
      </c>
      <c r="C1889" t="s">
        <v>273</v>
      </c>
      <c r="D1889">
        <v>53.7</v>
      </c>
      <c r="E1889">
        <v>278</v>
      </c>
      <c r="F1889">
        <v>55</v>
      </c>
      <c r="G1889">
        <v>0.11</v>
      </c>
      <c r="H1889">
        <v>3.7517154420000001</v>
      </c>
      <c r="J1889">
        <v>2183</v>
      </c>
      <c r="K1889">
        <v>15.4</v>
      </c>
      <c r="L1889">
        <v>114</v>
      </c>
      <c r="M1889">
        <v>46</v>
      </c>
      <c r="N1889">
        <v>7.15</v>
      </c>
      <c r="O1889">
        <v>45</v>
      </c>
      <c r="P1889">
        <v>1.6</v>
      </c>
      <c r="Q1889">
        <v>25.383731000000001</v>
      </c>
      <c r="R1889">
        <v>13618449</v>
      </c>
      <c r="S1889">
        <v>11.9</v>
      </c>
      <c r="T1889">
        <v>11.8</v>
      </c>
      <c r="U1889">
        <v>0.27800000000000002</v>
      </c>
      <c r="V1889">
        <v>3.5</v>
      </c>
      <c r="W1889" t="b">
        <f>COUNT(LifeExpectancyData[[#This Row],[Life expectancy]:[Schooling]])=19</f>
        <v>0</v>
      </c>
    </row>
    <row r="1890" spans="1:23" x14ac:dyDescent="0.25">
      <c r="A1890" t="s">
        <v>396</v>
      </c>
      <c r="B1890">
        <v>2004</v>
      </c>
      <c r="C1890" t="s">
        <v>273</v>
      </c>
      <c r="D1890">
        <v>52.9</v>
      </c>
      <c r="E1890">
        <v>279</v>
      </c>
      <c r="F1890">
        <v>56</v>
      </c>
      <c r="G1890">
        <v>0.11</v>
      </c>
      <c r="H1890">
        <v>20.86118432</v>
      </c>
      <c r="J1890">
        <v>63057</v>
      </c>
      <c r="K1890">
        <v>15</v>
      </c>
      <c r="L1890">
        <v>118</v>
      </c>
      <c r="M1890">
        <v>45</v>
      </c>
      <c r="N1890">
        <v>6.61</v>
      </c>
      <c r="O1890">
        <v>43</v>
      </c>
      <c r="P1890">
        <v>1.6</v>
      </c>
      <c r="Q1890">
        <v>232.56615740000001</v>
      </c>
      <c r="R1890">
        <v>1312712</v>
      </c>
      <c r="S1890">
        <v>12.1</v>
      </c>
      <c r="T1890">
        <v>12</v>
      </c>
      <c r="U1890">
        <v>0.27</v>
      </c>
      <c r="V1890">
        <v>3.1</v>
      </c>
      <c r="W1890" t="b">
        <f>COUNT(LifeExpectancyData[[#This Row],[Life expectancy]:[Schooling]])=19</f>
        <v>0</v>
      </c>
    </row>
    <row r="1891" spans="1:23" x14ac:dyDescent="0.25">
      <c r="A1891" t="s">
        <v>396</v>
      </c>
      <c r="B1891">
        <v>2003</v>
      </c>
      <c r="C1891" t="s">
        <v>273</v>
      </c>
      <c r="D1891">
        <v>52.1</v>
      </c>
      <c r="E1891">
        <v>28</v>
      </c>
      <c r="F1891">
        <v>56</v>
      </c>
      <c r="G1891">
        <v>0.1</v>
      </c>
      <c r="H1891">
        <v>20.268765720000001</v>
      </c>
      <c r="J1891">
        <v>54190</v>
      </c>
      <c r="K1891">
        <v>14.6</v>
      </c>
      <c r="L1891">
        <v>121</v>
      </c>
      <c r="M1891">
        <v>44</v>
      </c>
      <c r="N1891">
        <v>6.23</v>
      </c>
      <c r="O1891">
        <v>41</v>
      </c>
      <c r="P1891">
        <v>1.6</v>
      </c>
      <c r="Q1891">
        <v>215.85480000000001</v>
      </c>
      <c r="R1891">
        <v>1265687</v>
      </c>
      <c r="S1891">
        <v>12.3</v>
      </c>
      <c r="T1891">
        <v>12.2</v>
      </c>
      <c r="U1891">
        <v>0.26600000000000001</v>
      </c>
      <c r="V1891">
        <v>3</v>
      </c>
      <c r="W1891" t="b">
        <f>COUNT(LifeExpectancyData[[#This Row],[Life expectancy]:[Schooling]])=19</f>
        <v>0</v>
      </c>
    </row>
    <row r="1892" spans="1:23" x14ac:dyDescent="0.25">
      <c r="A1892" t="s">
        <v>396</v>
      </c>
      <c r="B1892">
        <v>2002</v>
      </c>
      <c r="C1892" t="s">
        <v>273</v>
      </c>
      <c r="D1892">
        <v>51.4</v>
      </c>
      <c r="E1892">
        <v>282</v>
      </c>
      <c r="F1892">
        <v>57</v>
      </c>
      <c r="G1892">
        <v>0.1</v>
      </c>
      <c r="H1892">
        <v>17.587227179999999</v>
      </c>
      <c r="J1892">
        <v>31584</v>
      </c>
      <c r="K1892">
        <v>14.3</v>
      </c>
      <c r="L1892">
        <v>124</v>
      </c>
      <c r="M1892">
        <v>43</v>
      </c>
      <c r="N1892">
        <v>6.55</v>
      </c>
      <c r="O1892">
        <v>39</v>
      </c>
      <c r="P1892">
        <v>1.6</v>
      </c>
      <c r="Q1892">
        <v>177.828384</v>
      </c>
      <c r="R1892">
        <v>12262</v>
      </c>
      <c r="S1892">
        <v>12.5</v>
      </c>
      <c r="T1892">
        <v>12.5</v>
      </c>
      <c r="U1892">
        <v>0.26100000000000001</v>
      </c>
      <c r="V1892">
        <v>2.9</v>
      </c>
      <c r="W1892" t="b">
        <f>COUNT(LifeExpectancyData[[#This Row],[Life expectancy]:[Schooling]])=19</f>
        <v>0</v>
      </c>
    </row>
    <row r="1893" spans="1:23" x14ac:dyDescent="0.25">
      <c r="A1893" t="s">
        <v>396</v>
      </c>
      <c r="B1893">
        <v>2001</v>
      </c>
      <c r="C1893" t="s">
        <v>273</v>
      </c>
      <c r="D1893">
        <v>56</v>
      </c>
      <c r="E1893">
        <v>283</v>
      </c>
      <c r="F1893">
        <v>57</v>
      </c>
      <c r="G1893">
        <v>0.11</v>
      </c>
      <c r="H1893">
        <v>1.817829717</v>
      </c>
      <c r="J1893">
        <v>61208</v>
      </c>
      <c r="K1893">
        <v>13.9</v>
      </c>
      <c r="L1893">
        <v>127</v>
      </c>
      <c r="M1893">
        <v>42</v>
      </c>
      <c r="N1893">
        <v>7.1</v>
      </c>
      <c r="O1893">
        <v>36</v>
      </c>
      <c r="P1893">
        <v>1.6</v>
      </c>
      <c r="Q1893">
        <v>165.25724700000001</v>
      </c>
      <c r="R1893">
        <v>11771976</v>
      </c>
      <c r="S1893">
        <v>12.7</v>
      </c>
      <c r="T1893">
        <v>12.7</v>
      </c>
      <c r="U1893">
        <v>0.255</v>
      </c>
      <c r="V1893">
        <v>2.9</v>
      </c>
      <c r="W1893" t="b">
        <f>COUNT(LifeExpectancyData[[#This Row],[Life expectancy]:[Schooling]])=19</f>
        <v>0</v>
      </c>
    </row>
    <row r="1894" spans="1:23" x14ac:dyDescent="0.25">
      <c r="A1894" t="s">
        <v>396</v>
      </c>
      <c r="B1894">
        <v>2000</v>
      </c>
      <c r="C1894" t="s">
        <v>273</v>
      </c>
      <c r="D1894">
        <v>50</v>
      </c>
      <c r="E1894">
        <v>284</v>
      </c>
      <c r="F1894">
        <v>58</v>
      </c>
      <c r="G1894">
        <v>0.1</v>
      </c>
      <c r="H1894">
        <v>13.35783844</v>
      </c>
      <c r="J1894">
        <v>21319</v>
      </c>
      <c r="K1894">
        <v>13.6</v>
      </c>
      <c r="L1894">
        <v>128</v>
      </c>
      <c r="M1894">
        <v>41</v>
      </c>
      <c r="N1894">
        <v>6.1</v>
      </c>
      <c r="O1894">
        <v>34</v>
      </c>
      <c r="P1894">
        <v>1.5</v>
      </c>
      <c r="Q1894">
        <v>158.455972</v>
      </c>
      <c r="R1894">
        <v>11352973</v>
      </c>
      <c r="S1894">
        <v>12.8</v>
      </c>
      <c r="T1894">
        <v>12.9</v>
      </c>
      <c r="U1894">
        <v>0.253</v>
      </c>
      <c r="V1894">
        <v>2.8</v>
      </c>
      <c r="W1894" t="b">
        <f>COUNT(LifeExpectancyData[[#This Row],[Life expectancy]:[Schooling]])=19</f>
        <v>0</v>
      </c>
    </row>
    <row r="1895" spans="1:23" x14ac:dyDescent="0.25">
      <c r="A1895" t="s">
        <v>397</v>
      </c>
      <c r="B1895">
        <v>2015</v>
      </c>
      <c r="C1895" t="s">
        <v>273</v>
      </c>
      <c r="D1895">
        <v>54.5</v>
      </c>
      <c r="E1895">
        <v>344</v>
      </c>
      <c r="F1895">
        <v>483</v>
      </c>
      <c r="H1895">
        <v>0</v>
      </c>
      <c r="I1895">
        <v>49</v>
      </c>
      <c r="J1895">
        <v>12423</v>
      </c>
      <c r="K1895">
        <v>25.4</v>
      </c>
      <c r="L1895">
        <v>747</v>
      </c>
      <c r="M1895">
        <v>49</v>
      </c>
      <c r="O1895">
        <v>49</v>
      </c>
      <c r="P1895">
        <v>3.7</v>
      </c>
      <c r="Q1895">
        <v>2655.1579769999998</v>
      </c>
      <c r="R1895">
        <v>181181744</v>
      </c>
      <c r="S1895">
        <v>9.8000000000000007</v>
      </c>
      <c r="T1895">
        <v>9.6999999999999993</v>
      </c>
      <c r="U1895">
        <v>0.52500000000000002</v>
      </c>
      <c r="V1895">
        <v>10</v>
      </c>
      <c r="W1895" t="b">
        <f>COUNT(LifeExpectancyData[[#This Row],[Life expectancy]:[Schooling]])=19</f>
        <v>0</v>
      </c>
    </row>
    <row r="1896" spans="1:23" x14ac:dyDescent="0.25">
      <c r="A1896" t="s">
        <v>397</v>
      </c>
      <c r="B1896">
        <v>2014</v>
      </c>
      <c r="C1896" t="s">
        <v>273</v>
      </c>
      <c r="D1896">
        <v>53.6</v>
      </c>
      <c r="E1896">
        <v>362</v>
      </c>
      <c r="F1896">
        <v>490</v>
      </c>
      <c r="G1896">
        <v>0.01</v>
      </c>
      <c r="H1896">
        <v>263.2111031</v>
      </c>
      <c r="I1896">
        <v>49</v>
      </c>
      <c r="J1896">
        <v>6855</v>
      </c>
      <c r="K1896">
        <v>24.7</v>
      </c>
      <c r="L1896">
        <v>759</v>
      </c>
      <c r="M1896">
        <v>49</v>
      </c>
      <c r="N1896">
        <v>3.67</v>
      </c>
      <c r="O1896">
        <v>49</v>
      </c>
      <c r="P1896">
        <v>3.9</v>
      </c>
      <c r="Q1896">
        <v>3221.678128</v>
      </c>
      <c r="R1896">
        <v>1764652</v>
      </c>
      <c r="S1896">
        <v>1.1000000000000001</v>
      </c>
      <c r="T1896">
        <v>9.9</v>
      </c>
      <c r="U1896">
        <v>0.52100000000000002</v>
      </c>
      <c r="V1896">
        <v>10</v>
      </c>
      <c r="W1896" t="b">
        <f>COUNT(LifeExpectancyData[[#This Row],[Life expectancy]:[Schooling]])=19</f>
        <v>1</v>
      </c>
    </row>
    <row r="1897" spans="1:23" x14ac:dyDescent="0.25">
      <c r="A1897" t="s">
        <v>397</v>
      </c>
      <c r="B1897">
        <v>2013</v>
      </c>
      <c r="C1897" t="s">
        <v>273</v>
      </c>
      <c r="D1897">
        <v>53.2</v>
      </c>
      <c r="E1897">
        <v>367</v>
      </c>
      <c r="F1897">
        <v>498</v>
      </c>
      <c r="G1897">
        <v>8.3000000000000007</v>
      </c>
      <c r="H1897">
        <v>194.20328789999999</v>
      </c>
      <c r="I1897">
        <v>46</v>
      </c>
      <c r="J1897">
        <v>52852</v>
      </c>
      <c r="K1897">
        <v>24.1</v>
      </c>
      <c r="L1897">
        <v>773</v>
      </c>
      <c r="M1897">
        <v>46</v>
      </c>
      <c r="N1897">
        <v>3.7</v>
      </c>
      <c r="O1897">
        <v>46</v>
      </c>
      <c r="P1897">
        <v>3.9</v>
      </c>
      <c r="Q1897">
        <v>2996.96432</v>
      </c>
      <c r="R1897">
        <v>17182933</v>
      </c>
      <c r="S1897">
        <v>1.4</v>
      </c>
      <c r="T1897">
        <v>1.2</v>
      </c>
      <c r="U1897">
        <v>0.51400000000000001</v>
      </c>
      <c r="V1897">
        <v>9.8000000000000007</v>
      </c>
      <c r="W1897" t="b">
        <f>COUNT(LifeExpectancyData[[#This Row],[Life expectancy]:[Schooling]])=19</f>
        <v>1</v>
      </c>
    </row>
    <row r="1898" spans="1:23" x14ac:dyDescent="0.25">
      <c r="A1898" t="s">
        <v>397</v>
      </c>
      <c r="B1898">
        <v>2012</v>
      </c>
      <c r="C1898" t="s">
        <v>273</v>
      </c>
      <c r="D1898">
        <v>52.7</v>
      </c>
      <c r="E1898">
        <v>374</v>
      </c>
      <c r="F1898">
        <v>505</v>
      </c>
      <c r="G1898">
        <v>8.5399999999999991</v>
      </c>
      <c r="H1898">
        <v>204.7186256</v>
      </c>
      <c r="I1898">
        <v>42</v>
      </c>
      <c r="J1898">
        <v>6447</v>
      </c>
      <c r="K1898">
        <v>23.5</v>
      </c>
      <c r="L1898">
        <v>788</v>
      </c>
      <c r="M1898">
        <v>42</v>
      </c>
      <c r="N1898">
        <v>3.3</v>
      </c>
      <c r="O1898">
        <v>42</v>
      </c>
      <c r="P1898">
        <v>4.4000000000000004</v>
      </c>
      <c r="Q1898">
        <v>2755.297787</v>
      </c>
      <c r="R1898">
        <v>167297284</v>
      </c>
      <c r="S1898">
        <v>1.7</v>
      </c>
      <c r="T1898">
        <v>1.6</v>
      </c>
      <c r="U1898">
        <v>0.50700000000000001</v>
      </c>
      <c r="V1898">
        <v>9.6999999999999993</v>
      </c>
      <c r="W1898" t="b">
        <f>COUNT(LifeExpectancyData[[#This Row],[Life expectancy]:[Schooling]])=19</f>
        <v>1</v>
      </c>
    </row>
    <row r="1899" spans="1:23" x14ac:dyDescent="0.25">
      <c r="A1899" t="s">
        <v>397</v>
      </c>
      <c r="B1899">
        <v>2011</v>
      </c>
      <c r="C1899" t="s">
        <v>273</v>
      </c>
      <c r="D1899">
        <v>52.3</v>
      </c>
      <c r="E1899">
        <v>375</v>
      </c>
      <c r="F1899">
        <v>513</v>
      </c>
      <c r="G1899">
        <v>8.75</v>
      </c>
      <c r="H1899">
        <v>187.57331869999999</v>
      </c>
      <c r="I1899">
        <v>46</v>
      </c>
      <c r="J1899">
        <v>18843</v>
      </c>
      <c r="K1899">
        <v>22.8</v>
      </c>
      <c r="L1899">
        <v>802</v>
      </c>
      <c r="M1899">
        <v>48</v>
      </c>
      <c r="N1899">
        <v>3.69</v>
      </c>
      <c r="O1899">
        <v>48</v>
      </c>
      <c r="P1899">
        <v>4.7</v>
      </c>
      <c r="Q1899">
        <v>2527.9423000000002</v>
      </c>
      <c r="R1899">
        <v>16287776</v>
      </c>
      <c r="S1899">
        <v>11</v>
      </c>
      <c r="T1899">
        <v>1.9</v>
      </c>
      <c r="U1899">
        <v>0.5</v>
      </c>
      <c r="V1899">
        <v>9.6</v>
      </c>
      <c r="W1899" t="b">
        <f>COUNT(LifeExpectancyData[[#This Row],[Life expectancy]:[Schooling]])=19</f>
        <v>1</v>
      </c>
    </row>
    <row r="1900" spans="1:23" x14ac:dyDescent="0.25">
      <c r="A1900" t="s">
        <v>397</v>
      </c>
      <c r="B1900">
        <v>2010</v>
      </c>
      <c r="C1900" t="s">
        <v>273</v>
      </c>
      <c r="D1900">
        <v>52</v>
      </c>
      <c r="E1900">
        <v>374</v>
      </c>
      <c r="F1900">
        <v>521</v>
      </c>
      <c r="G1900">
        <v>8.9</v>
      </c>
      <c r="H1900">
        <v>133.12308719999999</v>
      </c>
      <c r="I1900">
        <v>49</v>
      </c>
      <c r="J1900">
        <v>8491</v>
      </c>
      <c r="K1900">
        <v>22.2</v>
      </c>
      <c r="L1900">
        <v>817</v>
      </c>
      <c r="M1900">
        <v>54</v>
      </c>
      <c r="N1900">
        <v>3.47</v>
      </c>
      <c r="O1900">
        <v>54</v>
      </c>
      <c r="P1900">
        <v>4.8</v>
      </c>
      <c r="Q1900">
        <v>2327.3267000000001</v>
      </c>
      <c r="R1900">
        <v>158578261</v>
      </c>
      <c r="S1900">
        <v>11.3</v>
      </c>
      <c r="T1900">
        <v>11.2</v>
      </c>
      <c r="U1900">
        <v>0.49199999999999999</v>
      </c>
      <c r="V1900">
        <v>9.5</v>
      </c>
      <c r="W1900" t="b">
        <f>COUNT(LifeExpectancyData[[#This Row],[Life expectancy]:[Schooling]])=19</f>
        <v>1</v>
      </c>
    </row>
    <row r="1901" spans="1:23" x14ac:dyDescent="0.25">
      <c r="A1901" t="s">
        <v>397</v>
      </c>
      <c r="B1901">
        <v>2009</v>
      </c>
      <c r="C1901" t="s">
        <v>273</v>
      </c>
      <c r="D1901">
        <v>51.6</v>
      </c>
      <c r="E1901">
        <v>376</v>
      </c>
      <c r="F1901">
        <v>527</v>
      </c>
      <c r="G1901">
        <v>9.0500000000000007</v>
      </c>
      <c r="H1901">
        <v>14.5676468</v>
      </c>
      <c r="I1901">
        <v>63</v>
      </c>
      <c r="J1901">
        <v>1272</v>
      </c>
      <c r="K1901">
        <v>21.6</v>
      </c>
      <c r="L1901">
        <v>832</v>
      </c>
      <c r="M1901">
        <v>66</v>
      </c>
      <c r="N1901">
        <v>4.24</v>
      </c>
      <c r="O1901">
        <v>63</v>
      </c>
      <c r="P1901">
        <v>4.9000000000000004</v>
      </c>
      <c r="Q1901">
        <v>197.66142199999999</v>
      </c>
      <c r="R1901">
        <v>15442181</v>
      </c>
      <c r="S1901">
        <v>11.7</v>
      </c>
      <c r="T1901">
        <v>11.6</v>
      </c>
      <c r="U1901">
        <v>0.48699999999999999</v>
      </c>
      <c r="V1901">
        <v>9.3000000000000007</v>
      </c>
      <c r="W1901" t="b">
        <f>COUNT(LifeExpectancyData[[#This Row],[Life expectancy]:[Schooling]])=19</f>
        <v>1</v>
      </c>
    </row>
    <row r="1902" spans="1:23" x14ac:dyDescent="0.25">
      <c r="A1902" t="s">
        <v>397</v>
      </c>
      <c r="B1902">
        <v>2008</v>
      </c>
      <c r="C1902" t="s">
        <v>273</v>
      </c>
      <c r="D1902">
        <v>59</v>
      </c>
      <c r="E1902">
        <v>386</v>
      </c>
      <c r="F1902">
        <v>536</v>
      </c>
      <c r="G1902">
        <v>9.3000000000000007</v>
      </c>
      <c r="H1902">
        <v>105.5910629</v>
      </c>
      <c r="I1902">
        <v>41</v>
      </c>
      <c r="J1902">
        <v>9960</v>
      </c>
      <c r="K1902">
        <v>21</v>
      </c>
      <c r="L1902">
        <v>848</v>
      </c>
      <c r="M1902">
        <v>6</v>
      </c>
      <c r="N1902">
        <v>4</v>
      </c>
      <c r="O1902">
        <v>53</v>
      </c>
      <c r="P1902">
        <v>5</v>
      </c>
      <c r="Q1902">
        <v>1383.893354</v>
      </c>
      <c r="R1902">
        <v>1534739</v>
      </c>
      <c r="S1902">
        <v>12</v>
      </c>
      <c r="T1902">
        <v>11.9</v>
      </c>
      <c r="U1902">
        <v>0.48099999999999998</v>
      </c>
      <c r="V1902">
        <v>9.1999999999999993</v>
      </c>
      <c r="W1902" t="b">
        <f>COUNT(LifeExpectancyData[[#This Row],[Life expectancy]:[Schooling]])=19</f>
        <v>1</v>
      </c>
    </row>
    <row r="1903" spans="1:23" x14ac:dyDescent="0.25">
      <c r="A1903" t="s">
        <v>397</v>
      </c>
      <c r="B1903">
        <v>2007</v>
      </c>
      <c r="C1903" t="s">
        <v>273</v>
      </c>
      <c r="D1903">
        <v>55</v>
      </c>
      <c r="E1903">
        <v>388</v>
      </c>
      <c r="F1903">
        <v>542</v>
      </c>
      <c r="G1903">
        <v>9.5500000000000007</v>
      </c>
      <c r="H1903">
        <v>104.4746444</v>
      </c>
      <c r="I1903">
        <v>42</v>
      </c>
      <c r="J1903">
        <v>2613</v>
      </c>
      <c r="K1903">
        <v>2.4</v>
      </c>
      <c r="L1903">
        <v>863</v>
      </c>
      <c r="M1903">
        <v>54</v>
      </c>
      <c r="N1903">
        <v>4.47</v>
      </c>
      <c r="O1903">
        <v>42</v>
      </c>
      <c r="P1903">
        <v>5.2</v>
      </c>
      <c r="Q1903">
        <v>1136.829645</v>
      </c>
      <c r="R1903">
        <v>14641724</v>
      </c>
      <c r="S1903">
        <v>12.3</v>
      </c>
      <c r="T1903">
        <v>12.3</v>
      </c>
      <c r="U1903">
        <v>0.47699999999999998</v>
      </c>
      <c r="V1903">
        <v>9.1</v>
      </c>
      <c r="W1903" t="b">
        <f>COUNT(LifeExpectancyData[[#This Row],[Life expectancy]:[Schooling]])=19</f>
        <v>1</v>
      </c>
    </row>
    <row r="1904" spans="1:23" x14ac:dyDescent="0.25">
      <c r="A1904" t="s">
        <v>397</v>
      </c>
      <c r="B1904">
        <v>2006</v>
      </c>
      <c r="C1904" t="s">
        <v>273</v>
      </c>
      <c r="D1904">
        <v>49.8</v>
      </c>
      <c r="E1904">
        <v>396</v>
      </c>
      <c r="F1904">
        <v>549</v>
      </c>
      <c r="G1904">
        <v>9.66</v>
      </c>
      <c r="H1904">
        <v>10.35779424</v>
      </c>
      <c r="I1904">
        <v>27</v>
      </c>
      <c r="J1904">
        <v>704</v>
      </c>
      <c r="K1904">
        <v>19.899999999999999</v>
      </c>
      <c r="L1904">
        <v>879</v>
      </c>
      <c r="M1904">
        <v>46</v>
      </c>
      <c r="N1904">
        <v>3.66</v>
      </c>
      <c r="O1904">
        <v>4</v>
      </c>
      <c r="P1904">
        <v>5.3</v>
      </c>
      <c r="Q1904">
        <v>119.743286</v>
      </c>
      <c r="R1904">
        <v>14261494</v>
      </c>
      <c r="S1904">
        <v>12.6</v>
      </c>
      <c r="T1904">
        <v>12.6</v>
      </c>
      <c r="U1904">
        <v>0.46600000000000003</v>
      </c>
      <c r="V1904">
        <v>9</v>
      </c>
      <c r="W1904" t="b">
        <f>COUNT(LifeExpectancyData[[#This Row],[Life expectancy]:[Schooling]])=19</f>
        <v>1</v>
      </c>
    </row>
    <row r="1905" spans="1:23" x14ac:dyDescent="0.25">
      <c r="A1905" t="s">
        <v>397</v>
      </c>
      <c r="B1905">
        <v>2005</v>
      </c>
      <c r="C1905" t="s">
        <v>273</v>
      </c>
      <c r="D1905">
        <v>49.2</v>
      </c>
      <c r="E1905">
        <v>4</v>
      </c>
      <c r="F1905">
        <v>556</v>
      </c>
      <c r="G1905">
        <v>9.7100000000000009</v>
      </c>
      <c r="H1905">
        <v>6.4162527870000003</v>
      </c>
      <c r="I1905">
        <v>18</v>
      </c>
      <c r="J1905">
        <v>110927</v>
      </c>
      <c r="K1905">
        <v>19.3</v>
      </c>
      <c r="L1905">
        <v>893</v>
      </c>
      <c r="M1905">
        <v>45</v>
      </c>
      <c r="N1905">
        <v>4.1100000000000003</v>
      </c>
      <c r="O1905">
        <v>36</v>
      </c>
      <c r="P1905">
        <v>5.4</v>
      </c>
      <c r="Q1905">
        <v>87.893873799999994</v>
      </c>
      <c r="R1905">
        <v>138939478</v>
      </c>
      <c r="S1905">
        <v>12.9</v>
      </c>
      <c r="T1905">
        <v>12.9</v>
      </c>
      <c r="U1905">
        <v>0.46300000000000002</v>
      </c>
      <c r="V1905">
        <v>8.9</v>
      </c>
      <c r="W1905" t="b">
        <f>COUNT(LifeExpectancyData[[#This Row],[Life expectancy]:[Schooling]])=19</f>
        <v>1</v>
      </c>
    </row>
    <row r="1906" spans="1:23" x14ac:dyDescent="0.25">
      <c r="A1906" t="s">
        <v>397</v>
      </c>
      <c r="B1906">
        <v>2004</v>
      </c>
      <c r="C1906" t="s">
        <v>273</v>
      </c>
      <c r="D1906">
        <v>48.5</v>
      </c>
      <c r="E1906">
        <v>47</v>
      </c>
      <c r="F1906">
        <v>563</v>
      </c>
      <c r="G1906">
        <v>9.76</v>
      </c>
      <c r="H1906">
        <v>57.225558149999998</v>
      </c>
      <c r="J1906">
        <v>31521</v>
      </c>
      <c r="K1906">
        <v>18.8</v>
      </c>
      <c r="L1906">
        <v>907</v>
      </c>
      <c r="M1906">
        <v>43</v>
      </c>
      <c r="N1906">
        <v>4.33</v>
      </c>
      <c r="O1906">
        <v>33</v>
      </c>
      <c r="P1906">
        <v>5.4</v>
      </c>
      <c r="Q1906">
        <v>648.81585199999995</v>
      </c>
      <c r="R1906">
        <v>135393616</v>
      </c>
      <c r="S1906">
        <v>13.2</v>
      </c>
      <c r="T1906">
        <v>13.2</v>
      </c>
      <c r="U1906">
        <v>0.44500000000000001</v>
      </c>
      <c r="V1906">
        <v>8.5</v>
      </c>
      <c r="W1906" t="b">
        <f>COUNT(LifeExpectancyData[[#This Row],[Life expectancy]:[Schooling]])=19</f>
        <v>0</v>
      </c>
    </row>
    <row r="1907" spans="1:23" x14ac:dyDescent="0.25">
      <c r="A1907" t="s">
        <v>397</v>
      </c>
      <c r="B1907">
        <v>2003</v>
      </c>
      <c r="C1907" t="s">
        <v>273</v>
      </c>
      <c r="D1907">
        <v>48.1</v>
      </c>
      <c r="E1907">
        <v>41</v>
      </c>
      <c r="F1907">
        <v>567</v>
      </c>
      <c r="G1907">
        <v>9.75</v>
      </c>
      <c r="H1907">
        <v>30.195508490000002</v>
      </c>
      <c r="J1907">
        <v>141258</v>
      </c>
      <c r="K1907">
        <v>18.3</v>
      </c>
      <c r="L1907">
        <v>918</v>
      </c>
      <c r="M1907">
        <v>42</v>
      </c>
      <c r="N1907">
        <v>4.5</v>
      </c>
      <c r="O1907">
        <v>29</v>
      </c>
      <c r="P1907">
        <v>5.4</v>
      </c>
      <c r="Q1907">
        <v>512.65719000000001</v>
      </c>
      <c r="R1907">
        <v>131972533</v>
      </c>
      <c r="S1907">
        <v>13.5</v>
      </c>
      <c r="T1907">
        <v>13.6</v>
      </c>
      <c r="U1907">
        <v>0</v>
      </c>
      <c r="V1907">
        <v>8.1</v>
      </c>
      <c r="W1907" t="b">
        <f>COUNT(LifeExpectancyData[[#This Row],[Life expectancy]:[Schooling]])=19</f>
        <v>0</v>
      </c>
    </row>
    <row r="1908" spans="1:23" x14ac:dyDescent="0.25">
      <c r="A1908" t="s">
        <v>397</v>
      </c>
      <c r="B1908">
        <v>2002</v>
      </c>
      <c r="C1908" t="s">
        <v>273</v>
      </c>
      <c r="D1908">
        <v>47.7</v>
      </c>
      <c r="E1908">
        <v>49</v>
      </c>
      <c r="F1908">
        <v>571</v>
      </c>
      <c r="G1908">
        <v>9.61</v>
      </c>
      <c r="H1908">
        <v>17.137754000000001</v>
      </c>
      <c r="J1908">
        <v>42007</v>
      </c>
      <c r="K1908">
        <v>17.8</v>
      </c>
      <c r="L1908">
        <v>928</v>
      </c>
      <c r="M1908">
        <v>4</v>
      </c>
      <c r="N1908">
        <v>2.4300000000000002</v>
      </c>
      <c r="O1908">
        <v>25</v>
      </c>
      <c r="P1908">
        <v>5.3</v>
      </c>
      <c r="Q1908">
        <v>459.45721170000002</v>
      </c>
      <c r="R1908">
        <v>12866671</v>
      </c>
      <c r="S1908">
        <v>13.8</v>
      </c>
      <c r="T1908">
        <v>13.8</v>
      </c>
      <c r="U1908">
        <v>0</v>
      </c>
      <c r="V1908">
        <v>7.7</v>
      </c>
      <c r="W1908" t="b">
        <f>COUNT(LifeExpectancyData[[#This Row],[Life expectancy]:[Schooling]])=19</f>
        <v>0</v>
      </c>
    </row>
    <row r="1909" spans="1:23" x14ac:dyDescent="0.25">
      <c r="A1909" t="s">
        <v>397</v>
      </c>
      <c r="B1909">
        <v>2001</v>
      </c>
      <c r="C1909" t="s">
        <v>273</v>
      </c>
      <c r="D1909">
        <v>47.4</v>
      </c>
      <c r="E1909">
        <v>48</v>
      </c>
      <c r="F1909">
        <v>574</v>
      </c>
      <c r="G1909">
        <v>9.58</v>
      </c>
      <c r="H1909">
        <v>15.830985</v>
      </c>
      <c r="J1909">
        <v>168107</v>
      </c>
      <c r="K1909">
        <v>17.3</v>
      </c>
      <c r="L1909">
        <v>936</v>
      </c>
      <c r="M1909">
        <v>36</v>
      </c>
      <c r="N1909">
        <v>3.25</v>
      </c>
      <c r="O1909">
        <v>27</v>
      </c>
      <c r="P1909">
        <v>5.0999999999999996</v>
      </c>
      <c r="Q1909">
        <v>351.79966660000002</v>
      </c>
      <c r="R1909">
        <v>125463434</v>
      </c>
      <c r="S1909">
        <v>14.1</v>
      </c>
      <c r="T1909">
        <v>14.1</v>
      </c>
      <c r="U1909">
        <v>0</v>
      </c>
      <c r="V1909">
        <v>8</v>
      </c>
      <c r="W1909" t="b">
        <f>COUNT(LifeExpectancyData[[#This Row],[Life expectancy]:[Schooling]])=19</f>
        <v>0</v>
      </c>
    </row>
    <row r="1910" spans="1:23" x14ac:dyDescent="0.25">
      <c r="A1910" t="s">
        <v>397</v>
      </c>
      <c r="B1910">
        <v>2000</v>
      </c>
      <c r="C1910" t="s">
        <v>273</v>
      </c>
      <c r="D1910">
        <v>47.1</v>
      </c>
      <c r="E1910">
        <v>45</v>
      </c>
      <c r="F1910">
        <v>576</v>
      </c>
      <c r="G1910">
        <v>9.23</v>
      </c>
      <c r="H1910">
        <v>22.481776060000001</v>
      </c>
      <c r="J1910">
        <v>212183</v>
      </c>
      <c r="K1910">
        <v>16.899999999999999</v>
      </c>
      <c r="L1910">
        <v>943</v>
      </c>
      <c r="M1910">
        <v>31</v>
      </c>
      <c r="N1910">
        <v>2.84</v>
      </c>
      <c r="O1910">
        <v>29</v>
      </c>
      <c r="P1910">
        <v>4.9000000000000004</v>
      </c>
      <c r="Q1910">
        <v>379.11932639999998</v>
      </c>
      <c r="R1910">
        <v>1223529</v>
      </c>
      <c r="S1910">
        <v>14.3</v>
      </c>
      <c r="T1910">
        <v>14.4</v>
      </c>
      <c r="U1910">
        <v>0</v>
      </c>
      <c r="V1910">
        <v>7.6</v>
      </c>
      <c r="W1910" t="b">
        <f>COUNT(LifeExpectancyData[[#This Row],[Life expectancy]:[Schooling]])=19</f>
        <v>0</v>
      </c>
    </row>
    <row r="1911" spans="1:23" x14ac:dyDescent="0.25">
      <c r="A1911" t="s">
        <v>398</v>
      </c>
      <c r="B1911">
        <v>2013</v>
      </c>
      <c r="C1911" t="s">
        <v>273</v>
      </c>
      <c r="F1911">
        <v>0</v>
      </c>
      <c r="G1911">
        <v>0.01</v>
      </c>
      <c r="H1911">
        <v>0</v>
      </c>
      <c r="I1911">
        <v>99</v>
      </c>
      <c r="J1911">
        <v>0</v>
      </c>
      <c r="K1911">
        <v>77.3</v>
      </c>
      <c r="L1911">
        <v>0</v>
      </c>
      <c r="M1911">
        <v>99</v>
      </c>
      <c r="N1911">
        <v>7.2</v>
      </c>
      <c r="O1911">
        <v>99</v>
      </c>
      <c r="P1911">
        <v>0.1</v>
      </c>
      <c r="S1911">
        <v>0.1</v>
      </c>
      <c r="T1911">
        <v>0.1</v>
      </c>
      <c r="W1911" t="b">
        <f>COUNT(LifeExpectancyData[[#This Row],[Life expectancy]:[Schooling]])=19</f>
        <v>0</v>
      </c>
    </row>
    <row r="1912" spans="1:23" x14ac:dyDescent="0.25">
      <c r="A1912" t="s">
        <v>399</v>
      </c>
      <c r="B1912">
        <v>2015</v>
      </c>
      <c r="C1912" t="s">
        <v>281</v>
      </c>
      <c r="D1912">
        <v>81.8</v>
      </c>
      <c r="E1912">
        <v>59</v>
      </c>
      <c r="F1912">
        <v>0</v>
      </c>
      <c r="G1912">
        <v>5.97</v>
      </c>
      <c r="H1912">
        <v>0</v>
      </c>
      <c r="J1912">
        <v>14</v>
      </c>
      <c r="K1912">
        <v>61.2</v>
      </c>
      <c r="L1912">
        <v>0</v>
      </c>
      <c r="M1912">
        <v>95</v>
      </c>
      <c r="O1912">
        <v>95</v>
      </c>
      <c r="P1912">
        <v>0.1</v>
      </c>
      <c r="Q1912">
        <v>7455.2465400000001</v>
      </c>
      <c r="R1912">
        <v>518867</v>
      </c>
      <c r="S1912">
        <v>0.8</v>
      </c>
      <c r="T1912">
        <v>0.7</v>
      </c>
      <c r="U1912">
        <v>0.94799999999999995</v>
      </c>
      <c r="V1912">
        <v>17.7</v>
      </c>
      <c r="W1912" t="b">
        <f>COUNT(LifeExpectancyData[[#This Row],[Life expectancy]:[Schooling]])=19</f>
        <v>0</v>
      </c>
    </row>
    <row r="1913" spans="1:23" x14ac:dyDescent="0.25">
      <c r="A1913" t="s">
        <v>399</v>
      </c>
      <c r="B1913">
        <v>2014</v>
      </c>
      <c r="C1913" t="s">
        <v>281</v>
      </c>
      <c r="D1913">
        <v>81.599999999999994</v>
      </c>
      <c r="E1913">
        <v>61</v>
      </c>
      <c r="F1913">
        <v>0</v>
      </c>
      <c r="G1913">
        <v>6.06</v>
      </c>
      <c r="H1913">
        <v>177.6382878</v>
      </c>
      <c r="J1913">
        <v>3</v>
      </c>
      <c r="K1913">
        <v>6.8</v>
      </c>
      <c r="L1913">
        <v>0</v>
      </c>
      <c r="M1913">
        <v>93</v>
      </c>
      <c r="N1913">
        <v>9.7200000000000006</v>
      </c>
      <c r="O1913">
        <v>93</v>
      </c>
      <c r="P1913">
        <v>0.1</v>
      </c>
      <c r="Q1913">
        <v>975.49856</v>
      </c>
      <c r="R1913">
        <v>5137232</v>
      </c>
      <c r="S1913">
        <v>0.8</v>
      </c>
      <c r="T1913">
        <v>0.7</v>
      </c>
      <c r="U1913">
        <v>0.94499999999999995</v>
      </c>
      <c r="V1913">
        <v>17.7</v>
      </c>
      <c r="W1913" t="b">
        <f>COUNT(LifeExpectancyData[[#This Row],[Life expectancy]:[Schooling]])=19</f>
        <v>0</v>
      </c>
    </row>
    <row r="1914" spans="1:23" x14ac:dyDescent="0.25">
      <c r="A1914" t="s">
        <v>399</v>
      </c>
      <c r="B1914">
        <v>2013</v>
      </c>
      <c r="C1914" t="s">
        <v>281</v>
      </c>
      <c r="D1914">
        <v>81.5</v>
      </c>
      <c r="E1914">
        <v>62</v>
      </c>
      <c r="F1914">
        <v>0</v>
      </c>
      <c r="G1914">
        <v>6.21</v>
      </c>
      <c r="H1914">
        <v>234.782883</v>
      </c>
      <c r="J1914">
        <v>8</v>
      </c>
      <c r="K1914">
        <v>6.3</v>
      </c>
      <c r="L1914">
        <v>0</v>
      </c>
      <c r="M1914">
        <v>94</v>
      </c>
      <c r="N1914">
        <v>9.39</v>
      </c>
      <c r="O1914">
        <v>94</v>
      </c>
      <c r="P1914">
        <v>0.1</v>
      </c>
      <c r="Q1914">
        <v>1291.4349999999999</v>
      </c>
      <c r="R1914">
        <v>579623</v>
      </c>
      <c r="S1914">
        <v>0.8</v>
      </c>
      <c r="T1914">
        <v>0.7</v>
      </c>
      <c r="U1914">
        <v>0.94199999999999995</v>
      </c>
      <c r="V1914">
        <v>17.5</v>
      </c>
      <c r="W1914" t="b">
        <f>COUNT(LifeExpectancyData[[#This Row],[Life expectancy]:[Schooling]])=19</f>
        <v>0</v>
      </c>
    </row>
    <row r="1915" spans="1:23" x14ac:dyDescent="0.25">
      <c r="A1915" t="s">
        <v>399</v>
      </c>
      <c r="B1915">
        <v>2012</v>
      </c>
      <c r="C1915" t="s">
        <v>281</v>
      </c>
      <c r="D1915">
        <v>81.3</v>
      </c>
      <c r="E1915">
        <v>61</v>
      </c>
      <c r="F1915">
        <v>0</v>
      </c>
      <c r="G1915">
        <v>6.21</v>
      </c>
      <c r="H1915">
        <v>2094.1909599999999</v>
      </c>
      <c r="J1915">
        <v>4</v>
      </c>
      <c r="K1915">
        <v>59.8</v>
      </c>
      <c r="L1915">
        <v>0</v>
      </c>
      <c r="M1915">
        <v>95</v>
      </c>
      <c r="N1915">
        <v>9.16</v>
      </c>
      <c r="O1915">
        <v>95</v>
      </c>
      <c r="P1915">
        <v>0.1</v>
      </c>
      <c r="Q1915">
        <v>11563.727000000001</v>
      </c>
      <c r="R1915">
        <v>518573</v>
      </c>
      <c r="S1915">
        <v>0.7</v>
      </c>
      <c r="T1915">
        <v>0.7</v>
      </c>
      <c r="U1915">
        <v>0.94099999999999995</v>
      </c>
      <c r="V1915">
        <v>17.600000000000001</v>
      </c>
      <c r="W1915" t="b">
        <f>COUNT(LifeExpectancyData[[#This Row],[Life expectancy]:[Schooling]])=19</f>
        <v>0</v>
      </c>
    </row>
    <row r="1916" spans="1:23" x14ac:dyDescent="0.25">
      <c r="A1916" t="s">
        <v>399</v>
      </c>
      <c r="B1916">
        <v>2011</v>
      </c>
      <c r="C1916" t="s">
        <v>281</v>
      </c>
      <c r="D1916">
        <v>81.099999999999994</v>
      </c>
      <c r="E1916">
        <v>67</v>
      </c>
      <c r="F1916">
        <v>0</v>
      </c>
      <c r="G1916">
        <v>6.53</v>
      </c>
      <c r="H1916">
        <v>277.35505219999999</v>
      </c>
      <c r="J1916">
        <v>39</v>
      </c>
      <c r="K1916">
        <v>59.4</v>
      </c>
      <c r="L1916">
        <v>0</v>
      </c>
      <c r="M1916">
        <v>94</v>
      </c>
      <c r="N1916">
        <v>9.14</v>
      </c>
      <c r="O1916">
        <v>94</v>
      </c>
      <c r="P1916">
        <v>0.1</v>
      </c>
      <c r="Q1916">
        <v>1574.9861000000001</v>
      </c>
      <c r="R1916">
        <v>495388</v>
      </c>
      <c r="S1916">
        <v>0.7</v>
      </c>
      <c r="T1916">
        <v>0.7</v>
      </c>
      <c r="U1916">
        <v>0.93899999999999995</v>
      </c>
      <c r="V1916">
        <v>17.600000000000001</v>
      </c>
      <c r="W1916" t="b">
        <f>COUNT(LifeExpectancyData[[#This Row],[Life expectancy]:[Schooling]])=19</f>
        <v>0</v>
      </c>
    </row>
    <row r="1917" spans="1:23" x14ac:dyDescent="0.25">
      <c r="A1917" t="s">
        <v>399</v>
      </c>
      <c r="B1917">
        <v>2010</v>
      </c>
      <c r="C1917" t="s">
        <v>281</v>
      </c>
      <c r="D1917">
        <v>81</v>
      </c>
      <c r="E1917">
        <v>66</v>
      </c>
      <c r="F1917">
        <v>0</v>
      </c>
      <c r="G1917">
        <v>6.59</v>
      </c>
      <c r="H1917">
        <v>15268.06445</v>
      </c>
      <c r="J1917">
        <v>3</v>
      </c>
      <c r="K1917">
        <v>58.9</v>
      </c>
      <c r="L1917">
        <v>0</v>
      </c>
      <c r="M1917">
        <v>93</v>
      </c>
      <c r="N1917">
        <v>9.26</v>
      </c>
      <c r="O1917">
        <v>93</v>
      </c>
      <c r="P1917">
        <v>0.1</v>
      </c>
      <c r="Q1917">
        <v>87646.753460000007</v>
      </c>
      <c r="R1917">
        <v>4889252</v>
      </c>
      <c r="S1917">
        <v>0.7</v>
      </c>
      <c r="T1917">
        <v>0.7</v>
      </c>
      <c r="U1917">
        <v>0.93600000000000005</v>
      </c>
      <c r="V1917">
        <v>17.399999999999999</v>
      </c>
      <c r="W1917" t="b">
        <f>COUNT(LifeExpectancyData[[#This Row],[Life expectancy]:[Schooling]])=19</f>
        <v>0</v>
      </c>
    </row>
    <row r="1918" spans="1:23" x14ac:dyDescent="0.25">
      <c r="A1918" t="s">
        <v>399</v>
      </c>
      <c r="B1918">
        <v>2009</v>
      </c>
      <c r="C1918" t="s">
        <v>281</v>
      </c>
      <c r="D1918">
        <v>89</v>
      </c>
      <c r="E1918">
        <v>67</v>
      </c>
      <c r="F1918">
        <v>0</v>
      </c>
      <c r="G1918">
        <v>6.68</v>
      </c>
      <c r="H1918">
        <v>142.3749426</v>
      </c>
      <c r="J1918">
        <v>2</v>
      </c>
      <c r="K1918">
        <v>58.5</v>
      </c>
      <c r="L1918">
        <v>0</v>
      </c>
      <c r="M1918">
        <v>94</v>
      </c>
      <c r="N1918">
        <v>9.49</v>
      </c>
      <c r="O1918">
        <v>94</v>
      </c>
      <c r="P1918">
        <v>0.1</v>
      </c>
      <c r="Q1918">
        <v>817.77680999999995</v>
      </c>
      <c r="R1918">
        <v>4828726</v>
      </c>
      <c r="S1918">
        <v>0.7</v>
      </c>
      <c r="T1918">
        <v>0.7</v>
      </c>
      <c r="U1918">
        <v>0.93600000000000005</v>
      </c>
      <c r="V1918">
        <v>17.399999999999999</v>
      </c>
      <c r="W1918" t="b">
        <f>COUNT(LifeExpectancyData[[#This Row],[Life expectancy]:[Schooling]])=19</f>
        <v>0</v>
      </c>
    </row>
    <row r="1919" spans="1:23" x14ac:dyDescent="0.25">
      <c r="A1919" t="s">
        <v>399</v>
      </c>
      <c r="B1919">
        <v>2008</v>
      </c>
      <c r="C1919" t="s">
        <v>281</v>
      </c>
      <c r="D1919">
        <v>86</v>
      </c>
      <c r="E1919">
        <v>67</v>
      </c>
      <c r="F1919">
        <v>0</v>
      </c>
      <c r="G1919">
        <v>6.75</v>
      </c>
      <c r="H1919">
        <v>1707.130633</v>
      </c>
      <c r="J1919">
        <v>4</v>
      </c>
      <c r="K1919">
        <v>58</v>
      </c>
      <c r="L1919">
        <v>0</v>
      </c>
      <c r="M1919">
        <v>94</v>
      </c>
      <c r="N1919">
        <v>8.4</v>
      </c>
      <c r="O1919">
        <v>94</v>
      </c>
      <c r="P1919">
        <v>0.1</v>
      </c>
      <c r="Q1919">
        <v>9688.5961000000007</v>
      </c>
      <c r="R1919">
        <v>4768212</v>
      </c>
      <c r="S1919">
        <v>0.7</v>
      </c>
      <c r="T1919">
        <v>0.7</v>
      </c>
      <c r="U1919">
        <v>0.93600000000000005</v>
      </c>
      <c r="V1919">
        <v>17.600000000000001</v>
      </c>
      <c r="W1919" t="b">
        <f>COUNT(LifeExpectancyData[[#This Row],[Life expectancy]:[Schooling]])=19</f>
        <v>0</v>
      </c>
    </row>
    <row r="1920" spans="1:23" x14ac:dyDescent="0.25">
      <c r="A1920" t="s">
        <v>399</v>
      </c>
      <c r="B1920">
        <v>2007</v>
      </c>
      <c r="C1920" t="s">
        <v>281</v>
      </c>
      <c r="D1920">
        <v>85</v>
      </c>
      <c r="E1920">
        <v>67</v>
      </c>
      <c r="F1920">
        <v>0</v>
      </c>
      <c r="G1920">
        <v>6.6</v>
      </c>
      <c r="H1920">
        <v>14829.41215</v>
      </c>
      <c r="J1920">
        <v>0</v>
      </c>
      <c r="K1920">
        <v>57.5</v>
      </c>
      <c r="L1920">
        <v>0</v>
      </c>
      <c r="M1920">
        <v>93</v>
      </c>
      <c r="N1920">
        <v>8.58</v>
      </c>
      <c r="O1920">
        <v>93</v>
      </c>
      <c r="P1920">
        <v>0.1</v>
      </c>
      <c r="Q1920">
        <v>85128.657590000003</v>
      </c>
      <c r="R1920">
        <v>479153</v>
      </c>
      <c r="S1920">
        <v>0.7</v>
      </c>
      <c r="T1920">
        <v>0.7</v>
      </c>
      <c r="U1920">
        <v>0.93400000000000005</v>
      </c>
      <c r="V1920">
        <v>17.600000000000001</v>
      </c>
      <c r="W1920" t="b">
        <f>COUNT(LifeExpectancyData[[#This Row],[Life expectancy]:[Schooling]])=19</f>
        <v>0</v>
      </c>
    </row>
    <row r="1921" spans="1:23" x14ac:dyDescent="0.25">
      <c r="A1921" t="s">
        <v>399</v>
      </c>
      <c r="B1921">
        <v>2006</v>
      </c>
      <c r="C1921" t="s">
        <v>281</v>
      </c>
      <c r="D1921">
        <v>84</v>
      </c>
      <c r="E1921">
        <v>7</v>
      </c>
      <c r="F1921">
        <v>0</v>
      </c>
      <c r="G1921">
        <v>6.47</v>
      </c>
      <c r="H1921">
        <v>12829.254080000001</v>
      </c>
      <c r="J1921">
        <v>0</v>
      </c>
      <c r="K1921">
        <v>57</v>
      </c>
      <c r="L1921">
        <v>0</v>
      </c>
      <c r="M1921">
        <v>94</v>
      </c>
      <c r="N1921">
        <v>8.43</v>
      </c>
      <c r="O1921">
        <v>94</v>
      </c>
      <c r="P1921">
        <v>0.1</v>
      </c>
      <c r="Q1921">
        <v>74114.697150000007</v>
      </c>
      <c r="R1921">
        <v>466677</v>
      </c>
      <c r="S1921">
        <v>0.8</v>
      </c>
      <c r="T1921">
        <v>0.7</v>
      </c>
      <c r="U1921">
        <v>0.93100000000000005</v>
      </c>
      <c r="V1921">
        <v>17.5</v>
      </c>
      <c r="W1921" t="b">
        <f>COUNT(LifeExpectancyData[[#This Row],[Life expectancy]:[Schooling]])=19</f>
        <v>0</v>
      </c>
    </row>
    <row r="1922" spans="1:23" x14ac:dyDescent="0.25">
      <c r="A1922" t="s">
        <v>399</v>
      </c>
      <c r="B1922">
        <v>2005</v>
      </c>
      <c r="C1922" t="s">
        <v>281</v>
      </c>
      <c r="D1922">
        <v>81</v>
      </c>
      <c r="E1922">
        <v>73</v>
      </c>
      <c r="F1922">
        <v>0</v>
      </c>
      <c r="G1922">
        <v>6.37</v>
      </c>
      <c r="H1922">
        <v>11792.53465</v>
      </c>
      <c r="J1922">
        <v>0</v>
      </c>
      <c r="K1922">
        <v>56.5</v>
      </c>
      <c r="L1922">
        <v>0</v>
      </c>
      <c r="M1922">
        <v>91</v>
      </c>
      <c r="N1922">
        <v>8.89</v>
      </c>
      <c r="O1922">
        <v>91</v>
      </c>
      <c r="P1922">
        <v>0.1</v>
      </c>
      <c r="Q1922">
        <v>66775.394400000005</v>
      </c>
      <c r="R1922">
        <v>4623291</v>
      </c>
      <c r="S1922">
        <v>0.8</v>
      </c>
      <c r="T1922">
        <v>0.7</v>
      </c>
      <c r="U1922">
        <v>0.92900000000000005</v>
      </c>
      <c r="V1922">
        <v>17.600000000000001</v>
      </c>
      <c r="W1922" t="b">
        <f>COUNT(LifeExpectancyData[[#This Row],[Life expectancy]:[Schooling]])=19</f>
        <v>0</v>
      </c>
    </row>
    <row r="1923" spans="1:23" x14ac:dyDescent="0.25">
      <c r="A1923" t="s">
        <v>399</v>
      </c>
      <c r="B1923">
        <v>2004</v>
      </c>
      <c r="C1923" t="s">
        <v>281</v>
      </c>
      <c r="D1923">
        <v>79.8</v>
      </c>
      <c r="E1923">
        <v>77</v>
      </c>
      <c r="F1923">
        <v>0</v>
      </c>
      <c r="G1923">
        <v>6.22</v>
      </c>
      <c r="H1923">
        <v>1009.825011</v>
      </c>
      <c r="J1923">
        <v>7</v>
      </c>
      <c r="K1923">
        <v>55.9</v>
      </c>
      <c r="L1923">
        <v>0</v>
      </c>
      <c r="M1923">
        <v>92</v>
      </c>
      <c r="N1923">
        <v>9.44</v>
      </c>
      <c r="O1923">
        <v>92</v>
      </c>
      <c r="P1923">
        <v>0.1</v>
      </c>
      <c r="Q1923">
        <v>5757.2691599999998</v>
      </c>
      <c r="R1923">
        <v>459191</v>
      </c>
      <c r="S1923">
        <v>0.8</v>
      </c>
      <c r="T1923">
        <v>0.7</v>
      </c>
      <c r="U1923">
        <v>0.92400000000000004</v>
      </c>
      <c r="V1923">
        <v>17.5</v>
      </c>
      <c r="W1923" t="b">
        <f>COUNT(LifeExpectancyData[[#This Row],[Life expectancy]:[Schooling]])=19</f>
        <v>0</v>
      </c>
    </row>
    <row r="1924" spans="1:23" x14ac:dyDescent="0.25">
      <c r="A1924" t="s">
        <v>399</v>
      </c>
      <c r="B1924">
        <v>2003</v>
      </c>
      <c r="C1924" t="s">
        <v>281</v>
      </c>
      <c r="D1924">
        <v>79.400000000000006</v>
      </c>
      <c r="E1924">
        <v>78</v>
      </c>
      <c r="F1924">
        <v>0</v>
      </c>
      <c r="G1924">
        <v>6.04</v>
      </c>
      <c r="H1924">
        <v>880.7380617</v>
      </c>
      <c r="J1924">
        <v>8</v>
      </c>
      <c r="K1924">
        <v>55.3</v>
      </c>
      <c r="L1924">
        <v>0</v>
      </c>
      <c r="M1924">
        <v>92</v>
      </c>
      <c r="N1924">
        <v>9.85</v>
      </c>
      <c r="O1924">
        <v>92</v>
      </c>
      <c r="P1924">
        <v>0.1</v>
      </c>
      <c r="Q1924">
        <v>5111.65445</v>
      </c>
      <c r="R1924">
        <v>4564855</v>
      </c>
      <c r="S1924">
        <v>0.8</v>
      </c>
      <c r="T1924">
        <v>0.7</v>
      </c>
      <c r="U1924">
        <v>0.91800000000000004</v>
      </c>
      <c r="V1924">
        <v>17.100000000000001</v>
      </c>
      <c r="W1924" t="b">
        <f>COUNT(LifeExpectancyData[[#This Row],[Life expectancy]:[Schooling]])=19</f>
        <v>0</v>
      </c>
    </row>
    <row r="1925" spans="1:23" x14ac:dyDescent="0.25">
      <c r="A1925" t="s">
        <v>399</v>
      </c>
      <c r="B1925">
        <v>2002</v>
      </c>
      <c r="C1925" t="s">
        <v>281</v>
      </c>
      <c r="D1925">
        <v>78.900000000000006</v>
      </c>
      <c r="E1925">
        <v>81</v>
      </c>
      <c r="F1925">
        <v>0</v>
      </c>
      <c r="G1925">
        <v>5.89</v>
      </c>
      <c r="H1925">
        <v>749.6823382</v>
      </c>
      <c r="J1925">
        <v>5</v>
      </c>
      <c r="K1925">
        <v>54.6</v>
      </c>
      <c r="L1925">
        <v>0</v>
      </c>
      <c r="M1925">
        <v>93</v>
      </c>
      <c r="N1925">
        <v>9.6199999999999992</v>
      </c>
      <c r="O1925">
        <v>93</v>
      </c>
      <c r="P1925">
        <v>0.1</v>
      </c>
      <c r="Q1925">
        <v>4361.1538</v>
      </c>
      <c r="R1925">
        <v>4538159</v>
      </c>
      <c r="S1925">
        <v>0.8</v>
      </c>
      <c r="T1925">
        <v>0.7</v>
      </c>
      <c r="U1925">
        <v>0.91600000000000004</v>
      </c>
      <c r="V1925">
        <v>17.100000000000001</v>
      </c>
      <c r="W1925" t="b">
        <f>COUNT(LifeExpectancyData[[#This Row],[Life expectancy]:[Schooling]])=19</f>
        <v>0</v>
      </c>
    </row>
    <row r="1926" spans="1:23" x14ac:dyDescent="0.25">
      <c r="A1926" t="s">
        <v>399</v>
      </c>
      <c r="B1926">
        <v>2001</v>
      </c>
      <c r="C1926" t="s">
        <v>281</v>
      </c>
      <c r="D1926">
        <v>78.8</v>
      </c>
      <c r="E1926">
        <v>82</v>
      </c>
      <c r="F1926">
        <v>0</v>
      </c>
      <c r="G1926">
        <v>5.49</v>
      </c>
      <c r="H1926">
        <v>6356.8272820000002</v>
      </c>
      <c r="J1926">
        <v>4</v>
      </c>
      <c r="K1926">
        <v>54</v>
      </c>
      <c r="L1926">
        <v>0</v>
      </c>
      <c r="M1926">
        <v>91</v>
      </c>
      <c r="N1926">
        <v>8.65</v>
      </c>
      <c r="O1926">
        <v>91</v>
      </c>
      <c r="P1926">
        <v>0.1</v>
      </c>
      <c r="Q1926">
        <v>38549.589339999999</v>
      </c>
      <c r="R1926">
        <v>4513751</v>
      </c>
      <c r="S1926">
        <v>0.8</v>
      </c>
      <c r="T1926">
        <v>0.7</v>
      </c>
      <c r="U1926">
        <v>0.91700000000000004</v>
      </c>
      <c r="V1926">
        <v>17.5</v>
      </c>
      <c r="W1926" t="b">
        <f>COUNT(LifeExpectancyData[[#This Row],[Life expectancy]:[Schooling]])=19</f>
        <v>0</v>
      </c>
    </row>
    <row r="1927" spans="1:23" x14ac:dyDescent="0.25">
      <c r="A1927" t="s">
        <v>399</v>
      </c>
      <c r="B1927">
        <v>2000</v>
      </c>
      <c r="C1927" t="s">
        <v>281</v>
      </c>
      <c r="D1927">
        <v>78.5</v>
      </c>
      <c r="E1927">
        <v>85</v>
      </c>
      <c r="F1927">
        <v>0</v>
      </c>
      <c r="G1927">
        <v>5.67</v>
      </c>
      <c r="H1927">
        <v>6191.2119080000002</v>
      </c>
      <c r="J1927">
        <v>0</v>
      </c>
      <c r="K1927">
        <v>53.3</v>
      </c>
      <c r="L1927">
        <v>0</v>
      </c>
      <c r="M1927">
        <v>91</v>
      </c>
      <c r="N1927">
        <v>8.27</v>
      </c>
      <c r="O1927">
        <v>9</v>
      </c>
      <c r="P1927">
        <v>0.1</v>
      </c>
      <c r="Q1927">
        <v>38146.715389999998</v>
      </c>
      <c r="R1927">
        <v>449967</v>
      </c>
      <c r="S1927">
        <v>0.8</v>
      </c>
      <c r="T1927">
        <v>0.7</v>
      </c>
      <c r="U1927">
        <v>0.91100000000000003</v>
      </c>
      <c r="V1927">
        <v>17.100000000000001</v>
      </c>
      <c r="W1927" t="b">
        <f>COUNT(LifeExpectancyData[[#This Row],[Life expectancy]:[Schooling]])=19</f>
        <v>0</v>
      </c>
    </row>
    <row r="1928" spans="1:23" x14ac:dyDescent="0.25">
      <c r="A1928" t="s">
        <v>400</v>
      </c>
      <c r="B1928">
        <v>2015</v>
      </c>
      <c r="C1928" t="s">
        <v>273</v>
      </c>
      <c r="D1928">
        <v>76.599999999999994</v>
      </c>
      <c r="E1928">
        <v>99</v>
      </c>
      <c r="F1928">
        <v>1</v>
      </c>
      <c r="H1928">
        <v>0</v>
      </c>
      <c r="I1928">
        <v>99</v>
      </c>
      <c r="J1928">
        <v>0</v>
      </c>
      <c r="K1928">
        <v>54.6</v>
      </c>
      <c r="L1928">
        <v>1</v>
      </c>
      <c r="M1928">
        <v>99</v>
      </c>
      <c r="O1928">
        <v>99</v>
      </c>
      <c r="P1928">
        <v>0.1</v>
      </c>
      <c r="Q1928">
        <v>16627.36433</v>
      </c>
      <c r="S1928">
        <v>7.1</v>
      </c>
      <c r="T1928">
        <v>6.9</v>
      </c>
      <c r="U1928">
        <v>0.79500000000000004</v>
      </c>
      <c r="V1928">
        <v>13.7</v>
      </c>
      <c r="W1928" t="b">
        <f>COUNT(LifeExpectancyData[[#This Row],[Life expectancy]:[Schooling]])=19</f>
        <v>0</v>
      </c>
    </row>
    <row r="1929" spans="1:23" x14ac:dyDescent="0.25">
      <c r="A1929" t="s">
        <v>400</v>
      </c>
      <c r="B1929">
        <v>2014</v>
      </c>
      <c r="C1929" t="s">
        <v>273</v>
      </c>
      <c r="D1929">
        <v>76.400000000000006</v>
      </c>
      <c r="E1929">
        <v>11</v>
      </c>
      <c r="F1929">
        <v>1</v>
      </c>
      <c r="G1929">
        <v>0.4</v>
      </c>
      <c r="H1929">
        <v>166.19137280000001</v>
      </c>
      <c r="I1929">
        <v>99</v>
      </c>
      <c r="J1929">
        <v>0</v>
      </c>
      <c r="K1929">
        <v>53.5</v>
      </c>
      <c r="L1929">
        <v>1</v>
      </c>
      <c r="M1929">
        <v>99</v>
      </c>
      <c r="N1929">
        <v>3.55</v>
      </c>
      <c r="O1929">
        <v>99</v>
      </c>
      <c r="P1929">
        <v>0.1</v>
      </c>
      <c r="Q1929">
        <v>2458.45226</v>
      </c>
      <c r="S1929">
        <v>7.1</v>
      </c>
      <c r="T1929">
        <v>6.9</v>
      </c>
      <c r="U1929">
        <v>0.79600000000000004</v>
      </c>
      <c r="V1929">
        <v>13.7</v>
      </c>
      <c r="W1929" t="b">
        <f>COUNT(LifeExpectancyData[[#This Row],[Life expectancy]:[Schooling]])=19</f>
        <v>0</v>
      </c>
    </row>
    <row r="1930" spans="1:23" x14ac:dyDescent="0.25">
      <c r="A1930" t="s">
        <v>400</v>
      </c>
      <c r="B1930">
        <v>2013</v>
      </c>
      <c r="C1930" t="s">
        <v>273</v>
      </c>
      <c r="D1930">
        <v>76.2</v>
      </c>
      <c r="E1930">
        <v>12</v>
      </c>
      <c r="F1930">
        <v>1</v>
      </c>
      <c r="G1930">
        <v>0.46</v>
      </c>
      <c r="H1930">
        <v>1154.8934730000001</v>
      </c>
      <c r="I1930">
        <v>98</v>
      </c>
      <c r="J1930">
        <v>0</v>
      </c>
      <c r="K1930">
        <v>52.8</v>
      </c>
      <c r="L1930">
        <v>1</v>
      </c>
      <c r="M1930">
        <v>99</v>
      </c>
      <c r="N1930">
        <v>2.76</v>
      </c>
      <c r="O1930">
        <v>98</v>
      </c>
      <c r="P1930">
        <v>0.1</v>
      </c>
      <c r="Q1930">
        <v>21268.756399999998</v>
      </c>
      <c r="S1930">
        <v>7</v>
      </c>
      <c r="T1930">
        <v>6.8</v>
      </c>
      <c r="U1930">
        <v>0.79600000000000004</v>
      </c>
      <c r="V1930">
        <v>13.7</v>
      </c>
      <c r="W1930" t="b">
        <f>COUNT(LifeExpectancyData[[#This Row],[Life expectancy]:[Schooling]])=19</f>
        <v>0</v>
      </c>
    </row>
    <row r="1931" spans="1:23" x14ac:dyDescent="0.25">
      <c r="A1931" t="s">
        <v>400</v>
      </c>
      <c r="B1931">
        <v>2012</v>
      </c>
      <c r="C1931" t="s">
        <v>273</v>
      </c>
      <c r="D1931">
        <v>76</v>
      </c>
      <c r="E1931">
        <v>14</v>
      </c>
      <c r="F1931">
        <v>1</v>
      </c>
      <c r="G1931">
        <v>0.51</v>
      </c>
      <c r="H1931">
        <v>1055.835493</v>
      </c>
      <c r="I1931">
        <v>98</v>
      </c>
      <c r="J1931">
        <v>13</v>
      </c>
      <c r="K1931">
        <v>52.3</v>
      </c>
      <c r="L1931">
        <v>1</v>
      </c>
      <c r="M1931">
        <v>99</v>
      </c>
      <c r="N1931">
        <v>2.52</v>
      </c>
      <c r="O1931">
        <v>98</v>
      </c>
      <c r="P1931">
        <v>0.1</v>
      </c>
      <c r="Q1931">
        <v>22134.916000000001</v>
      </c>
      <c r="S1931">
        <v>7</v>
      </c>
      <c r="T1931">
        <v>6.8</v>
      </c>
      <c r="U1931">
        <v>0.79700000000000004</v>
      </c>
      <c r="V1931">
        <v>13.7</v>
      </c>
      <c r="W1931" t="b">
        <f>COUNT(LifeExpectancyData[[#This Row],[Life expectancy]:[Schooling]])=19</f>
        <v>0</v>
      </c>
    </row>
    <row r="1932" spans="1:23" x14ac:dyDescent="0.25">
      <c r="A1932" t="s">
        <v>400</v>
      </c>
      <c r="B1932">
        <v>2011</v>
      </c>
      <c r="C1932" t="s">
        <v>273</v>
      </c>
      <c r="D1932">
        <v>75.8</v>
      </c>
      <c r="E1932">
        <v>15</v>
      </c>
      <c r="F1932">
        <v>1</v>
      </c>
      <c r="G1932">
        <v>0.54</v>
      </c>
      <c r="H1932">
        <v>158.27708000000001</v>
      </c>
      <c r="I1932">
        <v>99</v>
      </c>
      <c r="J1932">
        <v>5</v>
      </c>
      <c r="K1932">
        <v>52</v>
      </c>
      <c r="L1932">
        <v>1</v>
      </c>
      <c r="M1932">
        <v>99</v>
      </c>
      <c r="N1932">
        <v>2.4900000000000002</v>
      </c>
      <c r="O1932">
        <v>99</v>
      </c>
      <c r="P1932">
        <v>0.1</v>
      </c>
      <c r="Q1932">
        <v>2986.36</v>
      </c>
      <c r="S1932">
        <v>6.9</v>
      </c>
      <c r="T1932">
        <v>6.8</v>
      </c>
      <c r="U1932">
        <v>0.79700000000000004</v>
      </c>
      <c r="V1932">
        <v>13.6</v>
      </c>
      <c r="W1932" t="b">
        <f>COUNT(LifeExpectancyData[[#This Row],[Life expectancy]:[Schooling]])=19</f>
        <v>0</v>
      </c>
    </row>
    <row r="1933" spans="1:23" x14ac:dyDescent="0.25">
      <c r="A1933" t="s">
        <v>400</v>
      </c>
      <c r="B1933">
        <v>2010</v>
      </c>
      <c r="C1933" t="s">
        <v>273</v>
      </c>
      <c r="D1933">
        <v>75.599999999999994</v>
      </c>
      <c r="E1933">
        <v>16</v>
      </c>
      <c r="F1933">
        <v>1</v>
      </c>
      <c r="G1933">
        <v>0.56000000000000005</v>
      </c>
      <c r="H1933">
        <v>129.2260751</v>
      </c>
      <c r="I1933">
        <v>99</v>
      </c>
      <c r="J1933">
        <v>3</v>
      </c>
      <c r="K1933">
        <v>51.8</v>
      </c>
      <c r="L1933">
        <v>1</v>
      </c>
      <c r="M1933">
        <v>99</v>
      </c>
      <c r="N1933">
        <v>2.74</v>
      </c>
      <c r="O1933">
        <v>99</v>
      </c>
      <c r="P1933">
        <v>0.1</v>
      </c>
      <c r="Q1933">
        <v>1928.74739</v>
      </c>
      <c r="S1933">
        <v>6.9</v>
      </c>
      <c r="T1933">
        <v>6.8</v>
      </c>
      <c r="U1933">
        <v>0.79700000000000004</v>
      </c>
      <c r="V1933">
        <v>13.5</v>
      </c>
      <c r="W1933" t="b">
        <f>COUNT(LifeExpectancyData[[#This Row],[Life expectancy]:[Schooling]])=19</f>
        <v>0</v>
      </c>
    </row>
    <row r="1934" spans="1:23" x14ac:dyDescent="0.25">
      <c r="A1934" t="s">
        <v>400</v>
      </c>
      <c r="B1934">
        <v>2009</v>
      </c>
      <c r="C1934" t="s">
        <v>273</v>
      </c>
      <c r="D1934">
        <v>75.400000000000006</v>
      </c>
      <c r="E1934">
        <v>18</v>
      </c>
      <c r="F1934">
        <v>1</v>
      </c>
      <c r="G1934">
        <v>0.56000000000000005</v>
      </c>
      <c r="H1934">
        <v>1040.6294620000001</v>
      </c>
      <c r="I1934">
        <v>98</v>
      </c>
      <c r="J1934">
        <v>19</v>
      </c>
      <c r="K1934">
        <v>51.5</v>
      </c>
      <c r="L1934">
        <v>1</v>
      </c>
      <c r="M1934">
        <v>96</v>
      </c>
      <c r="N1934">
        <v>2.83</v>
      </c>
      <c r="O1934">
        <v>98</v>
      </c>
      <c r="P1934">
        <v>0.1</v>
      </c>
      <c r="Q1934">
        <v>16784.346160000001</v>
      </c>
      <c r="S1934">
        <v>6.9</v>
      </c>
      <c r="T1934">
        <v>6.8</v>
      </c>
      <c r="U1934">
        <v>0.78200000000000003</v>
      </c>
      <c r="V1934">
        <v>12.4</v>
      </c>
      <c r="W1934" t="b">
        <f>COUNT(LifeExpectancyData[[#This Row],[Life expectancy]:[Schooling]])=19</f>
        <v>0</v>
      </c>
    </row>
    <row r="1935" spans="1:23" x14ac:dyDescent="0.25">
      <c r="A1935" t="s">
        <v>400</v>
      </c>
      <c r="B1935">
        <v>2008</v>
      </c>
      <c r="C1935" t="s">
        <v>273</v>
      </c>
      <c r="D1935">
        <v>75.2</v>
      </c>
      <c r="E1935">
        <v>19</v>
      </c>
      <c r="F1935">
        <v>1</v>
      </c>
      <c r="G1935">
        <v>0.56999999999999995</v>
      </c>
      <c r="H1935">
        <v>123.0966298</v>
      </c>
      <c r="I1935">
        <v>99</v>
      </c>
      <c r="J1935">
        <v>18</v>
      </c>
      <c r="K1935">
        <v>51.1</v>
      </c>
      <c r="L1935">
        <v>1</v>
      </c>
      <c r="M1935">
        <v>97</v>
      </c>
      <c r="N1935">
        <v>2.1</v>
      </c>
      <c r="O1935">
        <v>99</v>
      </c>
      <c r="P1935">
        <v>0.1</v>
      </c>
      <c r="Q1935">
        <v>2275.3535999999999</v>
      </c>
      <c r="S1935">
        <v>6.9</v>
      </c>
      <c r="T1935">
        <v>6.8</v>
      </c>
      <c r="U1935">
        <v>0.76500000000000001</v>
      </c>
      <c r="V1935">
        <v>11.9</v>
      </c>
      <c r="W1935" t="b">
        <f>COUNT(LifeExpectancyData[[#This Row],[Life expectancy]:[Schooling]])=19</f>
        <v>0</v>
      </c>
    </row>
    <row r="1936" spans="1:23" x14ac:dyDescent="0.25">
      <c r="A1936" t="s">
        <v>400</v>
      </c>
      <c r="B1936">
        <v>2007</v>
      </c>
      <c r="C1936" t="s">
        <v>273</v>
      </c>
      <c r="D1936">
        <v>74.900000000000006</v>
      </c>
      <c r="E1936">
        <v>113</v>
      </c>
      <c r="F1936">
        <v>1</v>
      </c>
      <c r="G1936">
        <v>0.56999999999999995</v>
      </c>
      <c r="H1936">
        <v>88.450380109999998</v>
      </c>
      <c r="I1936">
        <v>99</v>
      </c>
      <c r="J1936">
        <v>24</v>
      </c>
      <c r="K1936">
        <v>5.6</v>
      </c>
      <c r="L1936">
        <v>1</v>
      </c>
      <c r="M1936">
        <v>97</v>
      </c>
      <c r="N1936">
        <v>2.4300000000000002</v>
      </c>
      <c r="O1936">
        <v>99</v>
      </c>
      <c r="P1936">
        <v>0.1</v>
      </c>
      <c r="Q1936">
        <v>1585.1322600000001</v>
      </c>
      <c r="S1936">
        <v>7</v>
      </c>
      <c r="T1936">
        <v>6.8</v>
      </c>
      <c r="U1936">
        <v>0.753</v>
      </c>
      <c r="V1936">
        <v>11.5</v>
      </c>
      <c r="W1936" t="b">
        <f>COUNT(LifeExpectancyData[[#This Row],[Life expectancy]:[Schooling]])=19</f>
        <v>0</v>
      </c>
    </row>
    <row r="1937" spans="1:23" x14ac:dyDescent="0.25">
      <c r="A1937" t="s">
        <v>400</v>
      </c>
      <c r="B1937">
        <v>2006</v>
      </c>
      <c r="C1937" t="s">
        <v>273</v>
      </c>
      <c r="D1937">
        <v>74.7</v>
      </c>
      <c r="E1937">
        <v>115</v>
      </c>
      <c r="F1937">
        <v>1</v>
      </c>
      <c r="G1937">
        <v>0.57999999999999996</v>
      </c>
      <c r="H1937">
        <v>78.511409999999998</v>
      </c>
      <c r="I1937">
        <v>99</v>
      </c>
      <c r="J1937">
        <v>13</v>
      </c>
      <c r="K1937">
        <v>5.0999999999999996</v>
      </c>
      <c r="L1937">
        <v>1</v>
      </c>
      <c r="M1937">
        <v>98</v>
      </c>
      <c r="N1937">
        <v>2.31</v>
      </c>
      <c r="O1937">
        <v>98</v>
      </c>
      <c r="P1937">
        <v>0.1</v>
      </c>
      <c r="Q1937">
        <v>1448.55</v>
      </c>
      <c r="S1937">
        <v>7</v>
      </c>
      <c r="T1937">
        <v>6.8</v>
      </c>
      <c r="U1937">
        <v>0.748</v>
      </c>
      <c r="V1937">
        <v>11.6</v>
      </c>
      <c r="W1937" t="b">
        <f>COUNT(LifeExpectancyData[[#This Row],[Life expectancy]:[Schooling]])=19</f>
        <v>0</v>
      </c>
    </row>
    <row r="1938" spans="1:23" x14ac:dyDescent="0.25">
      <c r="A1938" t="s">
        <v>400</v>
      </c>
      <c r="B1938">
        <v>2005</v>
      </c>
      <c r="C1938" t="s">
        <v>273</v>
      </c>
      <c r="D1938">
        <v>74.3</v>
      </c>
      <c r="E1938">
        <v>118</v>
      </c>
      <c r="F1938">
        <v>1</v>
      </c>
      <c r="G1938">
        <v>0.63</v>
      </c>
      <c r="H1938">
        <v>854.01157579999995</v>
      </c>
      <c r="I1938">
        <v>99</v>
      </c>
      <c r="J1938">
        <v>25</v>
      </c>
      <c r="K1938">
        <v>49.5</v>
      </c>
      <c r="L1938">
        <v>1</v>
      </c>
      <c r="M1938">
        <v>99</v>
      </c>
      <c r="N1938">
        <v>2.59</v>
      </c>
      <c r="O1938">
        <v>99</v>
      </c>
      <c r="P1938">
        <v>0.1</v>
      </c>
      <c r="Q1938">
        <v>12376.979359999999</v>
      </c>
      <c r="S1938">
        <v>7</v>
      </c>
      <c r="T1938">
        <v>6.8</v>
      </c>
      <c r="U1938">
        <v>0.74199999999999999</v>
      </c>
      <c r="V1938">
        <v>11.5</v>
      </c>
      <c r="W1938" t="b">
        <f>COUNT(LifeExpectancyData[[#This Row],[Life expectancy]:[Schooling]])=19</f>
        <v>0</v>
      </c>
    </row>
    <row r="1939" spans="1:23" x14ac:dyDescent="0.25">
      <c r="A1939" t="s">
        <v>400</v>
      </c>
      <c r="B1939">
        <v>2004</v>
      </c>
      <c r="C1939" t="s">
        <v>273</v>
      </c>
      <c r="D1939">
        <v>74</v>
      </c>
      <c r="E1939">
        <v>122</v>
      </c>
      <c r="F1939">
        <v>1</v>
      </c>
      <c r="G1939">
        <v>0.61</v>
      </c>
      <c r="H1939">
        <v>70.467624860000001</v>
      </c>
      <c r="I1939">
        <v>99</v>
      </c>
      <c r="J1939">
        <v>18</v>
      </c>
      <c r="K1939">
        <v>48.9</v>
      </c>
      <c r="L1939">
        <v>1</v>
      </c>
      <c r="M1939">
        <v>99</v>
      </c>
      <c r="N1939">
        <v>2.98</v>
      </c>
      <c r="O1939">
        <v>99</v>
      </c>
      <c r="P1939">
        <v>0.1</v>
      </c>
      <c r="Q1939">
        <v>1129.2888600000001</v>
      </c>
      <c r="S1939">
        <v>7.1</v>
      </c>
      <c r="T1939">
        <v>6.8</v>
      </c>
      <c r="U1939">
        <v>0.73399999999999999</v>
      </c>
      <c r="V1939">
        <v>11.5</v>
      </c>
      <c r="W1939" t="b">
        <f>COUNT(LifeExpectancyData[[#This Row],[Life expectancy]:[Schooling]])=19</f>
        <v>0</v>
      </c>
    </row>
    <row r="1940" spans="1:23" x14ac:dyDescent="0.25">
      <c r="A1940" t="s">
        <v>400</v>
      </c>
      <c r="B1940">
        <v>2003</v>
      </c>
      <c r="C1940" t="s">
        <v>273</v>
      </c>
      <c r="D1940">
        <v>73.599999999999994</v>
      </c>
      <c r="E1940">
        <v>127</v>
      </c>
      <c r="F1940">
        <v>1</v>
      </c>
      <c r="G1940">
        <v>0.56000000000000005</v>
      </c>
      <c r="H1940">
        <v>65.656313019999999</v>
      </c>
      <c r="I1940">
        <v>99</v>
      </c>
      <c r="J1940">
        <v>1</v>
      </c>
      <c r="K1940">
        <v>48.1</v>
      </c>
      <c r="L1940">
        <v>1</v>
      </c>
      <c r="M1940">
        <v>99</v>
      </c>
      <c r="N1940">
        <v>3.17</v>
      </c>
      <c r="O1940">
        <v>99</v>
      </c>
      <c r="P1940">
        <v>0.1</v>
      </c>
      <c r="Q1940">
        <v>969.81259999999997</v>
      </c>
      <c r="S1940">
        <v>7.1</v>
      </c>
      <c r="T1940">
        <v>6.8</v>
      </c>
      <c r="U1940">
        <v>0.72499999999999998</v>
      </c>
      <c r="V1940">
        <v>11.2</v>
      </c>
      <c r="W1940" t="b">
        <f>COUNT(LifeExpectancyData[[#This Row],[Life expectancy]:[Schooling]])=19</f>
        <v>0</v>
      </c>
    </row>
    <row r="1941" spans="1:23" x14ac:dyDescent="0.25">
      <c r="A1941" t="s">
        <v>400</v>
      </c>
      <c r="B1941">
        <v>2002</v>
      </c>
      <c r="C1941" t="s">
        <v>273</v>
      </c>
      <c r="D1941">
        <v>73.3</v>
      </c>
      <c r="E1941">
        <v>13</v>
      </c>
      <c r="F1941">
        <v>1</v>
      </c>
      <c r="G1941">
        <v>0.54</v>
      </c>
      <c r="H1941">
        <v>585.91709449999996</v>
      </c>
      <c r="I1941">
        <v>99</v>
      </c>
      <c r="J1941">
        <v>5</v>
      </c>
      <c r="K1941">
        <v>47.3</v>
      </c>
      <c r="L1941">
        <v>1</v>
      </c>
      <c r="M1941">
        <v>99</v>
      </c>
      <c r="N1941">
        <v>3.18</v>
      </c>
      <c r="O1941">
        <v>99</v>
      </c>
      <c r="P1941">
        <v>0.1</v>
      </c>
      <c r="Q1941">
        <v>8629.1177399999997</v>
      </c>
      <c r="S1941">
        <v>7.1</v>
      </c>
      <c r="T1941">
        <v>6.8</v>
      </c>
      <c r="U1941">
        <v>0.71599999999999997</v>
      </c>
      <c r="V1941">
        <v>11</v>
      </c>
      <c r="W1941" t="b">
        <f>COUNT(LifeExpectancyData[[#This Row],[Life expectancy]:[Schooling]])=19</f>
        <v>0</v>
      </c>
    </row>
    <row r="1942" spans="1:23" x14ac:dyDescent="0.25">
      <c r="A1942" t="s">
        <v>400</v>
      </c>
      <c r="B1942">
        <v>2001</v>
      </c>
      <c r="C1942" t="s">
        <v>273</v>
      </c>
      <c r="D1942">
        <v>72.900000000000006</v>
      </c>
      <c r="E1942">
        <v>134</v>
      </c>
      <c r="F1942">
        <v>1</v>
      </c>
      <c r="G1942">
        <v>0.55000000000000004</v>
      </c>
      <c r="H1942">
        <v>564.54256629999998</v>
      </c>
      <c r="I1942">
        <v>99</v>
      </c>
      <c r="J1942">
        <v>15</v>
      </c>
      <c r="K1942">
        <v>46.5</v>
      </c>
      <c r="L1942">
        <v>1</v>
      </c>
      <c r="M1942">
        <v>99</v>
      </c>
      <c r="N1942">
        <v>3.8</v>
      </c>
      <c r="O1942">
        <v>99</v>
      </c>
      <c r="P1942">
        <v>0.1</v>
      </c>
      <c r="Q1942">
        <v>8476.6151100000006</v>
      </c>
      <c r="S1942">
        <v>7.1</v>
      </c>
      <c r="T1942">
        <v>6.9</v>
      </c>
      <c r="U1942">
        <v>0.70499999999999996</v>
      </c>
      <c r="V1942">
        <v>10.7</v>
      </c>
      <c r="W1942" t="b">
        <f>COUNT(LifeExpectancyData[[#This Row],[Life expectancy]:[Schooling]])=19</f>
        <v>0</v>
      </c>
    </row>
    <row r="1943" spans="1:23" x14ac:dyDescent="0.25">
      <c r="A1943" t="s">
        <v>400</v>
      </c>
      <c r="B1943">
        <v>2000</v>
      </c>
      <c r="C1943" t="s">
        <v>273</v>
      </c>
      <c r="D1943">
        <v>72.599999999999994</v>
      </c>
      <c r="E1943">
        <v>138</v>
      </c>
      <c r="F1943">
        <v>1</v>
      </c>
      <c r="G1943">
        <v>0.38</v>
      </c>
      <c r="H1943">
        <v>62.866575079999997</v>
      </c>
      <c r="I1943">
        <v>99</v>
      </c>
      <c r="J1943">
        <v>15</v>
      </c>
      <c r="K1943">
        <v>45.9</v>
      </c>
      <c r="L1943">
        <v>1</v>
      </c>
      <c r="M1943">
        <v>99</v>
      </c>
      <c r="N1943">
        <v>3.7</v>
      </c>
      <c r="O1943">
        <v>99</v>
      </c>
      <c r="P1943">
        <v>0.1</v>
      </c>
      <c r="Q1943">
        <v>861.18596000000002</v>
      </c>
      <c r="S1943">
        <v>7.2</v>
      </c>
      <c r="T1943">
        <v>6.9</v>
      </c>
      <c r="U1943">
        <v>0</v>
      </c>
      <c r="V1943">
        <v>10.4</v>
      </c>
      <c r="W1943" t="b">
        <f>COUNT(LifeExpectancyData[[#This Row],[Life expectancy]:[Schooling]])=19</f>
        <v>0</v>
      </c>
    </row>
    <row r="1944" spans="1:23" x14ac:dyDescent="0.25">
      <c r="A1944" t="s">
        <v>401</v>
      </c>
      <c r="B1944">
        <v>2015</v>
      </c>
      <c r="C1944" t="s">
        <v>273</v>
      </c>
      <c r="D1944">
        <v>66.400000000000006</v>
      </c>
      <c r="E1944">
        <v>161</v>
      </c>
      <c r="F1944">
        <v>352</v>
      </c>
      <c r="H1944">
        <v>0</v>
      </c>
      <c r="I1944">
        <v>72</v>
      </c>
      <c r="J1944">
        <v>386</v>
      </c>
      <c r="K1944">
        <v>25.4</v>
      </c>
      <c r="L1944">
        <v>433</v>
      </c>
      <c r="M1944">
        <v>72</v>
      </c>
      <c r="O1944">
        <v>72</v>
      </c>
      <c r="P1944">
        <v>0.1</v>
      </c>
      <c r="Q1944">
        <v>1431.2448649999999</v>
      </c>
      <c r="R1944">
        <v>18938513</v>
      </c>
      <c r="S1944">
        <v>19.2</v>
      </c>
      <c r="T1944">
        <v>19.600000000000001</v>
      </c>
      <c r="U1944">
        <v>0.54800000000000004</v>
      </c>
      <c r="V1944">
        <v>8.1</v>
      </c>
      <c r="W1944" t="b">
        <f>COUNT(LifeExpectancyData[[#This Row],[Life expectancy]:[Schooling]])=19</f>
        <v>0</v>
      </c>
    </row>
    <row r="1945" spans="1:23" x14ac:dyDescent="0.25">
      <c r="A1945" t="s">
        <v>401</v>
      </c>
      <c r="B1945">
        <v>2014</v>
      </c>
      <c r="C1945" t="s">
        <v>273</v>
      </c>
      <c r="D1945">
        <v>66.2</v>
      </c>
      <c r="E1945">
        <v>162</v>
      </c>
      <c r="F1945">
        <v>359</v>
      </c>
      <c r="G1945">
        <v>0.01</v>
      </c>
      <c r="H1945">
        <v>62.293610919999999</v>
      </c>
      <c r="I1945">
        <v>72</v>
      </c>
      <c r="J1945">
        <v>1370</v>
      </c>
      <c r="K1945">
        <v>24.7</v>
      </c>
      <c r="L1945">
        <v>442</v>
      </c>
      <c r="M1945">
        <v>72</v>
      </c>
      <c r="N1945">
        <v>2.61</v>
      </c>
      <c r="O1945">
        <v>72</v>
      </c>
      <c r="P1945">
        <v>0.1</v>
      </c>
      <c r="Q1945">
        <v>1316.98966</v>
      </c>
      <c r="R1945">
        <v>185546257</v>
      </c>
      <c r="S1945">
        <v>19.399999999999999</v>
      </c>
      <c r="T1945">
        <v>19.8</v>
      </c>
      <c r="U1945">
        <v>0.54200000000000004</v>
      </c>
      <c r="V1945">
        <v>7.8</v>
      </c>
      <c r="W1945" t="b">
        <f>COUNT(LifeExpectancyData[[#This Row],[Life expectancy]:[Schooling]])=19</f>
        <v>1</v>
      </c>
    </row>
    <row r="1946" spans="1:23" x14ac:dyDescent="0.25">
      <c r="A1946" t="s">
        <v>401</v>
      </c>
      <c r="B1946">
        <v>2013</v>
      </c>
      <c r="C1946" t="s">
        <v>273</v>
      </c>
      <c r="D1946">
        <v>66</v>
      </c>
      <c r="E1946">
        <v>163</v>
      </c>
      <c r="F1946">
        <v>365</v>
      </c>
      <c r="G1946">
        <v>0.04</v>
      </c>
      <c r="H1946">
        <v>60.186488150000002</v>
      </c>
      <c r="I1946">
        <v>72</v>
      </c>
      <c r="J1946">
        <v>8749</v>
      </c>
      <c r="K1946">
        <v>23.9</v>
      </c>
      <c r="L1946">
        <v>450</v>
      </c>
      <c r="M1946">
        <v>72</v>
      </c>
      <c r="N1946">
        <v>2.7</v>
      </c>
      <c r="O1946">
        <v>72</v>
      </c>
      <c r="P1946">
        <v>0.1</v>
      </c>
      <c r="Q1946">
        <v>1272.4416100000001</v>
      </c>
      <c r="R1946">
        <v>181712595</v>
      </c>
      <c r="S1946">
        <v>19.600000000000001</v>
      </c>
      <c r="T1946">
        <v>2</v>
      </c>
      <c r="U1946">
        <v>0.53800000000000003</v>
      </c>
      <c r="V1946">
        <v>7.7</v>
      </c>
      <c r="W1946" t="b">
        <f>COUNT(LifeExpectancyData[[#This Row],[Life expectancy]:[Schooling]])=19</f>
        <v>1</v>
      </c>
    </row>
    <row r="1947" spans="1:23" x14ac:dyDescent="0.25">
      <c r="A1947" t="s">
        <v>401</v>
      </c>
      <c r="B1947">
        <v>2012</v>
      </c>
      <c r="C1947" t="s">
        <v>273</v>
      </c>
      <c r="D1947">
        <v>65.7</v>
      </c>
      <c r="E1947">
        <v>165</v>
      </c>
      <c r="F1947">
        <v>369</v>
      </c>
      <c r="G1947">
        <v>0.04</v>
      </c>
      <c r="H1947">
        <v>59.65900139</v>
      </c>
      <c r="I1947">
        <v>72</v>
      </c>
      <c r="J1947">
        <v>8046</v>
      </c>
      <c r="K1947">
        <v>23.2</v>
      </c>
      <c r="L1947">
        <v>456</v>
      </c>
      <c r="M1947">
        <v>72</v>
      </c>
      <c r="N1947">
        <v>2.76</v>
      </c>
      <c r="O1947">
        <v>72</v>
      </c>
      <c r="P1947">
        <v>0.1</v>
      </c>
      <c r="Q1947">
        <v>1261.2896699999999</v>
      </c>
      <c r="R1947">
        <v>177911533</v>
      </c>
      <c r="S1947">
        <v>19.8</v>
      </c>
      <c r="T1947">
        <v>2.2000000000000002</v>
      </c>
      <c r="U1947">
        <v>0.52900000000000003</v>
      </c>
      <c r="V1947">
        <v>7.6</v>
      </c>
      <c r="W1947" t="b">
        <f>COUNT(LifeExpectancyData[[#This Row],[Life expectancy]:[Schooling]])=19</f>
        <v>1</v>
      </c>
    </row>
    <row r="1948" spans="1:23" x14ac:dyDescent="0.25">
      <c r="A1948" t="s">
        <v>401</v>
      </c>
      <c r="B1948">
        <v>2011</v>
      </c>
      <c r="C1948" t="s">
        <v>273</v>
      </c>
      <c r="D1948">
        <v>65.5</v>
      </c>
      <c r="E1948">
        <v>167</v>
      </c>
      <c r="F1948">
        <v>371</v>
      </c>
      <c r="G1948">
        <v>0.04</v>
      </c>
      <c r="H1948">
        <v>57.877362820000002</v>
      </c>
      <c r="I1948">
        <v>74</v>
      </c>
      <c r="J1948">
        <v>4386</v>
      </c>
      <c r="K1948">
        <v>22.5</v>
      </c>
      <c r="L1948">
        <v>459</v>
      </c>
      <c r="M1948">
        <v>75</v>
      </c>
      <c r="N1948">
        <v>3.1</v>
      </c>
      <c r="O1948">
        <v>74</v>
      </c>
      <c r="P1948">
        <v>0.1</v>
      </c>
      <c r="Q1948">
        <v>1226.215314</v>
      </c>
      <c r="R1948">
        <v>174184265</v>
      </c>
      <c r="S1948">
        <v>2</v>
      </c>
      <c r="T1948">
        <v>2.4</v>
      </c>
      <c r="U1948">
        <v>0.52500000000000002</v>
      </c>
      <c r="V1948">
        <v>7.5</v>
      </c>
      <c r="W1948" t="b">
        <f>COUNT(LifeExpectancyData[[#This Row],[Life expectancy]:[Schooling]])=19</f>
        <v>1</v>
      </c>
    </row>
    <row r="1949" spans="1:23" x14ac:dyDescent="0.25">
      <c r="A1949" t="s">
        <v>401</v>
      </c>
      <c r="B1949">
        <v>2010</v>
      </c>
      <c r="C1949" t="s">
        <v>273</v>
      </c>
      <c r="D1949">
        <v>65.099999999999994</v>
      </c>
      <c r="E1949">
        <v>172</v>
      </c>
      <c r="F1949">
        <v>372</v>
      </c>
      <c r="G1949">
        <v>0.04</v>
      </c>
      <c r="H1949">
        <v>0.66751505</v>
      </c>
      <c r="I1949">
        <v>82</v>
      </c>
      <c r="J1949">
        <v>4321</v>
      </c>
      <c r="K1949">
        <v>21.9</v>
      </c>
      <c r="L1949">
        <v>461</v>
      </c>
      <c r="M1949">
        <v>82</v>
      </c>
      <c r="N1949">
        <v>3.2</v>
      </c>
      <c r="O1949">
        <v>82</v>
      </c>
      <c r="P1949">
        <v>0.1</v>
      </c>
      <c r="Q1949">
        <v>14.142268</v>
      </c>
      <c r="R1949">
        <v>1756182</v>
      </c>
      <c r="S1949">
        <v>2.2000000000000002</v>
      </c>
      <c r="T1949">
        <v>2.7</v>
      </c>
      <c r="U1949">
        <v>0.52100000000000002</v>
      </c>
      <c r="V1949">
        <v>7.5</v>
      </c>
      <c r="W1949" t="b">
        <f>COUNT(LifeExpectancyData[[#This Row],[Life expectancy]:[Schooling]])=19</f>
        <v>1</v>
      </c>
    </row>
    <row r="1950" spans="1:23" x14ac:dyDescent="0.25">
      <c r="A1950" t="s">
        <v>401</v>
      </c>
      <c r="B1950">
        <v>2009</v>
      </c>
      <c r="C1950" t="s">
        <v>273</v>
      </c>
      <c r="D1950">
        <v>64.8</v>
      </c>
      <c r="E1950">
        <v>175</v>
      </c>
      <c r="F1950">
        <v>371</v>
      </c>
      <c r="G1950">
        <v>0.03</v>
      </c>
      <c r="H1950">
        <v>0.69721558100000003</v>
      </c>
      <c r="I1950">
        <v>78</v>
      </c>
      <c r="J1950">
        <v>863</v>
      </c>
      <c r="K1950">
        <v>21.3</v>
      </c>
      <c r="L1950">
        <v>460</v>
      </c>
      <c r="M1950">
        <v>7</v>
      </c>
      <c r="N1950">
        <v>2.94</v>
      </c>
      <c r="O1950">
        <v>71</v>
      </c>
      <c r="P1950">
        <v>0.1</v>
      </c>
      <c r="Q1950">
        <v>16.639990000000001</v>
      </c>
      <c r="R1950">
        <v>1674958</v>
      </c>
      <c r="S1950">
        <v>2.5</v>
      </c>
      <c r="T1950">
        <v>2.9</v>
      </c>
      <c r="U1950">
        <v>0.51400000000000001</v>
      </c>
      <c r="V1950">
        <v>7.3</v>
      </c>
      <c r="W1950" t="b">
        <f>COUNT(LifeExpectancyData[[#This Row],[Life expectancy]:[Schooling]])=19</f>
        <v>1</v>
      </c>
    </row>
    <row r="1951" spans="1:23" x14ac:dyDescent="0.25">
      <c r="A1951" t="s">
        <v>401</v>
      </c>
      <c r="B1951">
        <v>2008</v>
      </c>
      <c r="C1951" t="s">
        <v>273</v>
      </c>
      <c r="D1951">
        <v>64.599999999999994</v>
      </c>
      <c r="E1951">
        <v>177</v>
      </c>
      <c r="F1951">
        <v>369</v>
      </c>
      <c r="G1951">
        <v>0.03</v>
      </c>
      <c r="H1951">
        <v>5.4471336079999997</v>
      </c>
      <c r="I1951">
        <v>65</v>
      </c>
      <c r="J1951">
        <v>1129</v>
      </c>
      <c r="K1951">
        <v>2.6</v>
      </c>
      <c r="L1951">
        <v>460</v>
      </c>
      <c r="M1951">
        <v>7</v>
      </c>
      <c r="N1951">
        <v>3.26</v>
      </c>
      <c r="O1951">
        <v>62</v>
      </c>
      <c r="P1951">
        <v>0.1</v>
      </c>
      <c r="Q1951">
        <v>139.31288000000001</v>
      </c>
      <c r="R1951">
        <v>16364463</v>
      </c>
      <c r="S1951">
        <v>2.7</v>
      </c>
      <c r="T1951">
        <v>21.1</v>
      </c>
      <c r="U1951">
        <v>0.51300000000000001</v>
      </c>
      <c r="V1951">
        <v>7.3</v>
      </c>
      <c r="W1951" t="b">
        <f>COUNT(LifeExpectancyData[[#This Row],[Life expectancy]:[Schooling]])=19</f>
        <v>1</v>
      </c>
    </row>
    <row r="1952" spans="1:23" x14ac:dyDescent="0.25">
      <c r="A1952" t="s">
        <v>401</v>
      </c>
      <c r="B1952">
        <v>2007</v>
      </c>
      <c r="C1952" t="s">
        <v>273</v>
      </c>
      <c r="D1952">
        <v>64.400000000000006</v>
      </c>
      <c r="E1952">
        <v>178</v>
      </c>
      <c r="F1952">
        <v>367</v>
      </c>
      <c r="G1952">
        <v>0.03</v>
      </c>
      <c r="H1952">
        <v>3.9127445170000001</v>
      </c>
      <c r="I1952">
        <v>75</v>
      </c>
      <c r="J1952">
        <v>2801</v>
      </c>
      <c r="K1952">
        <v>2.1</v>
      </c>
      <c r="L1952">
        <v>459</v>
      </c>
      <c r="M1952">
        <v>75</v>
      </c>
      <c r="N1952">
        <v>3.35</v>
      </c>
      <c r="O1952">
        <v>75</v>
      </c>
      <c r="P1952">
        <v>0.1</v>
      </c>
      <c r="Q1952">
        <v>95.432793099999998</v>
      </c>
      <c r="R1952">
        <v>16332974</v>
      </c>
      <c r="S1952">
        <v>2.8</v>
      </c>
      <c r="T1952">
        <v>21.3</v>
      </c>
      <c r="U1952">
        <v>0.505</v>
      </c>
      <c r="V1952">
        <v>6.7</v>
      </c>
      <c r="W1952" t="b">
        <f>COUNT(LifeExpectancyData[[#This Row],[Life expectancy]:[Schooling]])=19</f>
        <v>1</v>
      </c>
    </row>
    <row r="1953" spans="1:23" x14ac:dyDescent="0.25">
      <c r="A1953" t="s">
        <v>401</v>
      </c>
      <c r="B1953">
        <v>2006</v>
      </c>
      <c r="C1953" t="s">
        <v>273</v>
      </c>
      <c r="D1953">
        <v>64.2</v>
      </c>
      <c r="E1953">
        <v>179</v>
      </c>
      <c r="F1953">
        <v>365</v>
      </c>
      <c r="G1953">
        <v>0.03</v>
      </c>
      <c r="H1953">
        <v>40.368299989999997</v>
      </c>
      <c r="I1953">
        <v>78</v>
      </c>
      <c r="J1953">
        <v>7641</v>
      </c>
      <c r="K1953">
        <v>19.5</v>
      </c>
      <c r="L1953">
        <v>458</v>
      </c>
      <c r="M1953">
        <v>77</v>
      </c>
      <c r="N1953">
        <v>3.4</v>
      </c>
      <c r="O1953">
        <v>78</v>
      </c>
      <c r="P1953">
        <v>0.1</v>
      </c>
      <c r="Q1953">
        <v>873.77272700000003</v>
      </c>
      <c r="R1953">
        <v>15793993</v>
      </c>
      <c r="S1953">
        <v>21</v>
      </c>
      <c r="T1953">
        <v>21.5</v>
      </c>
      <c r="U1953">
        <v>0.501</v>
      </c>
      <c r="V1953">
        <v>6.5</v>
      </c>
      <c r="W1953" t="b">
        <f>COUNT(LifeExpectancyData[[#This Row],[Life expectancy]:[Schooling]])=19</f>
        <v>1</v>
      </c>
    </row>
    <row r="1954" spans="1:23" x14ac:dyDescent="0.25">
      <c r="A1954" t="s">
        <v>401</v>
      </c>
      <c r="B1954">
        <v>2005</v>
      </c>
      <c r="C1954" t="s">
        <v>273</v>
      </c>
      <c r="D1954">
        <v>62.9</v>
      </c>
      <c r="E1954">
        <v>2</v>
      </c>
      <c r="F1954">
        <v>364</v>
      </c>
      <c r="G1954">
        <v>0.04</v>
      </c>
      <c r="H1954">
        <v>30.59320769</v>
      </c>
      <c r="I1954">
        <v>7</v>
      </c>
      <c r="J1954">
        <v>2981</v>
      </c>
      <c r="K1954">
        <v>18.899999999999999</v>
      </c>
      <c r="L1954">
        <v>459</v>
      </c>
      <c r="M1954">
        <v>78</v>
      </c>
      <c r="N1954">
        <v>2.91</v>
      </c>
      <c r="O1954">
        <v>77</v>
      </c>
      <c r="P1954">
        <v>0.1</v>
      </c>
      <c r="Q1954">
        <v>711.46994629999995</v>
      </c>
      <c r="R1954">
        <v>15399667</v>
      </c>
      <c r="S1954">
        <v>21.2</v>
      </c>
      <c r="T1954">
        <v>21.7</v>
      </c>
      <c r="U1954">
        <v>0.48699999999999999</v>
      </c>
      <c r="V1954">
        <v>6.1</v>
      </c>
      <c r="W1954" t="b">
        <f>COUNT(LifeExpectancyData[[#This Row],[Life expectancy]:[Schooling]])=19</f>
        <v>1</v>
      </c>
    </row>
    <row r="1955" spans="1:23" x14ac:dyDescent="0.25">
      <c r="A1955" t="s">
        <v>401</v>
      </c>
      <c r="B1955">
        <v>2004</v>
      </c>
      <c r="C1955" t="s">
        <v>273</v>
      </c>
      <c r="D1955">
        <v>63.7</v>
      </c>
      <c r="E1955">
        <v>183</v>
      </c>
      <c r="F1955">
        <v>364</v>
      </c>
      <c r="G1955">
        <v>0.01</v>
      </c>
      <c r="H1955">
        <v>28.983231190000001</v>
      </c>
      <c r="I1955">
        <v>65</v>
      </c>
      <c r="J1955">
        <v>4248</v>
      </c>
      <c r="K1955">
        <v>18.399999999999999</v>
      </c>
      <c r="L1955">
        <v>461</v>
      </c>
      <c r="M1955">
        <v>65</v>
      </c>
      <c r="N1955">
        <v>2.56</v>
      </c>
      <c r="O1955">
        <v>65</v>
      </c>
      <c r="P1955">
        <v>0.1</v>
      </c>
      <c r="Q1955">
        <v>649.84823300000005</v>
      </c>
      <c r="R1955">
        <v>15783</v>
      </c>
      <c r="S1955">
        <v>21.4</v>
      </c>
      <c r="T1955">
        <v>21.8</v>
      </c>
      <c r="U1955">
        <v>0.47399999999999998</v>
      </c>
      <c r="V1955">
        <v>5.6</v>
      </c>
      <c r="W1955" t="b">
        <f>COUNT(LifeExpectancyData[[#This Row],[Life expectancy]:[Schooling]])=19</f>
        <v>1</v>
      </c>
    </row>
    <row r="1956" spans="1:23" x14ac:dyDescent="0.25">
      <c r="A1956" t="s">
        <v>401</v>
      </c>
      <c r="B1956">
        <v>2003</v>
      </c>
      <c r="C1956" t="s">
        <v>273</v>
      </c>
      <c r="D1956">
        <v>63.5</v>
      </c>
      <c r="E1956">
        <v>185</v>
      </c>
      <c r="F1956">
        <v>366</v>
      </c>
      <c r="G1956">
        <v>0.01</v>
      </c>
      <c r="H1956">
        <v>24.23455671</v>
      </c>
      <c r="I1956">
        <v>63</v>
      </c>
      <c r="J1956">
        <v>4740</v>
      </c>
      <c r="K1956">
        <v>17.899999999999999</v>
      </c>
      <c r="L1956">
        <v>466</v>
      </c>
      <c r="M1956">
        <v>69</v>
      </c>
      <c r="N1956">
        <v>2.61</v>
      </c>
      <c r="O1956">
        <v>67</v>
      </c>
      <c r="P1956">
        <v>0.1</v>
      </c>
      <c r="Q1956">
        <v>563.59434199999998</v>
      </c>
      <c r="R1956">
        <v>1477341</v>
      </c>
      <c r="S1956">
        <v>21.6</v>
      </c>
      <c r="T1956">
        <v>22</v>
      </c>
      <c r="U1956">
        <v>0.46500000000000002</v>
      </c>
      <c r="V1956">
        <v>5.6</v>
      </c>
      <c r="W1956" t="b">
        <f>COUNT(LifeExpectancyData[[#This Row],[Life expectancy]:[Schooling]])=19</f>
        <v>1</v>
      </c>
    </row>
    <row r="1957" spans="1:23" x14ac:dyDescent="0.25">
      <c r="A1957" t="s">
        <v>401</v>
      </c>
      <c r="B1957">
        <v>2002</v>
      </c>
      <c r="C1957" t="s">
        <v>273</v>
      </c>
      <c r="D1957">
        <v>63.2</v>
      </c>
      <c r="E1957">
        <v>187</v>
      </c>
      <c r="F1957">
        <v>371</v>
      </c>
      <c r="G1957">
        <v>0.01</v>
      </c>
      <c r="H1957">
        <v>22.39387584</v>
      </c>
      <c r="J1957">
        <v>3903</v>
      </c>
      <c r="K1957">
        <v>17.399999999999999</v>
      </c>
      <c r="L1957">
        <v>474</v>
      </c>
      <c r="M1957">
        <v>71</v>
      </c>
      <c r="N1957">
        <v>2.76</v>
      </c>
      <c r="O1957">
        <v>68</v>
      </c>
      <c r="P1957">
        <v>0.1</v>
      </c>
      <c r="Q1957">
        <v>499.86329999999998</v>
      </c>
      <c r="R1957">
        <v>144654143</v>
      </c>
      <c r="S1957">
        <v>21.8</v>
      </c>
      <c r="T1957">
        <v>22.2</v>
      </c>
      <c r="U1957">
        <v>0.45700000000000002</v>
      </c>
      <c r="V1957">
        <v>5.5</v>
      </c>
      <c r="W1957" t="b">
        <f>COUNT(LifeExpectancyData[[#This Row],[Life expectancy]:[Schooling]])=19</f>
        <v>0</v>
      </c>
    </row>
    <row r="1958" spans="1:23" x14ac:dyDescent="0.25">
      <c r="A1958" t="s">
        <v>401</v>
      </c>
      <c r="B1958">
        <v>2001</v>
      </c>
      <c r="C1958" t="s">
        <v>273</v>
      </c>
      <c r="D1958">
        <v>63</v>
      </c>
      <c r="E1958">
        <v>189</v>
      </c>
      <c r="F1958">
        <v>377</v>
      </c>
      <c r="G1958">
        <v>0.01</v>
      </c>
      <c r="H1958">
        <v>1.7666630969999999</v>
      </c>
      <c r="J1958">
        <v>3849</v>
      </c>
      <c r="K1958">
        <v>16.899999999999999</v>
      </c>
      <c r="L1958">
        <v>483</v>
      </c>
      <c r="M1958">
        <v>68</v>
      </c>
      <c r="N1958">
        <v>2.61</v>
      </c>
      <c r="O1958">
        <v>65</v>
      </c>
      <c r="P1958">
        <v>0.1</v>
      </c>
      <c r="Q1958">
        <v>51.656815700000003</v>
      </c>
      <c r="R1958">
        <v>14161437</v>
      </c>
      <c r="S1958">
        <v>22</v>
      </c>
      <c r="T1958">
        <v>22.4</v>
      </c>
      <c r="U1958">
        <v>0.45</v>
      </c>
      <c r="V1958">
        <v>5.4</v>
      </c>
      <c r="W1958" t="b">
        <f>COUNT(LifeExpectancyData[[#This Row],[Life expectancy]:[Schooling]])=19</f>
        <v>0</v>
      </c>
    </row>
    <row r="1959" spans="1:23" x14ac:dyDescent="0.25">
      <c r="A1959" t="s">
        <v>401</v>
      </c>
      <c r="B1959">
        <v>2000</v>
      </c>
      <c r="C1959" t="s">
        <v>273</v>
      </c>
      <c r="D1959">
        <v>62.8</v>
      </c>
      <c r="E1959">
        <v>19</v>
      </c>
      <c r="F1959">
        <v>385</v>
      </c>
      <c r="G1959">
        <v>0.02</v>
      </c>
      <c r="H1959">
        <v>18.845343119999999</v>
      </c>
      <c r="J1959">
        <v>2064</v>
      </c>
      <c r="K1959">
        <v>16.399999999999999</v>
      </c>
      <c r="L1959">
        <v>495</v>
      </c>
      <c r="M1959">
        <v>65</v>
      </c>
      <c r="N1959">
        <v>2.79</v>
      </c>
      <c r="O1959">
        <v>62</v>
      </c>
      <c r="P1959">
        <v>0.1</v>
      </c>
      <c r="Q1959">
        <v>533.86241140000004</v>
      </c>
      <c r="R1959">
        <v>138523285</v>
      </c>
      <c r="S1959">
        <v>22.2</v>
      </c>
      <c r="T1959">
        <v>22.6</v>
      </c>
      <c r="U1959">
        <v>0.44500000000000001</v>
      </c>
      <c r="V1959">
        <v>5.3</v>
      </c>
      <c r="W1959" t="b">
        <f>COUNT(LifeExpectancyData[[#This Row],[Life expectancy]:[Schooling]])=19</f>
        <v>0</v>
      </c>
    </row>
    <row r="1960" spans="1:23" x14ac:dyDescent="0.25">
      <c r="A1960" t="s">
        <v>402</v>
      </c>
      <c r="B1960">
        <v>2013</v>
      </c>
      <c r="C1960" t="s">
        <v>273</v>
      </c>
      <c r="F1960">
        <v>0</v>
      </c>
      <c r="H1960">
        <v>344.69063080000001</v>
      </c>
      <c r="I1960">
        <v>99</v>
      </c>
      <c r="J1960">
        <v>0</v>
      </c>
      <c r="K1960">
        <v>83.3</v>
      </c>
      <c r="L1960">
        <v>0</v>
      </c>
      <c r="M1960">
        <v>99</v>
      </c>
      <c r="N1960">
        <v>9.27</v>
      </c>
      <c r="O1960">
        <v>99</v>
      </c>
      <c r="P1960">
        <v>0.1</v>
      </c>
      <c r="Q1960">
        <v>1932.12237</v>
      </c>
      <c r="R1960">
        <v>292</v>
      </c>
      <c r="S1960">
        <v>0.1</v>
      </c>
      <c r="T1960">
        <v>0.1</v>
      </c>
      <c r="U1960">
        <v>0.77900000000000003</v>
      </c>
      <c r="V1960">
        <v>14.2</v>
      </c>
      <c r="W1960" t="b">
        <f>COUNT(LifeExpectancyData[[#This Row],[Life expectancy]:[Schooling]])=19</f>
        <v>0</v>
      </c>
    </row>
    <row r="1961" spans="1:23" x14ac:dyDescent="0.25">
      <c r="A1961" t="s">
        <v>403</v>
      </c>
      <c r="B1961">
        <v>2015</v>
      </c>
      <c r="C1961" t="s">
        <v>273</v>
      </c>
      <c r="D1961">
        <v>77.8</v>
      </c>
      <c r="E1961">
        <v>118</v>
      </c>
      <c r="F1961">
        <v>1</v>
      </c>
      <c r="H1961">
        <v>0</v>
      </c>
      <c r="I1961">
        <v>73</v>
      </c>
      <c r="J1961">
        <v>0</v>
      </c>
      <c r="K1961">
        <v>57.8</v>
      </c>
      <c r="L1961">
        <v>1</v>
      </c>
      <c r="M1961">
        <v>72</v>
      </c>
      <c r="O1961">
        <v>73</v>
      </c>
      <c r="P1961">
        <v>0.1</v>
      </c>
      <c r="Q1961">
        <v>13134.4367</v>
      </c>
      <c r="R1961">
        <v>3969249</v>
      </c>
      <c r="S1961">
        <v>1.9</v>
      </c>
      <c r="T1961">
        <v>1.8</v>
      </c>
      <c r="U1961">
        <v>0.78500000000000003</v>
      </c>
      <c r="V1961">
        <v>13</v>
      </c>
      <c r="W1961" t="b">
        <f>COUNT(LifeExpectancyData[[#This Row],[Life expectancy]:[Schooling]])=19</f>
        <v>0</v>
      </c>
    </row>
    <row r="1962" spans="1:23" x14ac:dyDescent="0.25">
      <c r="A1962" t="s">
        <v>403</v>
      </c>
      <c r="B1962">
        <v>2014</v>
      </c>
      <c r="C1962" t="s">
        <v>273</v>
      </c>
      <c r="D1962">
        <v>77.599999999999994</v>
      </c>
      <c r="E1962">
        <v>119</v>
      </c>
      <c r="F1962">
        <v>1</v>
      </c>
      <c r="G1962">
        <v>6.74</v>
      </c>
      <c r="H1962">
        <v>1842.463782</v>
      </c>
      <c r="I1962">
        <v>8</v>
      </c>
      <c r="J1962">
        <v>0</v>
      </c>
      <c r="K1962">
        <v>57.1</v>
      </c>
      <c r="L1962">
        <v>1</v>
      </c>
      <c r="M1962">
        <v>8</v>
      </c>
      <c r="N1962">
        <v>8.3000000000000007</v>
      </c>
      <c r="O1962">
        <v>8</v>
      </c>
      <c r="P1962">
        <v>0.1</v>
      </c>
      <c r="Q1962">
        <v>12593.7374</v>
      </c>
      <c r="R1962">
        <v>393986</v>
      </c>
      <c r="S1962">
        <v>1.9</v>
      </c>
      <c r="T1962">
        <v>1.8</v>
      </c>
      <c r="U1962">
        <v>0.78</v>
      </c>
      <c r="V1962">
        <v>13</v>
      </c>
      <c r="W1962" t="b">
        <f>COUNT(LifeExpectancyData[[#This Row],[Life expectancy]:[Schooling]])=19</f>
        <v>1</v>
      </c>
    </row>
    <row r="1963" spans="1:23" x14ac:dyDescent="0.25">
      <c r="A1963" t="s">
        <v>403</v>
      </c>
      <c r="B1963">
        <v>2013</v>
      </c>
      <c r="C1963" t="s">
        <v>273</v>
      </c>
      <c r="D1963">
        <v>77.5</v>
      </c>
      <c r="E1963">
        <v>118</v>
      </c>
      <c r="F1963">
        <v>1</v>
      </c>
      <c r="G1963">
        <v>6.89</v>
      </c>
      <c r="H1963">
        <v>1694.467075</v>
      </c>
      <c r="I1963">
        <v>8</v>
      </c>
      <c r="J1963">
        <v>0</v>
      </c>
      <c r="K1963">
        <v>56.3</v>
      </c>
      <c r="L1963">
        <v>1</v>
      </c>
      <c r="M1963">
        <v>81</v>
      </c>
      <c r="N1963">
        <v>8.9</v>
      </c>
      <c r="O1963">
        <v>8</v>
      </c>
      <c r="P1963">
        <v>0.1</v>
      </c>
      <c r="Q1963">
        <v>11685.97983</v>
      </c>
      <c r="R1963">
        <v>3838462</v>
      </c>
      <c r="S1963">
        <v>1.9</v>
      </c>
      <c r="T1963">
        <v>1.9</v>
      </c>
      <c r="U1963">
        <v>0.77300000000000002</v>
      </c>
      <c r="V1963">
        <v>12.9</v>
      </c>
      <c r="W1963" t="b">
        <f>COUNT(LifeExpectancyData[[#This Row],[Life expectancy]:[Schooling]])=19</f>
        <v>1</v>
      </c>
    </row>
    <row r="1964" spans="1:23" x14ac:dyDescent="0.25">
      <c r="A1964" t="s">
        <v>403</v>
      </c>
      <c r="B1964">
        <v>2012</v>
      </c>
      <c r="C1964" t="s">
        <v>273</v>
      </c>
      <c r="D1964">
        <v>77.2</v>
      </c>
      <c r="E1964">
        <v>12</v>
      </c>
      <c r="F1964">
        <v>1</v>
      </c>
      <c r="G1964">
        <v>6.95</v>
      </c>
      <c r="H1964">
        <v>201.74906279999999</v>
      </c>
      <c r="I1964">
        <v>85</v>
      </c>
      <c r="J1964">
        <v>0</v>
      </c>
      <c r="K1964">
        <v>55.6</v>
      </c>
      <c r="L1964">
        <v>1</v>
      </c>
      <c r="M1964">
        <v>87</v>
      </c>
      <c r="N1964">
        <v>7.25</v>
      </c>
      <c r="O1964">
        <v>85</v>
      </c>
      <c r="P1964">
        <v>0.1</v>
      </c>
      <c r="Q1964">
        <v>1589.8271299999999</v>
      </c>
      <c r="R1964">
        <v>3772938</v>
      </c>
      <c r="S1964">
        <v>1.9</v>
      </c>
      <c r="T1964">
        <v>1.9</v>
      </c>
      <c r="U1964">
        <v>0.76500000000000001</v>
      </c>
      <c r="V1964">
        <v>12.8</v>
      </c>
      <c r="W1964" t="b">
        <f>COUNT(LifeExpectancyData[[#This Row],[Life expectancy]:[Schooling]])=19</f>
        <v>1</v>
      </c>
    </row>
    <row r="1965" spans="1:23" x14ac:dyDescent="0.25">
      <c r="A1965" t="s">
        <v>403</v>
      </c>
      <c r="B1965">
        <v>2011</v>
      </c>
      <c r="C1965" t="s">
        <v>273</v>
      </c>
      <c r="D1965">
        <v>77.3</v>
      </c>
      <c r="E1965">
        <v>121</v>
      </c>
      <c r="F1965">
        <v>1</v>
      </c>
      <c r="G1965">
        <v>6.9</v>
      </c>
      <c r="H1965">
        <v>119.2124275</v>
      </c>
      <c r="I1965">
        <v>87</v>
      </c>
      <c r="J1965">
        <v>4</v>
      </c>
      <c r="K1965">
        <v>54.9</v>
      </c>
      <c r="L1965">
        <v>1</v>
      </c>
      <c r="M1965">
        <v>91</v>
      </c>
      <c r="N1965">
        <v>7.5</v>
      </c>
      <c r="O1965">
        <v>87</v>
      </c>
      <c r="P1965">
        <v>0.1</v>
      </c>
      <c r="Q1965">
        <v>927.72317099999998</v>
      </c>
      <c r="R1965">
        <v>377782</v>
      </c>
      <c r="S1965">
        <v>2</v>
      </c>
      <c r="T1965">
        <v>1.9</v>
      </c>
      <c r="U1965">
        <v>0.75800000000000001</v>
      </c>
      <c r="V1965">
        <v>12.9</v>
      </c>
      <c r="W1965" t="b">
        <f>COUNT(LifeExpectancyData[[#This Row],[Life expectancy]:[Schooling]])=19</f>
        <v>1</v>
      </c>
    </row>
    <row r="1966" spans="1:23" x14ac:dyDescent="0.25">
      <c r="A1966" t="s">
        <v>403</v>
      </c>
      <c r="B1966">
        <v>2010</v>
      </c>
      <c r="C1966" t="s">
        <v>273</v>
      </c>
      <c r="D1966">
        <v>76.5</v>
      </c>
      <c r="E1966">
        <v>122</v>
      </c>
      <c r="F1966">
        <v>1</v>
      </c>
      <c r="G1966">
        <v>6.94</v>
      </c>
      <c r="H1966">
        <v>1199.319976</v>
      </c>
      <c r="I1966">
        <v>94</v>
      </c>
      <c r="J1966">
        <v>0</v>
      </c>
      <c r="K1966">
        <v>54.2</v>
      </c>
      <c r="L1966">
        <v>2</v>
      </c>
      <c r="M1966">
        <v>95</v>
      </c>
      <c r="N1966">
        <v>8.5</v>
      </c>
      <c r="O1966">
        <v>94</v>
      </c>
      <c r="P1966">
        <v>0.1</v>
      </c>
      <c r="Q1966">
        <v>7937.2599309999996</v>
      </c>
      <c r="R1966">
        <v>3643222</v>
      </c>
      <c r="S1966">
        <v>2</v>
      </c>
      <c r="T1966">
        <v>1.9</v>
      </c>
      <c r="U1966">
        <v>0.75600000000000001</v>
      </c>
      <c r="V1966">
        <v>12.8</v>
      </c>
      <c r="W1966" t="b">
        <f>COUNT(LifeExpectancyData[[#This Row],[Life expectancy]:[Schooling]])=19</f>
        <v>1</v>
      </c>
    </row>
    <row r="1967" spans="1:23" x14ac:dyDescent="0.25">
      <c r="A1967" t="s">
        <v>403</v>
      </c>
      <c r="B1967">
        <v>2009</v>
      </c>
      <c r="C1967" t="s">
        <v>273</v>
      </c>
      <c r="D1967">
        <v>76.8</v>
      </c>
      <c r="E1967">
        <v>127</v>
      </c>
      <c r="F1967">
        <v>1</v>
      </c>
      <c r="G1967">
        <v>6.87</v>
      </c>
      <c r="H1967">
        <v>1092.155356</v>
      </c>
      <c r="I1967">
        <v>85</v>
      </c>
      <c r="J1967">
        <v>0</v>
      </c>
      <c r="K1967">
        <v>53.4</v>
      </c>
      <c r="L1967">
        <v>2</v>
      </c>
      <c r="M1967">
        <v>85</v>
      </c>
      <c r="N1967">
        <v>7.56</v>
      </c>
      <c r="O1967">
        <v>85</v>
      </c>
      <c r="P1967">
        <v>0.1</v>
      </c>
      <c r="Q1967">
        <v>7429.6282739999997</v>
      </c>
      <c r="R1967">
        <v>3579385</v>
      </c>
      <c r="S1967">
        <v>2</v>
      </c>
      <c r="T1967">
        <v>1.9</v>
      </c>
      <c r="U1967">
        <v>0.755</v>
      </c>
      <c r="V1967">
        <v>12.8</v>
      </c>
      <c r="W1967" t="b">
        <f>COUNT(LifeExpectancyData[[#This Row],[Life expectancy]:[Schooling]])=19</f>
        <v>1</v>
      </c>
    </row>
    <row r="1968" spans="1:23" x14ac:dyDescent="0.25">
      <c r="A1968" t="s">
        <v>403</v>
      </c>
      <c r="B1968">
        <v>2008</v>
      </c>
      <c r="C1968" t="s">
        <v>273</v>
      </c>
      <c r="D1968">
        <v>76.5</v>
      </c>
      <c r="E1968">
        <v>127</v>
      </c>
      <c r="F1968">
        <v>1</v>
      </c>
      <c r="G1968">
        <v>6.74</v>
      </c>
      <c r="H1968">
        <v>956.82297649999998</v>
      </c>
      <c r="I1968">
        <v>86</v>
      </c>
      <c r="J1968">
        <v>0</v>
      </c>
      <c r="K1968">
        <v>52.7</v>
      </c>
      <c r="L1968">
        <v>2</v>
      </c>
      <c r="M1968">
        <v>86</v>
      </c>
      <c r="N1968">
        <v>6.75</v>
      </c>
      <c r="O1968">
        <v>86</v>
      </c>
      <c r="P1968">
        <v>0.1</v>
      </c>
      <c r="Q1968">
        <v>6973.9283999999998</v>
      </c>
      <c r="R1968">
        <v>3516268</v>
      </c>
      <c r="S1968">
        <v>2</v>
      </c>
      <c r="T1968">
        <v>2</v>
      </c>
      <c r="U1968">
        <v>0.75</v>
      </c>
      <c r="V1968">
        <v>12.8</v>
      </c>
      <c r="W1968" t="b">
        <f>COUNT(LifeExpectancyData[[#This Row],[Life expectancy]:[Schooling]])=19</f>
        <v>1</v>
      </c>
    </row>
    <row r="1969" spans="1:23" x14ac:dyDescent="0.25">
      <c r="A1969" t="s">
        <v>403</v>
      </c>
      <c r="B1969">
        <v>2007</v>
      </c>
      <c r="C1969" t="s">
        <v>273</v>
      </c>
      <c r="D1969">
        <v>76.400000000000006</v>
      </c>
      <c r="E1969">
        <v>124</v>
      </c>
      <c r="F1969">
        <v>1</v>
      </c>
      <c r="G1969">
        <v>6.16</v>
      </c>
      <c r="H1969">
        <v>76.2508038</v>
      </c>
      <c r="I1969">
        <v>85</v>
      </c>
      <c r="J1969">
        <v>0</v>
      </c>
      <c r="K1969">
        <v>51.9</v>
      </c>
      <c r="L1969">
        <v>2</v>
      </c>
      <c r="M1969">
        <v>84</v>
      </c>
      <c r="N1969">
        <v>6.31</v>
      </c>
      <c r="O1969">
        <v>85</v>
      </c>
      <c r="P1969">
        <v>0.2</v>
      </c>
      <c r="Q1969">
        <v>668.86670000000004</v>
      </c>
      <c r="R1969">
        <v>345387</v>
      </c>
      <c r="S1969">
        <v>2.1</v>
      </c>
      <c r="T1969">
        <v>2</v>
      </c>
      <c r="U1969">
        <v>0.74299999999999999</v>
      </c>
      <c r="V1969">
        <v>12.9</v>
      </c>
      <c r="W1969" t="b">
        <f>COUNT(LifeExpectancyData[[#This Row],[Life expectancy]:[Schooling]])=19</f>
        <v>1</v>
      </c>
    </row>
    <row r="1970" spans="1:23" x14ac:dyDescent="0.25">
      <c r="A1970" t="s">
        <v>403</v>
      </c>
      <c r="B1970">
        <v>2006</v>
      </c>
      <c r="C1970" t="s">
        <v>273</v>
      </c>
      <c r="D1970">
        <v>76.2</v>
      </c>
      <c r="E1970">
        <v>125</v>
      </c>
      <c r="F1970">
        <v>1</v>
      </c>
      <c r="G1970">
        <v>5.72</v>
      </c>
      <c r="H1970">
        <v>631.12517109999999</v>
      </c>
      <c r="I1970">
        <v>88</v>
      </c>
      <c r="J1970">
        <v>0</v>
      </c>
      <c r="K1970">
        <v>51.1</v>
      </c>
      <c r="L1970">
        <v>2</v>
      </c>
      <c r="M1970">
        <v>98</v>
      </c>
      <c r="N1970">
        <v>7</v>
      </c>
      <c r="O1970">
        <v>88</v>
      </c>
      <c r="P1970">
        <v>0.1</v>
      </c>
      <c r="Q1970">
        <v>5348.5183989999996</v>
      </c>
      <c r="R1970">
        <v>339195</v>
      </c>
      <c r="S1970">
        <v>2.1</v>
      </c>
      <c r="T1970">
        <v>2</v>
      </c>
      <c r="U1970">
        <v>0.74399999999999999</v>
      </c>
      <c r="V1970">
        <v>12.9</v>
      </c>
      <c r="W1970" t="b">
        <f>COUNT(LifeExpectancyData[[#This Row],[Life expectancy]:[Schooling]])=19</f>
        <v>1</v>
      </c>
    </row>
    <row r="1971" spans="1:23" x14ac:dyDescent="0.25">
      <c r="A1971" t="s">
        <v>403</v>
      </c>
      <c r="B1971">
        <v>2005</v>
      </c>
      <c r="C1971" t="s">
        <v>273</v>
      </c>
      <c r="D1971">
        <v>75.8</v>
      </c>
      <c r="E1971">
        <v>122</v>
      </c>
      <c r="F1971">
        <v>1</v>
      </c>
      <c r="G1971">
        <v>5.53</v>
      </c>
      <c r="H1971">
        <v>623.91005029999997</v>
      </c>
      <c r="I1971">
        <v>92</v>
      </c>
      <c r="J1971">
        <v>0</v>
      </c>
      <c r="K1971">
        <v>5.3</v>
      </c>
      <c r="L1971">
        <v>2</v>
      </c>
      <c r="M1971">
        <v>88</v>
      </c>
      <c r="N1971">
        <v>7.48</v>
      </c>
      <c r="O1971">
        <v>92</v>
      </c>
      <c r="P1971">
        <v>0.1</v>
      </c>
      <c r="Q1971">
        <v>4916.5488599999999</v>
      </c>
      <c r="R1971">
        <v>333465</v>
      </c>
      <c r="S1971">
        <v>2.1</v>
      </c>
      <c r="T1971">
        <v>2.1</v>
      </c>
      <c r="U1971">
        <v>0.74</v>
      </c>
      <c r="V1971">
        <v>12.9</v>
      </c>
      <c r="W1971" t="b">
        <f>COUNT(LifeExpectancyData[[#This Row],[Life expectancy]:[Schooling]])=19</f>
        <v>1</v>
      </c>
    </row>
    <row r="1972" spans="1:23" x14ac:dyDescent="0.25">
      <c r="A1972" t="s">
        <v>403</v>
      </c>
      <c r="B1972">
        <v>2004</v>
      </c>
      <c r="C1972" t="s">
        <v>273</v>
      </c>
      <c r="D1972">
        <v>75.8</v>
      </c>
      <c r="E1972">
        <v>123</v>
      </c>
      <c r="F1972">
        <v>1</v>
      </c>
      <c r="G1972">
        <v>5.69</v>
      </c>
      <c r="H1972">
        <v>527.60847999999999</v>
      </c>
      <c r="I1972">
        <v>95</v>
      </c>
      <c r="J1972">
        <v>0</v>
      </c>
      <c r="K1972">
        <v>49.5</v>
      </c>
      <c r="L1972">
        <v>2</v>
      </c>
      <c r="M1972">
        <v>92</v>
      </c>
      <c r="N1972">
        <v>8.9</v>
      </c>
      <c r="O1972">
        <v>95</v>
      </c>
      <c r="P1972">
        <v>0.2</v>
      </c>
      <c r="Q1972">
        <v>4591.8927759999997</v>
      </c>
      <c r="R1972">
        <v>3269541</v>
      </c>
      <c r="S1972">
        <v>2.2000000000000002</v>
      </c>
      <c r="T1972">
        <v>2.1</v>
      </c>
      <c r="U1972">
        <v>0.73299999999999998</v>
      </c>
      <c r="V1972">
        <v>12.8</v>
      </c>
      <c r="W1972" t="b">
        <f>COUNT(LifeExpectancyData[[#This Row],[Life expectancy]:[Schooling]])=19</f>
        <v>1</v>
      </c>
    </row>
    <row r="1973" spans="1:23" x14ac:dyDescent="0.25">
      <c r="A1973" t="s">
        <v>403</v>
      </c>
      <c r="B1973">
        <v>2003</v>
      </c>
      <c r="C1973" t="s">
        <v>273</v>
      </c>
      <c r="D1973">
        <v>75.5</v>
      </c>
      <c r="E1973">
        <v>126</v>
      </c>
      <c r="F1973">
        <v>1</v>
      </c>
      <c r="G1973">
        <v>5.52</v>
      </c>
      <c r="H1973">
        <v>58.459760189999997</v>
      </c>
      <c r="I1973">
        <v>98</v>
      </c>
      <c r="J1973">
        <v>0</v>
      </c>
      <c r="K1973">
        <v>48.6</v>
      </c>
      <c r="L1973">
        <v>2</v>
      </c>
      <c r="M1973">
        <v>95</v>
      </c>
      <c r="N1973">
        <v>7.6</v>
      </c>
      <c r="O1973">
        <v>98</v>
      </c>
      <c r="P1973">
        <v>0.1</v>
      </c>
      <c r="Q1973">
        <v>4267.1357799999996</v>
      </c>
      <c r="R1973">
        <v>329174</v>
      </c>
      <c r="S1973">
        <v>2.2000000000000002</v>
      </c>
      <c r="T1973">
        <v>2.2000000000000002</v>
      </c>
      <c r="U1973">
        <v>0.72799999999999998</v>
      </c>
      <c r="V1973">
        <v>12.8</v>
      </c>
      <c r="W1973" t="b">
        <f>COUNT(LifeExpectancyData[[#This Row],[Life expectancy]:[Schooling]])=19</f>
        <v>1</v>
      </c>
    </row>
    <row r="1974" spans="1:23" x14ac:dyDescent="0.25">
      <c r="A1974" t="s">
        <v>403</v>
      </c>
      <c r="B1974">
        <v>2002</v>
      </c>
      <c r="C1974" t="s">
        <v>273</v>
      </c>
      <c r="D1974">
        <v>75.7</v>
      </c>
      <c r="E1974">
        <v>125</v>
      </c>
      <c r="F1974">
        <v>1</v>
      </c>
      <c r="G1974">
        <v>5.52</v>
      </c>
      <c r="H1974">
        <v>78.809402160000005</v>
      </c>
      <c r="I1974">
        <v>98</v>
      </c>
      <c r="J1974">
        <v>0</v>
      </c>
      <c r="K1974">
        <v>47.8</v>
      </c>
      <c r="L1974">
        <v>2</v>
      </c>
      <c r="M1974">
        <v>99</v>
      </c>
      <c r="N1974">
        <v>8.3000000000000007</v>
      </c>
      <c r="O1974">
        <v>99</v>
      </c>
      <c r="P1974">
        <v>0.2</v>
      </c>
      <c r="Q1974">
        <v>4126.14671</v>
      </c>
      <c r="R1974">
        <v>3149265</v>
      </c>
      <c r="S1974">
        <v>2.2999999999999998</v>
      </c>
      <c r="T1974">
        <v>2.2000000000000002</v>
      </c>
      <c r="U1974">
        <v>0.72499999999999998</v>
      </c>
      <c r="V1974">
        <v>12.6</v>
      </c>
      <c r="W1974" t="b">
        <f>COUNT(LifeExpectancyData[[#This Row],[Life expectancy]:[Schooling]])=19</f>
        <v>1</v>
      </c>
    </row>
    <row r="1975" spans="1:23" x14ac:dyDescent="0.25">
      <c r="A1975" t="s">
        <v>403</v>
      </c>
      <c r="B1975">
        <v>2001</v>
      </c>
      <c r="C1975" t="s">
        <v>273</v>
      </c>
      <c r="D1975">
        <v>75.5</v>
      </c>
      <c r="E1975">
        <v>124</v>
      </c>
      <c r="F1975">
        <v>2</v>
      </c>
      <c r="G1975">
        <v>5.43</v>
      </c>
      <c r="H1975">
        <v>7.3205144610000001</v>
      </c>
      <c r="I1975">
        <v>98</v>
      </c>
      <c r="J1975">
        <v>0</v>
      </c>
      <c r="K1975">
        <v>46.9</v>
      </c>
      <c r="L1975">
        <v>2</v>
      </c>
      <c r="M1975">
        <v>95</v>
      </c>
      <c r="N1975">
        <v>7.72</v>
      </c>
      <c r="O1975">
        <v>99</v>
      </c>
      <c r="P1975">
        <v>0.1</v>
      </c>
      <c r="Q1975">
        <v>446.37283300000001</v>
      </c>
      <c r="R1975">
        <v>389684</v>
      </c>
      <c r="S1975">
        <v>2.2999999999999998</v>
      </c>
      <c r="T1975">
        <v>2.2999999999999998</v>
      </c>
      <c r="U1975">
        <v>0.72099999999999997</v>
      </c>
      <c r="V1975">
        <v>12.4</v>
      </c>
      <c r="W1975" t="b">
        <f>COUNT(LifeExpectancyData[[#This Row],[Life expectancy]:[Schooling]])=19</f>
        <v>1</v>
      </c>
    </row>
    <row r="1976" spans="1:23" x14ac:dyDescent="0.25">
      <c r="A1976" t="s">
        <v>403</v>
      </c>
      <c r="B1976">
        <v>2000</v>
      </c>
      <c r="C1976" t="s">
        <v>273</v>
      </c>
      <c r="D1976">
        <v>75.7</v>
      </c>
      <c r="E1976">
        <v>121</v>
      </c>
      <c r="F1976">
        <v>2</v>
      </c>
      <c r="G1976">
        <v>5.58</v>
      </c>
      <c r="H1976">
        <v>9.8710214199999999</v>
      </c>
      <c r="J1976">
        <v>0</v>
      </c>
      <c r="K1976">
        <v>45.9</v>
      </c>
      <c r="L1976">
        <v>2</v>
      </c>
      <c r="M1976">
        <v>99</v>
      </c>
      <c r="N1976">
        <v>7.76</v>
      </c>
      <c r="O1976">
        <v>98</v>
      </c>
      <c r="P1976">
        <v>0.2</v>
      </c>
      <c r="Q1976">
        <v>46.299349999999997</v>
      </c>
      <c r="R1976">
        <v>33347</v>
      </c>
      <c r="S1976">
        <v>2.4</v>
      </c>
      <c r="T1976">
        <v>2.2999999999999998</v>
      </c>
      <c r="U1976">
        <v>0.71599999999999997</v>
      </c>
      <c r="V1976">
        <v>12.1</v>
      </c>
      <c r="W1976" t="b">
        <f>COUNT(LifeExpectancyData[[#This Row],[Life expectancy]:[Schooling]])=19</f>
        <v>0</v>
      </c>
    </row>
    <row r="1977" spans="1:23" x14ac:dyDescent="0.25">
      <c r="A1977" t="s">
        <v>404</v>
      </c>
      <c r="B1977">
        <v>2015</v>
      </c>
      <c r="C1977" t="s">
        <v>273</v>
      </c>
      <c r="D1977">
        <v>62.9</v>
      </c>
      <c r="E1977">
        <v>275</v>
      </c>
      <c r="F1977">
        <v>10</v>
      </c>
      <c r="H1977">
        <v>0</v>
      </c>
      <c r="I1977">
        <v>67</v>
      </c>
      <c r="J1977">
        <v>38</v>
      </c>
      <c r="K1977">
        <v>48.6</v>
      </c>
      <c r="L1977">
        <v>12</v>
      </c>
      <c r="M1977">
        <v>74</v>
      </c>
      <c r="O1977">
        <v>73</v>
      </c>
      <c r="P1977">
        <v>0.6</v>
      </c>
      <c r="R1977">
        <v>7919825</v>
      </c>
      <c r="S1977">
        <v>1.3</v>
      </c>
      <c r="T1977">
        <v>1.3</v>
      </c>
      <c r="U1977">
        <v>0.51500000000000001</v>
      </c>
      <c r="V1977">
        <v>10</v>
      </c>
      <c r="W1977" t="b">
        <f>COUNT(LifeExpectancyData[[#This Row],[Life expectancy]:[Schooling]])=19</f>
        <v>0</v>
      </c>
    </row>
    <row r="1978" spans="1:23" x14ac:dyDescent="0.25">
      <c r="A1978" t="s">
        <v>404</v>
      </c>
      <c r="B1978">
        <v>2014</v>
      </c>
      <c r="C1978" t="s">
        <v>273</v>
      </c>
      <c r="D1978">
        <v>62.7</v>
      </c>
      <c r="E1978">
        <v>278</v>
      </c>
      <c r="F1978">
        <v>10</v>
      </c>
      <c r="G1978">
        <v>0.01</v>
      </c>
      <c r="H1978">
        <v>208.2311603</v>
      </c>
      <c r="I1978">
        <v>67</v>
      </c>
      <c r="J1978">
        <v>2299</v>
      </c>
      <c r="K1978">
        <v>47.9</v>
      </c>
      <c r="L1978">
        <v>13</v>
      </c>
      <c r="M1978">
        <v>64</v>
      </c>
      <c r="N1978">
        <v>4.26</v>
      </c>
      <c r="O1978">
        <v>73</v>
      </c>
      <c r="P1978">
        <v>0.7</v>
      </c>
      <c r="Q1978">
        <v>2182.7165650000002</v>
      </c>
      <c r="R1978">
        <v>7755785</v>
      </c>
      <c r="S1978">
        <v>1.3</v>
      </c>
      <c r="T1978">
        <v>1.3</v>
      </c>
      <c r="U1978">
        <v>0.51100000000000001</v>
      </c>
      <c r="V1978">
        <v>10</v>
      </c>
      <c r="W1978" t="b">
        <f>COUNT(LifeExpectancyData[[#This Row],[Life expectancy]:[Schooling]])=19</f>
        <v>1</v>
      </c>
    </row>
    <row r="1979" spans="1:23" x14ac:dyDescent="0.25">
      <c r="A1979" t="s">
        <v>404</v>
      </c>
      <c r="B1979">
        <v>2013</v>
      </c>
      <c r="C1979" t="s">
        <v>273</v>
      </c>
      <c r="D1979">
        <v>62.4</v>
      </c>
      <c r="E1979">
        <v>281</v>
      </c>
      <c r="F1979">
        <v>10</v>
      </c>
      <c r="G1979">
        <v>0.01</v>
      </c>
      <c r="H1979">
        <v>25.708816949999999</v>
      </c>
      <c r="I1979">
        <v>73</v>
      </c>
      <c r="J1979">
        <v>12</v>
      </c>
      <c r="K1979">
        <v>47.2</v>
      </c>
      <c r="L1979">
        <v>13</v>
      </c>
      <c r="M1979">
        <v>8</v>
      </c>
      <c r="N1979">
        <v>4.78</v>
      </c>
      <c r="O1979">
        <v>79</v>
      </c>
      <c r="P1979">
        <v>0.8</v>
      </c>
      <c r="Q1979">
        <v>229.95364000000001</v>
      </c>
      <c r="R1979">
        <v>7592865</v>
      </c>
      <c r="S1979">
        <v>1.3</v>
      </c>
      <c r="T1979">
        <v>1.3</v>
      </c>
      <c r="U1979">
        <v>0.50600000000000001</v>
      </c>
      <c r="V1979">
        <v>10</v>
      </c>
      <c r="W1979" t="b">
        <f>COUNT(LifeExpectancyData[[#This Row],[Life expectancy]:[Schooling]])=19</f>
        <v>1</v>
      </c>
    </row>
    <row r="1980" spans="1:23" x14ac:dyDescent="0.25">
      <c r="A1980" t="s">
        <v>404</v>
      </c>
      <c r="B1980">
        <v>2012</v>
      </c>
      <c r="C1980" t="s">
        <v>273</v>
      </c>
      <c r="D1980">
        <v>62.2</v>
      </c>
      <c r="E1980">
        <v>284</v>
      </c>
      <c r="F1980">
        <v>10</v>
      </c>
      <c r="G1980">
        <v>0.01</v>
      </c>
      <c r="H1980">
        <v>31.635765200000002</v>
      </c>
      <c r="I1980">
        <v>68</v>
      </c>
      <c r="J1980">
        <v>0</v>
      </c>
      <c r="K1980">
        <v>46.4</v>
      </c>
      <c r="L1980">
        <v>13</v>
      </c>
      <c r="M1980">
        <v>81</v>
      </c>
      <c r="N1980">
        <v>4.55</v>
      </c>
      <c r="O1980">
        <v>74</v>
      </c>
      <c r="P1980">
        <v>1</v>
      </c>
      <c r="Q1980">
        <v>271.31874099999999</v>
      </c>
      <c r="R1980">
        <v>743836</v>
      </c>
      <c r="S1980">
        <v>1.3</v>
      </c>
      <c r="T1980">
        <v>1.3</v>
      </c>
      <c r="U1980">
        <v>0.501</v>
      </c>
      <c r="V1980">
        <v>9.9</v>
      </c>
      <c r="W1980" t="b">
        <f>COUNT(LifeExpectancyData[[#This Row],[Life expectancy]:[Schooling]])=19</f>
        <v>1</v>
      </c>
    </row>
    <row r="1981" spans="1:23" x14ac:dyDescent="0.25">
      <c r="A1981" t="s">
        <v>404</v>
      </c>
      <c r="B1981">
        <v>2011</v>
      </c>
      <c r="C1981" t="s">
        <v>273</v>
      </c>
      <c r="D1981">
        <v>62</v>
      </c>
      <c r="E1981">
        <v>285</v>
      </c>
      <c r="F1981">
        <v>10</v>
      </c>
      <c r="G1981">
        <v>0.88</v>
      </c>
      <c r="H1981">
        <v>23.407312860000001</v>
      </c>
      <c r="I1981">
        <v>66</v>
      </c>
      <c r="J1981">
        <v>0</v>
      </c>
      <c r="K1981">
        <v>45.7</v>
      </c>
      <c r="L1981">
        <v>13</v>
      </c>
      <c r="M1981">
        <v>69</v>
      </c>
      <c r="N1981">
        <v>4.9400000000000004</v>
      </c>
      <c r="O1981">
        <v>72</v>
      </c>
      <c r="P1981">
        <v>1</v>
      </c>
      <c r="Q1981">
        <v>177.867119</v>
      </c>
      <c r="R1981">
        <v>7269348</v>
      </c>
      <c r="S1981">
        <v>1.3</v>
      </c>
      <c r="T1981">
        <v>1.3</v>
      </c>
      <c r="U1981">
        <v>0.49399999999999999</v>
      </c>
      <c r="V1981">
        <v>9.9</v>
      </c>
      <c r="W1981" t="b">
        <f>COUNT(LifeExpectancyData[[#This Row],[Life expectancy]:[Schooling]])=19</f>
        <v>1</v>
      </c>
    </row>
    <row r="1982" spans="1:23" x14ac:dyDescent="0.25">
      <c r="A1982" t="s">
        <v>404</v>
      </c>
      <c r="B1982">
        <v>2010</v>
      </c>
      <c r="C1982" t="s">
        <v>273</v>
      </c>
      <c r="D1982">
        <v>61.8</v>
      </c>
      <c r="E1982">
        <v>286</v>
      </c>
      <c r="F1982">
        <v>10</v>
      </c>
      <c r="G1982">
        <v>0.79</v>
      </c>
      <c r="H1982">
        <v>18.99961966</v>
      </c>
      <c r="I1982">
        <v>56</v>
      </c>
      <c r="J1982">
        <v>0</v>
      </c>
      <c r="K1982">
        <v>44.9</v>
      </c>
      <c r="L1982">
        <v>14</v>
      </c>
      <c r="M1982">
        <v>72</v>
      </c>
      <c r="N1982">
        <v>4.18</v>
      </c>
      <c r="O1982">
        <v>67</v>
      </c>
      <c r="P1982">
        <v>1.1000000000000001</v>
      </c>
      <c r="Q1982">
        <v>1366.8791120000001</v>
      </c>
      <c r="R1982">
        <v>718239</v>
      </c>
      <c r="S1982">
        <v>1.4</v>
      </c>
      <c r="T1982">
        <v>1.3</v>
      </c>
      <c r="U1982">
        <v>0.48499999999999999</v>
      </c>
      <c r="V1982">
        <v>9.6</v>
      </c>
      <c r="W1982" t="b">
        <f>COUNT(LifeExpectancyData[[#This Row],[Life expectancy]:[Schooling]])=19</f>
        <v>1</v>
      </c>
    </row>
    <row r="1983" spans="1:23" x14ac:dyDescent="0.25">
      <c r="A1983" t="s">
        <v>404</v>
      </c>
      <c r="B1983">
        <v>2009</v>
      </c>
      <c r="C1983" t="s">
        <v>273</v>
      </c>
      <c r="D1983">
        <v>61.6</v>
      </c>
      <c r="E1983">
        <v>288</v>
      </c>
      <c r="F1983">
        <v>11</v>
      </c>
      <c r="G1983">
        <v>0.82</v>
      </c>
      <c r="H1983">
        <v>20.533275310000001</v>
      </c>
      <c r="I1983">
        <v>66</v>
      </c>
      <c r="J1983">
        <v>0</v>
      </c>
      <c r="K1983">
        <v>44.2</v>
      </c>
      <c r="L1983">
        <v>14</v>
      </c>
      <c r="M1983">
        <v>79</v>
      </c>
      <c r="N1983">
        <v>4.3600000000000003</v>
      </c>
      <c r="O1983">
        <v>73</v>
      </c>
      <c r="P1983">
        <v>1.1000000000000001</v>
      </c>
      <c r="Q1983">
        <v>1166.66337</v>
      </c>
      <c r="R1983">
        <v>6947447</v>
      </c>
      <c r="S1983">
        <v>1.4</v>
      </c>
      <c r="T1983">
        <v>1.3</v>
      </c>
      <c r="U1983">
        <v>0.47699999999999998</v>
      </c>
      <c r="V1983">
        <v>9.1999999999999993</v>
      </c>
      <c r="W1983" t="b">
        <f>COUNT(LifeExpectancyData[[#This Row],[Life expectancy]:[Schooling]])=19</f>
        <v>1</v>
      </c>
    </row>
    <row r="1984" spans="1:23" x14ac:dyDescent="0.25">
      <c r="A1984" t="s">
        <v>404</v>
      </c>
      <c r="B1984">
        <v>2008</v>
      </c>
      <c r="C1984" t="s">
        <v>273</v>
      </c>
      <c r="D1984">
        <v>61.4</v>
      </c>
      <c r="E1984">
        <v>29</v>
      </c>
      <c r="F1984">
        <v>11</v>
      </c>
      <c r="G1984">
        <v>0.81</v>
      </c>
      <c r="H1984">
        <v>103.7277727</v>
      </c>
      <c r="I1984">
        <v>59</v>
      </c>
      <c r="J1984">
        <v>0</v>
      </c>
      <c r="K1984">
        <v>43.4</v>
      </c>
      <c r="L1984">
        <v>14</v>
      </c>
      <c r="M1984">
        <v>76</v>
      </c>
      <c r="N1984">
        <v>4.5999999999999996</v>
      </c>
      <c r="O1984">
        <v>63</v>
      </c>
      <c r="P1984">
        <v>1.3</v>
      </c>
      <c r="Q1984">
        <v>1178.72469</v>
      </c>
      <c r="R1984">
        <v>6787187</v>
      </c>
      <c r="S1984">
        <v>1.4</v>
      </c>
      <c r="T1984">
        <v>1.3</v>
      </c>
      <c r="U1984">
        <v>0.46899999999999997</v>
      </c>
      <c r="V1984">
        <v>8.9</v>
      </c>
      <c r="W1984" t="b">
        <f>COUNT(LifeExpectancyData[[#This Row],[Life expectancy]:[Schooling]])=19</f>
        <v>1</v>
      </c>
    </row>
    <row r="1985" spans="1:23" x14ac:dyDescent="0.25">
      <c r="A1985" t="s">
        <v>404</v>
      </c>
      <c r="B1985">
        <v>2007</v>
      </c>
      <c r="C1985" t="s">
        <v>273</v>
      </c>
      <c r="D1985">
        <v>61.1</v>
      </c>
      <c r="E1985">
        <v>295</v>
      </c>
      <c r="F1985">
        <v>11</v>
      </c>
      <c r="G1985">
        <v>0.71</v>
      </c>
      <c r="H1985">
        <v>85.717538099999999</v>
      </c>
      <c r="I1985">
        <v>61</v>
      </c>
      <c r="J1985">
        <v>0</v>
      </c>
      <c r="K1985">
        <v>42.7</v>
      </c>
      <c r="L1985">
        <v>14</v>
      </c>
      <c r="M1985">
        <v>72</v>
      </c>
      <c r="N1985">
        <v>4.4000000000000004</v>
      </c>
      <c r="O1985">
        <v>71</v>
      </c>
      <c r="P1985">
        <v>1.4</v>
      </c>
      <c r="Q1985">
        <v>956.66895199999999</v>
      </c>
      <c r="R1985">
        <v>6627922</v>
      </c>
      <c r="S1985">
        <v>1.4</v>
      </c>
      <c r="T1985">
        <v>1.3</v>
      </c>
      <c r="U1985">
        <v>0.46100000000000002</v>
      </c>
      <c r="V1985">
        <v>8.6</v>
      </c>
      <c r="W1985" t="b">
        <f>COUNT(LifeExpectancyData[[#This Row],[Life expectancy]:[Schooling]])=19</f>
        <v>1</v>
      </c>
    </row>
    <row r="1986" spans="1:23" x14ac:dyDescent="0.25">
      <c r="A1986" t="s">
        <v>404</v>
      </c>
      <c r="B1986">
        <v>2006</v>
      </c>
      <c r="C1986" t="s">
        <v>273</v>
      </c>
      <c r="D1986">
        <v>68</v>
      </c>
      <c r="E1986">
        <v>299</v>
      </c>
      <c r="F1986">
        <v>11</v>
      </c>
      <c r="G1986">
        <v>0.64</v>
      </c>
      <c r="H1986">
        <v>126.61421369999999</v>
      </c>
      <c r="I1986">
        <v>71</v>
      </c>
      <c r="J1986">
        <v>1</v>
      </c>
      <c r="K1986">
        <v>41.9</v>
      </c>
      <c r="L1986">
        <v>14</v>
      </c>
      <c r="M1986">
        <v>67</v>
      </c>
      <c r="N1986">
        <v>5.92</v>
      </c>
      <c r="O1986">
        <v>72</v>
      </c>
      <c r="P1986">
        <v>1.5</v>
      </c>
      <c r="Q1986">
        <v>854.34692099999995</v>
      </c>
      <c r="R1986">
        <v>647272</v>
      </c>
      <c r="S1986">
        <v>1.4</v>
      </c>
      <c r="T1986">
        <v>1.4</v>
      </c>
      <c r="U1986">
        <v>0.45400000000000001</v>
      </c>
      <c r="V1986">
        <v>8.1999999999999993</v>
      </c>
      <c r="W1986" t="b">
        <f>COUNT(LifeExpectancyData[[#This Row],[Life expectancy]:[Schooling]])=19</f>
        <v>1</v>
      </c>
    </row>
    <row r="1987" spans="1:23" x14ac:dyDescent="0.25">
      <c r="A1987" t="s">
        <v>404</v>
      </c>
      <c r="B1987">
        <v>2005</v>
      </c>
      <c r="C1987" t="s">
        <v>273</v>
      </c>
      <c r="D1987">
        <v>64</v>
      </c>
      <c r="E1987">
        <v>37</v>
      </c>
      <c r="F1987">
        <v>11</v>
      </c>
      <c r="G1987">
        <v>0.84</v>
      </c>
      <c r="H1987">
        <v>12.055519970000001</v>
      </c>
      <c r="I1987">
        <v>63</v>
      </c>
      <c r="J1987">
        <v>1222</v>
      </c>
      <c r="K1987">
        <v>41.1</v>
      </c>
      <c r="L1987">
        <v>15</v>
      </c>
      <c r="M1987">
        <v>61</v>
      </c>
      <c r="N1987">
        <v>6.42</v>
      </c>
      <c r="O1987">
        <v>72</v>
      </c>
      <c r="P1987">
        <v>1.5</v>
      </c>
      <c r="Q1987">
        <v>77.577348599999993</v>
      </c>
      <c r="R1987">
        <v>631479</v>
      </c>
      <c r="S1987">
        <v>1.4</v>
      </c>
      <c r="T1987">
        <v>1.4</v>
      </c>
      <c r="U1987">
        <v>0.44600000000000001</v>
      </c>
      <c r="V1987">
        <v>7.9</v>
      </c>
      <c r="W1987" t="b">
        <f>COUNT(LifeExpectancyData[[#This Row],[Life expectancy]:[Schooling]])=19</f>
        <v>1</v>
      </c>
    </row>
    <row r="1988" spans="1:23" x14ac:dyDescent="0.25">
      <c r="A1988" t="s">
        <v>404</v>
      </c>
      <c r="B1988">
        <v>2004</v>
      </c>
      <c r="C1988" t="s">
        <v>273</v>
      </c>
      <c r="D1988">
        <v>59.9</v>
      </c>
      <c r="E1988">
        <v>314</v>
      </c>
      <c r="F1988">
        <v>11</v>
      </c>
      <c r="G1988">
        <v>0.57999999999999996</v>
      </c>
      <c r="H1988">
        <v>158.001946</v>
      </c>
      <c r="I1988">
        <v>6</v>
      </c>
      <c r="J1988">
        <v>1385</v>
      </c>
      <c r="K1988">
        <v>4.4000000000000004</v>
      </c>
      <c r="L1988">
        <v>15</v>
      </c>
      <c r="M1988">
        <v>59</v>
      </c>
      <c r="N1988">
        <v>8.39</v>
      </c>
      <c r="O1988">
        <v>62</v>
      </c>
      <c r="P1988">
        <v>1.5</v>
      </c>
      <c r="Q1988">
        <v>637.36162149999996</v>
      </c>
      <c r="R1988">
        <v>6161517</v>
      </c>
      <c r="S1988">
        <v>1.5</v>
      </c>
      <c r="T1988">
        <v>1.4</v>
      </c>
      <c r="U1988">
        <v>0.439</v>
      </c>
      <c r="V1988">
        <v>7.6</v>
      </c>
      <c r="W1988" t="b">
        <f>COUNT(LifeExpectancyData[[#This Row],[Life expectancy]:[Schooling]])=19</f>
        <v>1</v>
      </c>
    </row>
    <row r="1989" spans="1:23" x14ac:dyDescent="0.25">
      <c r="A1989" t="s">
        <v>404</v>
      </c>
      <c r="B1989">
        <v>2003</v>
      </c>
      <c r="C1989" t="s">
        <v>273</v>
      </c>
      <c r="D1989">
        <v>59.6</v>
      </c>
      <c r="E1989">
        <v>321</v>
      </c>
      <c r="F1989">
        <v>11</v>
      </c>
      <c r="G1989">
        <v>0.59</v>
      </c>
      <c r="H1989">
        <v>124.3789361</v>
      </c>
      <c r="I1989">
        <v>67</v>
      </c>
      <c r="J1989">
        <v>3863</v>
      </c>
      <c r="K1989">
        <v>39.6</v>
      </c>
      <c r="L1989">
        <v>14</v>
      </c>
      <c r="M1989">
        <v>62</v>
      </c>
      <c r="N1989">
        <v>6.79</v>
      </c>
      <c r="O1989">
        <v>68</v>
      </c>
      <c r="P1989">
        <v>1.4</v>
      </c>
      <c r="Q1989">
        <v>588.35825950000003</v>
      </c>
      <c r="R1989">
        <v>61724</v>
      </c>
      <c r="S1989">
        <v>1.5</v>
      </c>
      <c r="T1989">
        <v>1.4</v>
      </c>
      <c r="U1989">
        <v>0.433</v>
      </c>
      <c r="V1989">
        <v>7.2</v>
      </c>
      <c r="W1989" t="b">
        <f>COUNT(LifeExpectancyData[[#This Row],[Life expectancy]:[Schooling]])=19</f>
        <v>1</v>
      </c>
    </row>
    <row r="1990" spans="1:23" x14ac:dyDescent="0.25">
      <c r="A1990" t="s">
        <v>404</v>
      </c>
      <c r="B1990">
        <v>2002</v>
      </c>
      <c r="C1990" t="s">
        <v>273</v>
      </c>
      <c r="D1990">
        <v>59.3</v>
      </c>
      <c r="E1990">
        <v>327</v>
      </c>
      <c r="F1990">
        <v>11</v>
      </c>
      <c r="G1990">
        <v>0.61</v>
      </c>
      <c r="H1990">
        <v>110.9803062</v>
      </c>
      <c r="I1990">
        <v>6</v>
      </c>
      <c r="J1990">
        <v>17620</v>
      </c>
      <c r="K1990">
        <v>38.9</v>
      </c>
      <c r="L1990">
        <v>14</v>
      </c>
      <c r="M1990">
        <v>54</v>
      </c>
      <c r="N1990">
        <v>7.69</v>
      </c>
      <c r="O1990">
        <v>61</v>
      </c>
      <c r="P1990">
        <v>1.4</v>
      </c>
      <c r="Q1990">
        <v>511.665773</v>
      </c>
      <c r="R1990">
        <v>5862316</v>
      </c>
      <c r="S1990">
        <v>1.5</v>
      </c>
      <c r="T1990">
        <v>1.5</v>
      </c>
      <c r="U1990">
        <v>0.42799999999999999</v>
      </c>
      <c r="V1990">
        <v>6.9</v>
      </c>
      <c r="W1990" t="b">
        <f>COUNT(LifeExpectancyData[[#This Row],[Life expectancy]:[Schooling]])=19</f>
        <v>1</v>
      </c>
    </row>
    <row r="1991" spans="1:23" x14ac:dyDescent="0.25">
      <c r="A1991" t="s">
        <v>404</v>
      </c>
      <c r="B1991">
        <v>2001</v>
      </c>
      <c r="C1991" t="s">
        <v>273</v>
      </c>
      <c r="D1991">
        <v>59.1</v>
      </c>
      <c r="E1991">
        <v>331</v>
      </c>
      <c r="F1991">
        <v>11</v>
      </c>
      <c r="G1991">
        <v>0.68</v>
      </c>
      <c r="H1991">
        <v>93.372784969999998</v>
      </c>
      <c r="I1991">
        <v>59</v>
      </c>
      <c r="J1991">
        <v>4023</v>
      </c>
      <c r="K1991">
        <v>38.200000000000003</v>
      </c>
      <c r="L1991">
        <v>14</v>
      </c>
      <c r="M1991">
        <v>52</v>
      </c>
      <c r="N1991">
        <v>6.68</v>
      </c>
      <c r="O1991">
        <v>55</v>
      </c>
      <c r="P1991">
        <v>1.3</v>
      </c>
      <c r="Q1991">
        <v>539.41528000000005</v>
      </c>
      <c r="R1991">
        <v>5716152</v>
      </c>
      <c r="S1991">
        <v>1.5</v>
      </c>
      <c r="T1991">
        <v>1.5</v>
      </c>
      <c r="U1991">
        <v>0.42199999999999999</v>
      </c>
      <c r="V1991">
        <v>6.6</v>
      </c>
      <c r="W1991" t="b">
        <f>COUNT(LifeExpectancyData[[#This Row],[Life expectancy]:[Schooling]])=19</f>
        <v>1</v>
      </c>
    </row>
    <row r="1992" spans="1:23" x14ac:dyDescent="0.25">
      <c r="A1992" t="s">
        <v>404</v>
      </c>
      <c r="B1992">
        <v>2000</v>
      </c>
      <c r="C1992" t="s">
        <v>273</v>
      </c>
      <c r="D1992">
        <v>58.9</v>
      </c>
      <c r="E1992">
        <v>335</v>
      </c>
      <c r="F1992">
        <v>11</v>
      </c>
      <c r="G1992">
        <v>0.73</v>
      </c>
      <c r="H1992">
        <v>62.562738410000001</v>
      </c>
      <c r="I1992">
        <v>57</v>
      </c>
      <c r="J1992">
        <v>7135</v>
      </c>
      <c r="K1992">
        <v>37.5</v>
      </c>
      <c r="L1992">
        <v>14</v>
      </c>
      <c r="M1992">
        <v>51</v>
      </c>
      <c r="N1992">
        <v>3.98</v>
      </c>
      <c r="O1992">
        <v>59</v>
      </c>
      <c r="P1992">
        <v>1.1000000000000001</v>
      </c>
      <c r="Q1992">
        <v>631.94685260000006</v>
      </c>
      <c r="R1992">
        <v>5572222</v>
      </c>
      <c r="S1992">
        <v>1.6</v>
      </c>
      <c r="T1992">
        <v>1.5</v>
      </c>
      <c r="U1992">
        <v>0.41799999999999998</v>
      </c>
      <c r="V1992">
        <v>6.2</v>
      </c>
      <c r="W1992" t="b">
        <f>COUNT(LifeExpectancyData[[#This Row],[Life expectancy]:[Schooling]])=19</f>
        <v>1</v>
      </c>
    </row>
    <row r="1993" spans="1:23" x14ac:dyDescent="0.25">
      <c r="A1993" t="s">
        <v>405</v>
      </c>
      <c r="B1993">
        <v>2015</v>
      </c>
      <c r="C1993" t="s">
        <v>273</v>
      </c>
      <c r="D1993">
        <v>74</v>
      </c>
      <c r="E1993">
        <v>146</v>
      </c>
      <c r="F1993">
        <v>2</v>
      </c>
      <c r="H1993">
        <v>0</v>
      </c>
      <c r="I1993">
        <v>93</v>
      </c>
      <c r="J1993">
        <v>0</v>
      </c>
      <c r="K1993">
        <v>5.2</v>
      </c>
      <c r="L1993">
        <v>3</v>
      </c>
      <c r="M1993">
        <v>89</v>
      </c>
      <c r="O1993">
        <v>93</v>
      </c>
      <c r="P1993">
        <v>0.2</v>
      </c>
      <c r="Q1993">
        <v>419.36772400000001</v>
      </c>
      <c r="R1993">
        <v>6639119</v>
      </c>
      <c r="S1993">
        <v>2</v>
      </c>
      <c r="T1993">
        <v>1.9</v>
      </c>
      <c r="U1993">
        <v>0.69199999999999995</v>
      </c>
      <c r="V1993">
        <v>12.3</v>
      </c>
      <c r="W1993" t="b">
        <f>COUNT(LifeExpectancyData[[#This Row],[Life expectancy]:[Schooling]])=19</f>
        <v>0</v>
      </c>
    </row>
    <row r="1994" spans="1:23" x14ac:dyDescent="0.25">
      <c r="A1994" t="s">
        <v>405</v>
      </c>
      <c r="B1994">
        <v>2014</v>
      </c>
      <c r="C1994" t="s">
        <v>273</v>
      </c>
      <c r="D1994">
        <v>73.900000000000006</v>
      </c>
      <c r="E1994">
        <v>147</v>
      </c>
      <c r="F1994">
        <v>3</v>
      </c>
      <c r="G1994">
        <v>0.01</v>
      </c>
      <c r="H1994">
        <v>561.76847009999994</v>
      </c>
      <c r="I1994">
        <v>87</v>
      </c>
      <c r="J1994">
        <v>0</v>
      </c>
      <c r="K1994">
        <v>49.4</v>
      </c>
      <c r="L1994">
        <v>3</v>
      </c>
      <c r="M1994">
        <v>83</v>
      </c>
      <c r="N1994">
        <v>9.81</v>
      </c>
      <c r="O1994">
        <v>87</v>
      </c>
      <c r="P1994">
        <v>0.2</v>
      </c>
      <c r="Q1994">
        <v>4712.8227360000001</v>
      </c>
      <c r="R1994">
        <v>6552584</v>
      </c>
      <c r="S1994">
        <v>2</v>
      </c>
      <c r="T1994">
        <v>1.9</v>
      </c>
      <c r="U1994">
        <v>0.68799999999999994</v>
      </c>
      <c r="V1994">
        <v>12.3</v>
      </c>
      <c r="W1994" t="b">
        <f>COUNT(LifeExpectancyData[[#This Row],[Life expectancy]:[Schooling]])=19</f>
        <v>1</v>
      </c>
    </row>
    <row r="1995" spans="1:23" x14ac:dyDescent="0.25">
      <c r="A1995" t="s">
        <v>405</v>
      </c>
      <c r="B1995">
        <v>2013</v>
      </c>
      <c r="C1995" t="s">
        <v>273</v>
      </c>
      <c r="D1995">
        <v>73.8</v>
      </c>
      <c r="E1995">
        <v>148</v>
      </c>
      <c r="F1995">
        <v>3</v>
      </c>
      <c r="G1995">
        <v>5.03</v>
      </c>
      <c r="H1995">
        <v>573.43469819999996</v>
      </c>
      <c r="I1995">
        <v>86</v>
      </c>
      <c r="J1995">
        <v>0</v>
      </c>
      <c r="K1995">
        <v>48.6</v>
      </c>
      <c r="L1995">
        <v>3</v>
      </c>
      <c r="M1995">
        <v>8</v>
      </c>
      <c r="N1995">
        <v>1.49</v>
      </c>
      <c r="O1995">
        <v>86</v>
      </c>
      <c r="P1995">
        <v>0.2</v>
      </c>
      <c r="Q1995">
        <v>4479.9585800000004</v>
      </c>
      <c r="R1995">
        <v>646574</v>
      </c>
      <c r="S1995">
        <v>2</v>
      </c>
      <c r="T1995">
        <v>1.9</v>
      </c>
      <c r="U1995">
        <v>0.67900000000000005</v>
      </c>
      <c r="V1995">
        <v>12.3</v>
      </c>
      <c r="W1995" t="b">
        <f>COUNT(LifeExpectancyData[[#This Row],[Life expectancy]:[Schooling]])=19</f>
        <v>1</v>
      </c>
    </row>
    <row r="1996" spans="1:23" x14ac:dyDescent="0.25">
      <c r="A1996" t="s">
        <v>405</v>
      </c>
      <c r="B1996">
        <v>2012</v>
      </c>
      <c r="C1996" t="s">
        <v>273</v>
      </c>
      <c r="D1996">
        <v>73.599999999999994</v>
      </c>
      <c r="E1996">
        <v>148</v>
      </c>
      <c r="F1996">
        <v>3</v>
      </c>
      <c r="G1996">
        <v>5.36</v>
      </c>
      <c r="H1996">
        <v>441.84462439999999</v>
      </c>
      <c r="I1996">
        <v>87</v>
      </c>
      <c r="J1996">
        <v>0</v>
      </c>
      <c r="K1996">
        <v>47.9</v>
      </c>
      <c r="L1996">
        <v>3</v>
      </c>
      <c r="M1996">
        <v>83</v>
      </c>
      <c r="N1996">
        <v>1.33</v>
      </c>
      <c r="O1996">
        <v>87</v>
      </c>
      <c r="P1996">
        <v>0.1</v>
      </c>
      <c r="Q1996">
        <v>3855.5377349999999</v>
      </c>
      <c r="R1996">
        <v>6379219</v>
      </c>
      <c r="S1996">
        <v>2</v>
      </c>
      <c r="T1996">
        <v>2</v>
      </c>
      <c r="U1996">
        <v>0.67900000000000005</v>
      </c>
      <c r="V1996">
        <v>12.3</v>
      </c>
      <c r="W1996" t="b">
        <f>COUNT(LifeExpectancyData[[#This Row],[Life expectancy]:[Schooling]])=19</f>
        <v>1</v>
      </c>
    </row>
    <row r="1997" spans="1:23" x14ac:dyDescent="0.25">
      <c r="A1997" t="s">
        <v>405</v>
      </c>
      <c r="B1997">
        <v>2011</v>
      </c>
      <c r="C1997" t="s">
        <v>273</v>
      </c>
      <c r="D1997">
        <v>73.400000000000006</v>
      </c>
      <c r="E1997">
        <v>15</v>
      </c>
      <c r="F1997">
        <v>3</v>
      </c>
      <c r="G1997">
        <v>5.79</v>
      </c>
      <c r="H1997">
        <v>472.19328250000001</v>
      </c>
      <c r="I1997">
        <v>89</v>
      </c>
      <c r="J1997">
        <v>0</v>
      </c>
      <c r="K1997">
        <v>47.1</v>
      </c>
      <c r="L1997">
        <v>3</v>
      </c>
      <c r="M1997">
        <v>84</v>
      </c>
      <c r="N1997">
        <v>9.42</v>
      </c>
      <c r="O1997">
        <v>89</v>
      </c>
      <c r="P1997">
        <v>0.1</v>
      </c>
      <c r="Q1997">
        <v>3988.1189399999998</v>
      </c>
      <c r="R1997">
        <v>6293783</v>
      </c>
      <c r="S1997">
        <v>2.1</v>
      </c>
      <c r="T1997">
        <v>2</v>
      </c>
      <c r="U1997">
        <v>0.67500000000000004</v>
      </c>
      <c r="V1997">
        <v>12.3</v>
      </c>
      <c r="W1997" t="b">
        <f>COUNT(LifeExpectancyData[[#This Row],[Life expectancy]:[Schooling]])=19</f>
        <v>1</v>
      </c>
    </row>
    <row r="1998" spans="1:23" x14ac:dyDescent="0.25">
      <c r="A1998" t="s">
        <v>405</v>
      </c>
      <c r="B1998">
        <v>2010</v>
      </c>
      <c r="C1998" t="s">
        <v>273</v>
      </c>
      <c r="D1998">
        <v>73.2</v>
      </c>
      <c r="E1998">
        <v>152</v>
      </c>
      <c r="F1998">
        <v>3</v>
      </c>
      <c r="G1998">
        <v>5.65</v>
      </c>
      <c r="H1998">
        <v>359.9760397</v>
      </c>
      <c r="I1998">
        <v>89</v>
      </c>
      <c r="J1998">
        <v>0</v>
      </c>
      <c r="K1998">
        <v>46.4</v>
      </c>
      <c r="L1998">
        <v>3</v>
      </c>
      <c r="M1998">
        <v>85</v>
      </c>
      <c r="N1998">
        <v>9.1</v>
      </c>
      <c r="O1998">
        <v>89</v>
      </c>
      <c r="P1998">
        <v>0.1</v>
      </c>
      <c r="Q1998">
        <v>3225.591754</v>
      </c>
      <c r="R1998">
        <v>629877</v>
      </c>
      <c r="S1998">
        <v>2.1</v>
      </c>
      <c r="T1998">
        <v>2</v>
      </c>
      <c r="U1998">
        <v>0.66400000000000003</v>
      </c>
      <c r="V1998">
        <v>12.4</v>
      </c>
      <c r="W1998" t="b">
        <f>COUNT(LifeExpectancyData[[#This Row],[Life expectancy]:[Schooling]])=19</f>
        <v>1</v>
      </c>
    </row>
    <row r="1999" spans="1:23" x14ac:dyDescent="0.25">
      <c r="A1999" t="s">
        <v>405</v>
      </c>
      <c r="B1999">
        <v>2009</v>
      </c>
      <c r="C1999" t="s">
        <v>273</v>
      </c>
      <c r="D1999">
        <v>73</v>
      </c>
      <c r="E1999">
        <v>155</v>
      </c>
      <c r="F1999">
        <v>3</v>
      </c>
      <c r="G1999">
        <v>5.39</v>
      </c>
      <c r="H1999">
        <v>30.935195480000001</v>
      </c>
      <c r="I1999">
        <v>85</v>
      </c>
      <c r="J1999">
        <v>0</v>
      </c>
      <c r="K1999">
        <v>45.6</v>
      </c>
      <c r="L1999">
        <v>3</v>
      </c>
      <c r="M1999">
        <v>81</v>
      </c>
      <c r="N1999">
        <v>9.14</v>
      </c>
      <c r="O1999">
        <v>85</v>
      </c>
      <c r="P1999">
        <v>0.1</v>
      </c>
      <c r="Q1999">
        <v>2599.5962589999999</v>
      </c>
      <c r="R1999">
        <v>6127837</v>
      </c>
      <c r="S1999">
        <v>2.1</v>
      </c>
      <c r="T1999">
        <v>2</v>
      </c>
      <c r="U1999">
        <v>0.66300000000000003</v>
      </c>
      <c r="V1999">
        <v>12.1</v>
      </c>
      <c r="W1999" t="b">
        <f>COUNT(LifeExpectancyData[[#This Row],[Life expectancy]:[Schooling]])=19</f>
        <v>1</v>
      </c>
    </row>
    <row r="2000" spans="1:23" x14ac:dyDescent="0.25">
      <c r="A2000" t="s">
        <v>405</v>
      </c>
      <c r="B2000">
        <v>2008</v>
      </c>
      <c r="C2000" t="s">
        <v>273</v>
      </c>
      <c r="D2000">
        <v>72.7</v>
      </c>
      <c r="E2000">
        <v>157</v>
      </c>
      <c r="F2000">
        <v>3</v>
      </c>
      <c r="G2000">
        <v>6.14</v>
      </c>
      <c r="H2000">
        <v>34.739245760000003</v>
      </c>
      <c r="I2000">
        <v>87</v>
      </c>
      <c r="J2000">
        <v>0</v>
      </c>
      <c r="K2000">
        <v>44.9</v>
      </c>
      <c r="L2000">
        <v>4</v>
      </c>
      <c r="M2000">
        <v>85</v>
      </c>
      <c r="N2000">
        <v>7.6</v>
      </c>
      <c r="O2000">
        <v>89</v>
      </c>
      <c r="P2000">
        <v>0.1</v>
      </c>
      <c r="Q2000">
        <v>359.99218400000001</v>
      </c>
      <c r="R2000">
        <v>647117</v>
      </c>
      <c r="S2000">
        <v>2.1</v>
      </c>
      <c r="T2000">
        <v>2.1</v>
      </c>
      <c r="U2000">
        <v>0.65400000000000003</v>
      </c>
      <c r="V2000">
        <v>11.9</v>
      </c>
      <c r="W2000" t="b">
        <f>COUNT(LifeExpectancyData[[#This Row],[Life expectancy]:[Schooling]])=19</f>
        <v>1</v>
      </c>
    </row>
    <row r="2001" spans="1:23" x14ac:dyDescent="0.25">
      <c r="A2001" t="s">
        <v>405</v>
      </c>
      <c r="B2001">
        <v>2007</v>
      </c>
      <c r="C2001" t="s">
        <v>273</v>
      </c>
      <c r="D2001">
        <v>72.5</v>
      </c>
      <c r="E2001">
        <v>159</v>
      </c>
      <c r="F2001">
        <v>3</v>
      </c>
      <c r="G2001">
        <v>5.61</v>
      </c>
      <c r="H2001">
        <v>318.62018519999998</v>
      </c>
      <c r="I2001">
        <v>86</v>
      </c>
      <c r="J2001">
        <v>0</v>
      </c>
      <c r="K2001">
        <v>44.2</v>
      </c>
      <c r="L2001">
        <v>4</v>
      </c>
      <c r="M2001">
        <v>95</v>
      </c>
      <c r="N2001">
        <v>6.41</v>
      </c>
      <c r="O2001">
        <v>95</v>
      </c>
      <c r="P2001">
        <v>0.1</v>
      </c>
      <c r="Q2001">
        <v>2312.1929260000002</v>
      </c>
      <c r="R2001">
        <v>5966159</v>
      </c>
      <c r="S2001">
        <v>2.2000000000000002</v>
      </c>
      <c r="T2001">
        <v>2.1</v>
      </c>
      <c r="U2001">
        <v>0.64900000000000002</v>
      </c>
      <c r="V2001">
        <v>12</v>
      </c>
      <c r="W2001" t="b">
        <f>COUNT(LifeExpectancyData[[#This Row],[Life expectancy]:[Schooling]])=19</f>
        <v>1</v>
      </c>
    </row>
    <row r="2002" spans="1:23" x14ac:dyDescent="0.25">
      <c r="A2002" t="s">
        <v>405</v>
      </c>
      <c r="B2002">
        <v>2006</v>
      </c>
      <c r="C2002" t="s">
        <v>273</v>
      </c>
      <c r="D2002">
        <v>72.3</v>
      </c>
      <c r="E2002">
        <v>161</v>
      </c>
      <c r="F2002">
        <v>3</v>
      </c>
      <c r="G2002">
        <v>5.61</v>
      </c>
      <c r="H2002">
        <v>26.180723820000001</v>
      </c>
      <c r="I2002">
        <v>92</v>
      </c>
      <c r="J2002">
        <v>0</v>
      </c>
      <c r="K2002">
        <v>43.5</v>
      </c>
      <c r="L2002">
        <v>4</v>
      </c>
      <c r="M2002">
        <v>98</v>
      </c>
      <c r="N2002">
        <v>6.43</v>
      </c>
      <c r="O2002">
        <v>98</v>
      </c>
      <c r="P2002">
        <v>0.2</v>
      </c>
      <c r="Q2002">
        <v>189.71539000000001</v>
      </c>
      <c r="R2002">
        <v>5882796</v>
      </c>
      <c r="S2002">
        <v>2.2000000000000002</v>
      </c>
      <c r="T2002">
        <v>2.2000000000000002</v>
      </c>
      <c r="U2002">
        <v>0.64800000000000002</v>
      </c>
      <c r="V2002">
        <v>12.1</v>
      </c>
      <c r="W2002" t="b">
        <f>COUNT(LifeExpectancyData[[#This Row],[Life expectancy]:[Schooling]])=19</f>
        <v>1</v>
      </c>
    </row>
    <row r="2003" spans="1:23" x14ac:dyDescent="0.25">
      <c r="A2003" t="s">
        <v>405</v>
      </c>
      <c r="B2003">
        <v>2005</v>
      </c>
      <c r="C2003" t="s">
        <v>273</v>
      </c>
      <c r="D2003">
        <v>72.099999999999994</v>
      </c>
      <c r="E2003">
        <v>163</v>
      </c>
      <c r="F2003">
        <v>3</v>
      </c>
      <c r="G2003">
        <v>6.38</v>
      </c>
      <c r="H2003">
        <v>20.680372940000002</v>
      </c>
      <c r="I2003">
        <v>92</v>
      </c>
      <c r="J2003">
        <v>0</v>
      </c>
      <c r="K2003">
        <v>42.8</v>
      </c>
      <c r="L2003">
        <v>4</v>
      </c>
      <c r="M2003">
        <v>96</v>
      </c>
      <c r="N2003">
        <v>6.7</v>
      </c>
      <c r="O2003">
        <v>96</v>
      </c>
      <c r="P2003">
        <v>0.2</v>
      </c>
      <c r="Q2003">
        <v>157.145691</v>
      </c>
      <c r="R2003">
        <v>5795494</v>
      </c>
      <c r="S2003">
        <v>2.2999999999999998</v>
      </c>
      <c r="T2003">
        <v>2.2000000000000002</v>
      </c>
      <c r="U2003">
        <v>0.64600000000000002</v>
      </c>
      <c r="V2003">
        <v>12.3</v>
      </c>
      <c r="W2003" t="b">
        <f>COUNT(LifeExpectancyData[[#This Row],[Life expectancy]:[Schooling]])=19</f>
        <v>1</v>
      </c>
    </row>
    <row r="2004" spans="1:23" x14ac:dyDescent="0.25">
      <c r="A2004" t="s">
        <v>405</v>
      </c>
      <c r="B2004">
        <v>2004</v>
      </c>
      <c r="C2004" t="s">
        <v>273</v>
      </c>
      <c r="D2004">
        <v>71.900000000000006</v>
      </c>
      <c r="E2004">
        <v>165</v>
      </c>
      <c r="F2004">
        <v>3</v>
      </c>
      <c r="G2004">
        <v>6.2</v>
      </c>
      <c r="H2004">
        <v>20.600830269999999</v>
      </c>
      <c r="I2004">
        <v>9</v>
      </c>
      <c r="J2004">
        <v>0</v>
      </c>
      <c r="K2004">
        <v>42</v>
      </c>
      <c r="L2004">
        <v>4</v>
      </c>
      <c r="M2004">
        <v>92</v>
      </c>
      <c r="N2004">
        <v>5.78</v>
      </c>
      <c r="O2004">
        <v>92</v>
      </c>
      <c r="P2004">
        <v>0.2</v>
      </c>
      <c r="Q2004">
        <v>148.527976</v>
      </c>
      <c r="R2004">
        <v>57374</v>
      </c>
      <c r="S2004">
        <v>2.2999999999999998</v>
      </c>
      <c r="T2004">
        <v>2.2000000000000002</v>
      </c>
      <c r="U2004">
        <v>0.63900000000000001</v>
      </c>
      <c r="V2004">
        <v>12.1</v>
      </c>
      <c r="W2004" t="b">
        <f>COUNT(LifeExpectancyData[[#This Row],[Life expectancy]:[Schooling]])=19</f>
        <v>1</v>
      </c>
    </row>
    <row r="2005" spans="1:23" x14ac:dyDescent="0.25">
      <c r="A2005" t="s">
        <v>405</v>
      </c>
      <c r="B2005">
        <v>2003</v>
      </c>
      <c r="C2005" t="s">
        <v>273</v>
      </c>
      <c r="D2005">
        <v>71.7</v>
      </c>
      <c r="E2005">
        <v>166</v>
      </c>
      <c r="F2005">
        <v>4</v>
      </c>
      <c r="G2005">
        <v>6.64</v>
      </c>
      <c r="H2005">
        <v>155.42330759999999</v>
      </c>
      <c r="I2005">
        <v>86</v>
      </c>
      <c r="J2005">
        <v>0</v>
      </c>
      <c r="K2005">
        <v>41.3</v>
      </c>
      <c r="L2005">
        <v>4</v>
      </c>
      <c r="M2005">
        <v>86</v>
      </c>
      <c r="N2005">
        <v>5.99</v>
      </c>
      <c r="O2005">
        <v>86</v>
      </c>
      <c r="P2005">
        <v>0.1</v>
      </c>
      <c r="Q2005">
        <v>1174.7793469999999</v>
      </c>
      <c r="R2005">
        <v>56795</v>
      </c>
      <c r="S2005">
        <v>2.4</v>
      </c>
      <c r="T2005">
        <v>2.2999999999999998</v>
      </c>
      <c r="U2005">
        <v>0.64200000000000002</v>
      </c>
      <c r="V2005">
        <v>12.7</v>
      </c>
      <c r="W2005" t="b">
        <f>COUNT(LifeExpectancyData[[#This Row],[Life expectancy]:[Schooling]])=19</f>
        <v>1</v>
      </c>
    </row>
    <row r="2006" spans="1:23" x14ac:dyDescent="0.25">
      <c r="A2006" t="s">
        <v>405</v>
      </c>
      <c r="B2006">
        <v>2002</v>
      </c>
      <c r="C2006" t="s">
        <v>273</v>
      </c>
      <c r="D2006">
        <v>71.5</v>
      </c>
      <c r="E2006">
        <v>168</v>
      </c>
      <c r="F2006">
        <v>4</v>
      </c>
      <c r="G2006">
        <v>5.66</v>
      </c>
      <c r="H2006">
        <v>152.82939730000001</v>
      </c>
      <c r="J2006">
        <v>0</v>
      </c>
      <c r="K2006">
        <v>4.5999999999999996</v>
      </c>
      <c r="L2006">
        <v>4</v>
      </c>
      <c r="M2006">
        <v>87</v>
      </c>
      <c r="N2006">
        <v>6.77</v>
      </c>
      <c r="O2006">
        <v>87</v>
      </c>
      <c r="P2006">
        <v>0.1</v>
      </c>
      <c r="Q2006">
        <v>1148.2298820000001</v>
      </c>
      <c r="R2006">
        <v>558611</v>
      </c>
      <c r="S2006">
        <v>2.4</v>
      </c>
      <c r="T2006">
        <v>2.2999999999999998</v>
      </c>
      <c r="U2006">
        <v>0.63200000000000001</v>
      </c>
      <c r="V2006">
        <v>12.2</v>
      </c>
      <c r="W2006" t="b">
        <f>COUNT(LifeExpectancyData[[#This Row],[Life expectancy]:[Schooling]])=19</f>
        <v>0</v>
      </c>
    </row>
    <row r="2007" spans="1:23" x14ac:dyDescent="0.25">
      <c r="A2007" t="s">
        <v>405</v>
      </c>
      <c r="B2007">
        <v>2001</v>
      </c>
      <c r="C2007" t="s">
        <v>273</v>
      </c>
      <c r="D2007">
        <v>71.2</v>
      </c>
      <c r="E2007">
        <v>17</v>
      </c>
      <c r="F2007">
        <v>4</v>
      </c>
      <c r="G2007">
        <v>6.66</v>
      </c>
      <c r="H2007">
        <v>233.84886030000001</v>
      </c>
      <c r="J2007">
        <v>0</v>
      </c>
      <c r="K2007">
        <v>39.799999999999997</v>
      </c>
      <c r="L2007">
        <v>5</v>
      </c>
      <c r="M2007">
        <v>9</v>
      </c>
      <c r="N2007">
        <v>7.61</v>
      </c>
      <c r="O2007">
        <v>89</v>
      </c>
      <c r="P2007">
        <v>0.1</v>
      </c>
      <c r="Q2007">
        <v>1417.2658200000001</v>
      </c>
      <c r="R2007">
        <v>546624</v>
      </c>
      <c r="S2007">
        <v>2.5</v>
      </c>
      <c r="T2007">
        <v>2.4</v>
      </c>
      <c r="U2007">
        <v>0.624</v>
      </c>
      <c r="V2007">
        <v>11.8</v>
      </c>
      <c r="W2007" t="b">
        <f>COUNT(LifeExpectancyData[[#This Row],[Life expectancy]:[Schooling]])=19</f>
        <v>0</v>
      </c>
    </row>
    <row r="2008" spans="1:23" x14ac:dyDescent="0.25">
      <c r="A2008" t="s">
        <v>405</v>
      </c>
      <c r="B2008">
        <v>2000</v>
      </c>
      <c r="C2008" t="s">
        <v>273</v>
      </c>
      <c r="D2008">
        <v>79</v>
      </c>
      <c r="E2008">
        <v>172</v>
      </c>
      <c r="F2008">
        <v>4</v>
      </c>
      <c r="G2008">
        <v>6.78</v>
      </c>
      <c r="H2008">
        <v>273.57587690000003</v>
      </c>
      <c r="J2008">
        <v>0</v>
      </c>
      <c r="K2008">
        <v>39.1</v>
      </c>
      <c r="L2008">
        <v>5</v>
      </c>
      <c r="M2008">
        <v>86</v>
      </c>
      <c r="N2008">
        <v>8.1</v>
      </c>
      <c r="O2008">
        <v>86</v>
      </c>
      <c r="P2008">
        <v>0.1</v>
      </c>
      <c r="Q2008">
        <v>1545.6264229999999</v>
      </c>
      <c r="R2008">
        <v>5327</v>
      </c>
      <c r="S2008">
        <v>2.5</v>
      </c>
      <c r="T2008">
        <v>2.4</v>
      </c>
      <c r="U2008">
        <v>0.625</v>
      </c>
      <c r="V2008">
        <v>11.6</v>
      </c>
      <c r="W2008" t="b">
        <f>COUNT(LifeExpectancyData[[#This Row],[Life expectancy]:[Schooling]])=19</f>
        <v>0</v>
      </c>
    </row>
    <row r="2009" spans="1:23" x14ac:dyDescent="0.25">
      <c r="A2009" t="s">
        <v>406</v>
      </c>
      <c r="B2009">
        <v>2015</v>
      </c>
      <c r="C2009" t="s">
        <v>273</v>
      </c>
      <c r="D2009">
        <v>75.5</v>
      </c>
      <c r="E2009">
        <v>123</v>
      </c>
      <c r="F2009">
        <v>8</v>
      </c>
      <c r="H2009">
        <v>0</v>
      </c>
      <c r="I2009">
        <v>9</v>
      </c>
      <c r="J2009">
        <v>4</v>
      </c>
      <c r="K2009">
        <v>55.6</v>
      </c>
      <c r="L2009">
        <v>10</v>
      </c>
      <c r="M2009">
        <v>88</v>
      </c>
      <c r="O2009">
        <v>9</v>
      </c>
      <c r="P2009">
        <v>0.1</v>
      </c>
      <c r="Q2009">
        <v>63.343259000000003</v>
      </c>
      <c r="R2009">
        <v>31376671</v>
      </c>
      <c r="S2009">
        <v>1.1000000000000001</v>
      </c>
      <c r="T2009">
        <v>1.1000000000000001</v>
      </c>
      <c r="U2009">
        <v>0.73699999999999999</v>
      </c>
      <c r="V2009">
        <v>13.4</v>
      </c>
      <c r="W2009" t="b">
        <f>COUNT(LifeExpectancyData[[#This Row],[Life expectancy]:[Schooling]])=19</f>
        <v>0</v>
      </c>
    </row>
    <row r="2010" spans="1:23" x14ac:dyDescent="0.25">
      <c r="A2010" t="s">
        <v>406</v>
      </c>
      <c r="B2010">
        <v>2014</v>
      </c>
      <c r="C2010" t="s">
        <v>273</v>
      </c>
      <c r="D2010">
        <v>75.3</v>
      </c>
      <c r="E2010">
        <v>125</v>
      </c>
      <c r="F2010">
        <v>8</v>
      </c>
      <c r="G2010">
        <v>0.01</v>
      </c>
      <c r="H2010">
        <v>973.72867499999995</v>
      </c>
      <c r="I2010">
        <v>88</v>
      </c>
      <c r="J2010">
        <v>0</v>
      </c>
      <c r="K2010">
        <v>54.9</v>
      </c>
      <c r="L2010">
        <v>10</v>
      </c>
      <c r="M2010">
        <v>78</v>
      </c>
      <c r="N2010">
        <v>5.47</v>
      </c>
      <c r="O2010">
        <v>88</v>
      </c>
      <c r="P2010">
        <v>0.1</v>
      </c>
      <c r="Q2010">
        <v>6491.5245000000004</v>
      </c>
      <c r="R2010">
        <v>3973354</v>
      </c>
      <c r="S2010">
        <v>1.1000000000000001</v>
      </c>
      <c r="T2010">
        <v>1.1000000000000001</v>
      </c>
      <c r="U2010">
        <v>0.73499999999999999</v>
      </c>
      <c r="V2010">
        <v>13.4</v>
      </c>
      <c r="W2010" t="b">
        <f>COUNT(LifeExpectancyData[[#This Row],[Life expectancy]:[Schooling]])=19</f>
        <v>1</v>
      </c>
    </row>
    <row r="2011" spans="1:23" x14ac:dyDescent="0.25">
      <c r="A2011" t="s">
        <v>406</v>
      </c>
      <c r="B2011">
        <v>2013</v>
      </c>
      <c r="C2011" t="s">
        <v>273</v>
      </c>
      <c r="D2011">
        <v>75.3</v>
      </c>
      <c r="E2011">
        <v>125</v>
      </c>
      <c r="F2011">
        <v>8</v>
      </c>
      <c r="G2011">
        <v>5.38</v>
      </c>
      <c r="H2011">
        <v>946.65211650000003</v>
      </c>
      <c r="I2011">
        <v>88</v>
      </c>
      <c r="J2011">
        <v>0</v>
      </c>
      <c r="K2011">
        <v>54.2</v>
      </c>
      <c r="L2011">
        <v>11</v>
      </c>
      <c r="M2011">
        <v>71</v>
      </c>
      <c r="N2011">
        <v>5.23</v>
      </c>
      <c r="O2011">
        <v>88</v>
      </c>
      <c r="P2011">
        <v>0.1</v>
      </c>
      <c r="Q2011">
        <v>6583.1162480000003</v>
      </c>
      <c r="R2011">
        <v>3565716</v>
      </c>
      <c r="S2011">
        <v>1.1000000000000001</v>
      </c>
      <c r="T2011">
        <v>1.1000000000000001</v>
      </c>
      <c r="U2011">
        <v>0.73099999999999998</v>
      </c>
      <c r="V2011">
        <v>13.4</v>
      </c>
      <c r="W2011" t="b">
        <f>COUNT(LifeExpectancyData[[#This Row],[Life expectancy]:[Schooling]])=19</f>
        <v>1</v>
      </c>
    </row>
    <row r="2012" spans="1:23" x14ac:dyDescent="0.25">
      <c r="A2012" t="s">
        <v>406</v>
      </c>
      <c r="B2012">
        <v>2012</v>
      </c>
      <c r="C2012" t="s">
        <v>273</v>
      </c>
      <c r="D2012">
        <v>74.900000000000006</v>
      </c>
      <c r="E2012">
        <v>129</v>
      </c>
      <c r="F2012">
        <v>9</v>
      </c>
      <c r="G2012">
        <v>5.14</v>
      </c>
      <c r="H2012">
        <v>885.98581850000005</v>
      </c>
      <c r="I2012">
        <v>95</v>
      </c>
      <c r="J2012">
        <v>0</v>
      </c>
      <c r="K2012">
        <v>53.6</v>
      </c>
      <c r="L2012">
        <v>11</v>
      </c>
      <c r="M2012">
        <v>94</v>
      </c>
      <c r="N2012">
        <v>5.18</v>
      </c>
      <c r="O2012">
        <v>95</v>
      </c>
      <c r="P2012">
        <v>0.1</v>
      </c>
      <c r="Q2012">
        <v>6387.7852810000004</v>
      </c>
      <c r="R2012">
        <v>3158966</v>
      </c>
      <c r="S2012">
        <v>1.1000000000000001</v>
      </c>
      <c r="T2012">
        <v>1.1000000000000001</v>
      </c>
      <c r="U2012">
        <v>0.72499999999999998</v>
      </c>
      <c r="V2012">
        <v>13.4</v>
      </c>
      <c r="W2012" t="b">
        <f>COUNT(LifeExpectancyData[[#This Row],[Life expectancy]:[Schooling]])=19</f>
        <v>1</v>
      </c>
    </row>
    <row r="2013" spans="1:23" x14ac:dyDescent="0.25">
      <c r="A2013" t="s">
        <v>406</v>
      </c>
      <c r="B2013">
        <v>2011</v>
      </c>
      <c r="C2013" t="s">
        <v>273</v>
      </c>
      <c r="D2013">
        <v>74.5</v>
      </c>
      <c r="E2013">
        <v>133</v>
      </c>
      <c r="F2013">
        <v>9</v>
      </c>
      <c r="G2013">
        <v>4.83</v>
      </c>
      <c r="H2013">
        <v>759.53806950000001</v>
      </c>
      <c r="I2013">
        <v>91</v>
      </c>
      <c r="J2013">
        <v>0</v>
      </c>
      <c r="K2013">
        <v>52.9</v>
      </c>
      <c r="L2013">
        <v>12</v>
      </c>
      <c r="M2013">
        <v>91</v>
      </c>
      <c r="N2013">
        <v>4.93</v>
      </c>
      <c r="O2013">
        <v>91</v>
      </c>
      <c r="P2013">
        <v>0.2</v>
      </c>
      <c r="Q2013">
        <v>5771.5658780000003</v>
      </c>
      <c r="R2013">
        <v>29759989</v>
      </c>
      <c r="S2013">
        <v>1.1000000000000001</v>
      </c>
      <c r="T2013">
        <v>1.1000000000000001</v>
      </c>
      <c r="U2013">
        <v>0.72099999999999997</v>
      </c>
      <c r="V2013">
        <v>13.4</v>
      </c>
      <c r="W2013" t="b">
        <f>COUNT(LifeExpectancyData[[#This Row],[Life expectancy]:[Schooling]])=19</f>
        <v>1</v>
      </c>
    </row>
    <row r="2014" spans="1:23" x14ac:dyDescent="0.25">
      <c r="A2014" t="s">
        <v>406</v>
      </c>
      <c r="B2014">
        <v>2010</v>
      </c>
      <c r="C2014" t="s">
        <v>273</v>
      </c>
      <c r="D2014">
        <v>73.7</v>
      </c>
      <c r="E2014">
        <v>14</v>
      </c>
      <c r="F2014">
        <v>10</v>
      </c>
      <c r="G2014">
        <v>4.72</v>
      </c>
      <c r="H2014">
        <v>69.439345079999995</v>
      </c>
      <c r="I2014">
        <v>93</v>
      </c>
      <c r="J2014">
        <v>0</v>
      </c>
      <c r="K2014">
        <v>52.2</v>
      </c>
      <c r="L2014">
        <v>12</v>
      </c>
      <c r="M2014">
        <v>92</v>
      </c>
      <c r="N2014">
        <v>5.3</v>
      </c>
      <c r="O2014">
        <v>93</v>
      </c>
      <c r="P2014">
        <v>0.2</v>
      </c>
      <c r="Q2014">
        <v>522.49319100000002</v>
      </c>
      <c r="R2014">
        <v>29373646</v>
      </c>
      <c r="S2014">
        <v>1.1000000000000001</v>
      </c>
      <c r="T2014">
        <v>1.1000000000000001</v>
      </c>
      <c r="U2014">
        <v>0.70799999999999996</v>
      </c>
      <c r="V2014">
        <v>13.3</v>
      </c>
      <c r="W2014" t="b">
        <f>COUNT(LifeExpectancyData[[#This Row],[Life expectancy]:[Schooling]])=19</f>
        <v>1</v>
      </c>
    </row>
    <row r="2015" spans="1:23" x14ac:dyDescent="0.25">
      <c r="A2015" t="s">
        <v>406</v>
      </c>
      <c r="B2015">
        <v>2009</v>
      </c>
      <c r="C2015" t="s">
        <v>273</v>
      </c>
      <c r="D2015">
        <v>73.8</v>
      </c>
      <c r="E2015">
        <v>14</v>
      </c>
      <c r="F2015">
        <v>10</v>
      </c>
      <c r="G2015">
        <v>4.6900000000000004</v>
      </c>
      <c r="H2015">
        <v>570.45324679999999</v>
      </c>
      <c r="I2015">
        <v>93</v>
      </c>
      <c r="J2015">
        <v>0</v>
      </c>
      <c r="K2015">
        <v>51.5</v>
      </c>
      <c r="L2015">
        <v>13</v>
      </c>
      <c r="M2015">
        <v>92</v>
      </c>
      <c r="N2015">
        <v>5.36</v>
      </c>
      <c r="O2015">
        <v>93</v>
      </c>
      <c r="P2015">
        <v>0.3</v>
      </c>
      <c r="Q2015">
        <v>4166.9338699999998</v>
      </c>
      <c r="R2015">
        <v>29157</v>
      </c>
      <c r="S2015">
        <v>1.2</v>
      </c>
      <c r="T2015">
        <v>1.2</v>
      </c>
      <c r="U2015">
        <v>0.70599999999999996</v>
      </c>
      <c r="V2015">
        <v>13.3</v>
      </c>
      <c r="W2015" t="b">
        <f>COUNT(LifeExpectancyData[[#This Row],[Life expectancy]:[Schooling]])=19</f>
        <v>1</v>
      </c>
    </row>
    <row r="2016" spans="1:23" x14ac:dyDescent="0.25">
      <c r="A2016" t="s">
        <v>406</v>
      </c>
      <c r="B2016">
        <v>2008</v>
      </c>
      <c r="C2016" t="s">
        <v>273</v>
      </c>
      <c r="D2016">
        <v>73.900000000000006</v>
      </c>
      <c r="E2016">
        <v>138</v>
      </c>
      <c r="F2016">
        <v>11</v>
      </c>
      <c r="G2016">
        <v>4.8499999999999996</v>
      </c>
      <c r="H2016">
        <v>58.498974199999999</v>
      </c>
      <c r="I2016">
        <v>93</v>
      </c>
      <c r="J2016">
        <v>1</v>
      </c>
      <c r="K2016">
        <v>5.8</v>
      </c>
      <c r="L2016">
        <v>14</v>
      </c>
      <c r="M2016">
        <v>93</v>
      </c>
      <c r="N2016">
        <v>4.7300000000000004</v>
      </c>
      <c r="O2016">
        <v>93</v>
      </c>
      <c r="P2016">
        <v>0.3</v>
      </c>
      <c r="Q2016">
        <v>428.87810999999999</v>
      </c>
      <c r="R2016">
        <v>2864198</v>
      </c>
      <c r="S2016">
        <v>1.2</v>
      </c>
      <c r="T2016">
        <v>1.2</v>
      </c>
      <c r="U2016">
        <v>0.7</v>
      </c>
      <c r="V2016">
        <v>13.2</v>
      </c>
      <c r="W2016" t="b">
        <f>COUNT(LifeExpectancyData[[#This Row],[Life expectancy]:[Schooling]])=19</f>
        <v>1</v>
      </c>
    </row>
    <row r="2017" spans="1:23" x14ac:dyDescent="0.25">
      <c r="A2017" t="s">
        <v>406</v>
      </c>
      <c r="B2017">
        <v>2007</v>
      </c>
      <c r="C2017" t="s">
        <v>273</v>
      </c>
      <c r="D2017">
        <v>74</v>
      </c>
      <c r="E2017">
        <v>133</v>
      </c>
      <c r="F2017">
        <v>11</v>
      </c>
      <c r="G2017">
        <v>4.29</v>
      </c>
      <c r="H2017">
        <v>516.40370210000003</v>
      </c>
      <c r="I2017">
        <v>93</v>
      </c>
      <c r="J2017">
        <v>0</v>
      </c>
      <c r="K2017">
        <v>5.2</v>
      </c>
      <c r="L2017">
        <v>15</v>
      </c>
      <c r="M2017">
        <v>93</v>
      </c>
      <c r="N2017">
        <v>4.5999999999999996</v>
      </c>
      <c r="O2017">
        <v>93</v>
      </c>
      <c r="P2017">
        <v>0.3</v>
      </c>
      <c r="Q2017">
        <v>3611.2147</v>
      </c>
      <c r="R2017">
        <v>28292724</v>
      </c>
      <c r="S2017">
        <v>1.2</v>
      </c>
      <c r="T2017">
        <v>1.2</v>
      </c>
      <c r="U2017">
        <v>0.69599999999999995</v>
      </c>
      <c r="V2017">
        <v>13.2</v>
      </c>
      <c r="W2017" t="b">
        <f>COUNT(LifeExpectancyData[[#This Row],[Life expectancy]:[Schooling]])=19</f>
        <v>1</v>
      </c>
    </row>
    <row r="2018" spans="1:23" x14ac:dyDescent="0.25">
      <c r="A2018" t="s">
        <v>406</v>
      </c>
      <c r="B2018">
        <v>2006</v>
      </c>
      <c r="C2018" t="s">
        <v>273</v>
      </c>
      <c r="D2018">
        <v>74.2</v>
      </c>
      <c r="E2018">
        <v>134</v>
      </c>
      <c r="F2018">
        <v>12</v>
      </c>
      <c r="G2018">
        <v>4.22</v>
      </c>
      <c r="H2018">
        <v>448.76704619999998</v>
      </c>
      <c r="I2018">
        <v>94</v>
      </c>
      <c r="J2018">
        <v>0</v>
      </c>
      <c r="K2018">
        <v>49.5</v>
      </c>
      <c r="L2018">
        <v>15</v>
      </c>
      <c r="M2018">
        <v>94</v>
      </c>
      <c r="N2018">
        <v>4.47</v>
      </c>
      <c r="O2018">
        <v>94</v>
      </c>
      <c r="P2018">
        <v>0.4</v>
      </c>
      <c r="Q2018">
        <v>3171.49856</v>
      </c>
      <c r="R2018">
        <v>27949944</v>
      </c>
      <c r="S2018">
        <v>1.2</v>
      </c>
      <c r="T2018">
        <v>1.2</v>
      </c>
      <c r="U2018">
        <v>0.69299999999999995</v>
      </c>
      <c r="V2018">
        <v>13</v>
      </c>
      <c r="W2018" t="b">
        <f>COUNT(LifeExpectancyData[[#This Row],[Life expectancy]:[Schooling]])=19</f>
        <v>1</v>
      </c>
    </row>
    <row r="2019" spans="1:23" x14ac:dyDescent="0.25">
      <c r="A2019" t="s">
        <v>406</v>
      </c>
      <c r="B2019">
        <v>2005</v>
      </c>
      <c r="C2019" t="s">
        <v>273</v>
      </c>
      <c r="D2019">
        <v>72.8</v>
      </c>
      <c r="E2019">
        <v>148</v>
      </c>
      <c r="F2019">
        <v>13</v>
      </c>
      <c r="G2019">
        <v>4.4400000000000004</v>
      </c>
      <c r="H2019">
        <v>411.56456530000003</v>
      </c>
      <c r="I2019">
        <v>94</v>
      </c>
      <c r="J2019">
        <v>0</v>
      </c>
      <c r="K2019">
        <v>48.8</v>
      </c>
      <c r="L2019">
        <v>16</v>
      </c>
      <c r="M2019">
        <v>66</v>
      </c>
      <c r="N2019">
        <v>4.72</v>
      </c>
      <c r="O2019">
        <v>77</v>
      </c>
      <c r="P2019">
        <v>0.4</v>
      </c>
      <c r="Q2019">
        <v>2754.7829000000002</v>
      </c>
      <c r="R2019">
        <v>276141</v>
      </c>
      <c r="S2019">
        <v>1.3</v>
      </c>
      <c r="T2019">
        <v>1.3</v>
      </c>
      <c r="U2019">
        <v>0.69199999999999995</v>
      </c>
      <c r="V2019">
        <v>13</v>
      </c>
      <c r="W2019" t="b">
        <f>COUNT(LifeExpectancyData[[#This Row],[Life expectancy]:[Schooling]])=19</f>
        <v>1</v>
      </c>
    </row>
    <row r="2020" spans="1:23" x14ac:dyDescent="0.25">
      <c r="A2020" t="s">
        <v>406</v>
      </c>
      <c r="B2020">
        <v>2004</v>
      </c>
      <c r="C2020" t="s">
        <v>273</v>
      </c>
      <c r="D2020">
        <v>72.2</v>
      </c>
      <c r="E2020">
        <v>151</v>
      </c>
      <c r="F2020">
        <v>14</v>
      </c>
      <c r="G2020">
        <v>4.2699999999999996</v>
      </c>
      <c r="H2020">
        <v>356.93938050000003</v>
      </c>
      <c r="I2020">
        <v>92</v>
      </c>
      <c r="J2020">
        <v>0</v>
      </c>
      <c r="K2020">
        <v>48.1</v>
      </c>
      <c r="L2020">
        <v>18</v>
      </c>
      <c r="M2020">
        <v>81</v>
      </c>
      <c r="N2020">
        <v>4.5599999999999996</v>
      </c>
      <c r="O2020">
        <v>86</v>
      </c>
      <c r="P2020">
        <v>0.4</v>
      </c>
      <c r="Q2020">
        <v>2448.1438990000001</v>
      </c>
      <c r="R2020">
        <v>27273194</v>
      </c>
      <c r="S2020">
        <v>1.3</v>
      </c>
      <c r="T2020">
        <v>1.3</v>
      </c>
      <c r="U2020">
        <v>0.68500000000000005</v>
      </c>
      <c r="V2020">
        <v>12.8</v>
      </c>
      <c r="W2020" t="b">
        <f>COUNT(LifeExpectancyData[[#This Row],[Life expectancy]:[Schooling]])=19</f>
        <v>1</v>
      </c>
    </row>
    <row r="2021" spans="1:23" x14ac:dyDescent="0.25">
      <c r="A2021" t="s">
        <v>406</v>
      </c>
      <c r="B2021">
        <v>2003</v>
      </c>
      <c r="C2021" t="s">
        <v>273</v>
      </c>
      <c r="D2021">
        <v>72.099999999999994</v>
      </c>
      <c r="E2021">
        <v>152</v>
      </c>
      <c r="F2021">
        <v>15</v>
      </c>
      <c r="G2021">
        <v>4.5</v>
      </c>
      <c r="H2021">
        <v>34.70333523</v>
      </c>
      <c r="I2021">
        <v>65</v>
      </c>
      <c r="J2021">
        <v>0</v>
      </c>
      <c r="K2021">
        <v>47.4</v>
      </c>
      <c r="L2021">
        <v>19</v>
      </c>
      <c r="M2021">
        <v>95</v>
      </c>
      <c r="N2021">
        <v>4.5999999999999996</v>
      </c>
      <c r="O2021">
        <v>94</v>
      </c>
      <c r="P2021">
        <v>0.4</v>
      </c>
      <c r="Q2021">
        <v>218.25997000000001</v>
      </c>
      <c r="R2021">
        <v>26937738</v>
      </c>
      <c r="S2021">
        <v>1.3</v>
      </c>
      <c r="T2021">
        <v>1.3</v>
      </c>
      <c r="U2021">
        <v>0.68600000000000005</v>
      </c>
      <c r="V2021">
        <v>13.3</v>
      </c>
      <c r="W2021" t="b">
        <f>COUNT(LifeExpectancyData[[#This Row],[Life expectancy]:[Schooling]])=19</f>
        <v>1</v>
      </c>
    </row>
    <row r="2022" spans="1:23" x14ac:dyDescent="0.25">
      <c r="A2022" t="s">
        <v>406</v>
      </c>
      <c r="B2022">
        <v>2002</v>
      </c>
      <c r="C2022" t="s">
        <v>273</v>
      </c>
      <c r="D2022">
        <v>72.599999999999994</v>
      </c>
      <c r="E2022">
        <v>144</v>
      </c>
      <c r="F2022">
        <v>16</v>
      </c>
      <c r="G2022">
        <v>4.03</v>
      </c>
      <c r="H2022">
        <v>40.537778629999998</v>
      </c>
      <c r="J2022">
        <v>0</v>
      </c>
      <c r="K2022">
        <v>46.7</v>
      </c>
      <c r="L2022">
        <v>20</v>
      </c>
      <c r="M2022">
        <v>95</v>
      </c>
      <c r="N2022">
        <v>4.9400000000000004</v>
      </c>
      <c r="O2022">
        <v>95</v>
      </c>
      <c r="P2022">
        <v>0.4</v>
      </c>
      <c r="Q2022">
        <v>259.19295799999998</v>
      </c>
      <c r="R2022">
        <v>2661467</v>
      </c>
      <c r="S2022">
        <v>1.4</v>
      </c>
      <c r="T2022">
        <v>1.4</v>
      </c>
      <c r="U2022">
        <v>0.68600000000000005</v>
      </c>
      <c r="V2022">
        <v>13.9</v>
      </c>
      <c r="W2022" t="b">
        <f>COUNT(LifeExpectancyData[[#This Row],[Life expectancy]:[Schooling]])=19</f>
        <v>0</v>
      </c>
    </row>
    <row r="2023" spans="1:23" x14ac:dyDescent="0.25">
      <c r="A2023" t="s">
        <v>406</v>
      </c>
      <c r="B2023">
        <v>2001</v>
      </c>
      <c r="C2023" t="s">
        <v>273</v>
      </c>
      <c r="D2023">
        <v>72.400000000000006</v>
      </c>
      <c r="E2023">
        <v>142</v>
      </c>
      <c r="F2023">
        <v>17</v>
      </c>
      <c r="G2023">
        <v>4.22</v>
      </c>
      <c r="H2023">
        <v>302.53590580000002</v>
      </c>
      <c r="J2023">
        <v>0</v>
      </c>
      <c r="K2023">
        <v>46.1</v>
      </c>
      <c r="L2023">
        <v>22</v>
      </c>
      <c r="M2023">
        <v>9</v>
      </c>
      <c r="N2023">
        <v>4.9800000000000004</v>
      </c>
      <c r="O2023">
        <v>9</v>
      </c>
      <c r="P2023">
        <v>0.5</v>
      </c>
      <c r="Q2023">
        <v>1981.243653</v>
      </c>
      <c r="R2023">
        <v>26261363</v>
      </c>
      <c r="S2023">
        <v>1.4</v>
      </c>
      <c r="T2023">
        <v>1.4</v>
      </c>
      <c r="U2023">
        <v>0.67700000000000005</v>
      </c>
      <c r="V2023">
        <v>13.4</v>
      </c>
      <c r="W2023" t="b">
        <f>COUNT(LifeExpectancyData[[#This Row],[Life expectancy]:[Schooling]])=19</f>
        <v>0</v>
      </c>
    </row>
    <row r="2024" spans="1:23" x14ac:dyDescent="0.25">
      <c r="A2024" t="s">
        <v>406</v>
      </c>
      <c r="B2024">
        <v>2000</v>
      </c>
      <c r="C2024" t="s">
        <v>273</v>
      </c>
      <c r="D2024">
        <v>71.400000000000006</v>
      </c>
      <c r="E2024">
        <v>154</v>
      </c>
      <c r="F2024">
        <v>18</v>
      </c>
      <c r="G2024">
        <v>4.59</v>
      </c>
      <c r="H2024">
        <v>297.51123369999999</v>
      </c>
      <c r="J2024">
        <v>1</v>
      </c>
      <c r="K2024">
        <v>45.4</v>
      </c>
      <c r="L2024">
        <v>24</v>
      </c>
      <c r="M2024">
        <v>93</v>
      </c>
      <c r="N2024">
        <v>4.83</v>
      </c>
      <c r="O2024">
        <v>98</v>
      </c>
      <c r="P2024">
        <v>0.5</v>
      </c>
      <c r="Q2024">
        <v>1996.719689</v>
      </c>
      <c r="R2024">
        <v>25914879</v>
      </c>
      <c r="S2024">
        <v>1.4</v>
      </c>
      <c r="T2024">
        <v>1.4</v>
      </c>
      <c r="U2024">
        <v>0.67400000000000004</v>
      </c>
      <c r="V2024">
        <v>13.5</v>
      </c>
      <c r="W2024" t="b">
        <f>COUNT(LifeExpectancyData[[#This Row],[Life expectancy]:[Schooling]])=19</f>
        <v>0</v>
      </c>
    </row>
    <row r="2025" spans="1:23" x14ac:dyDescent="0.25">
      <c r="A2025" t="s">
        <v>407</v>
      </c>
      <c r="B2025">
        <v>2015</v>
      </c>
      <c r="C2025" t="s">
        <v>273</v>
      </c>
      <c r="D2025">
        <v>68.5</v>
      </c>
      <c r="E2025">
        <v>211</v>
      </c>
      <c r="F2025">
        <v>52</v>
      </c>
      <c r="H2025">
        <v>0</v>
      </c>
      <c r="I2025">
        <v>6</v>
      </c>
      <c r="J2025">
        <v>619</v>
      </c>
      <c r="K2025">
        <v>25.4</v>
      </c>
      <c r="L2025">
        <v>66</v>
      </c>
      <c r="M2025">
        <v>79</v>
      </c>
      <c r="O2025">
        <v>6</v>
      </c>
      <c r="P2025">
        <v>0.1</v>
      </c>
      <c r="Q2025">
        <v>2878.3383699999999</v>
      </c>
      <c r="R2025">
        <v>11716359</v>
      </c>
      <c r="S2025">
        <v>1</v>
      </c>
      <c r="T2025">
        <v>9.6999999999999993</v>
      </c>
      <c r="U2025">
        <v>0.67900000000000005</v>
      </c>
      <c r="V2025">
        <v>11.7</v>
      </c>
      <c r="W2025" t="b">
        <f>COUNT(LifeExpectancyData[[#This Row],[Life expectancy]:[Schooling]])=19</f>
        <v>0</v>
      </c>
    </row>
    <row r="2026" spans="1:23" x14ac:dyDescent="0.25">
      <c r="A2026" t="s">
        <v>407</v>
      </c>
      <c r="B2026">
        <v>2014</v>
      </c>
      <c r="C2026" t="s">
        <v>273</v>
      </c>
      <c r="D2026">
        <v>68.400000000000006</v>
      </c>
      <c r="E2026">
        <v>214</v>
      </c>
      <c r="F2026">
        <v>54</v>
      </c>
      <c r="G2026">
        <v>4.5199999999999996</v>
      </c>
      <c r="H2026">
        <v>31.27232188</v>
      </c>
      <c r="I2026">
        <v>67</v>
      </c>
      <c r="J2026">
        <v>58848</v>
      </c>
      <c r="K2026">
        <v>24.8</v>
      </c>
      <c r="L2026">
        <v>68</v>
      </c>
      <c r="M2026">
        <v>77</v>
      </c>
      <c r="N2026">
        <v>4.71</v>
      </c>
      <c r="O2026">
        <v>67</v>
      </c>
      <c r="P2026">
        <v>0.1</v>
      </c>
      <c r="Q2026">
        <v>2842.938353</v>
      </c>
      <c r="R2026">
        <v>112249</v>
      </c>
      <c r="S2026">
        <v>1</v>
      </c>
      <c r="T2026">
        <v>9.6999999999999993</v>
      </c>
      <c r="U2026">
        <v>0.67600000000000005</v>
      </c>
      <c r="V2026">
        <v>11.7</v>
      </c>
      <c r="W2026" t="b">
        <f>COUNT(LifeExpectancyData[[#This Row],[Life expectancy]:[Schooling]])=19</f>
        <v>1</v>
      </c>
    </row>
    <row r="2027" spans="1:23" x14ac:dyDescent="0.25">
      <c r="A2027" t="s">
        <v>407</v>
      </c>
      <c r="B2027">
        <v>2013</v>
      </c>
      <c r="C2027" t="s">
        <v>273</v>
      </c>
      <c r="D2027">
        <v>68.099999999999994</v>
      </c>
      <c r="E2027">
        <v>219</v>
      </c>
      <c r="F2027">
        <v>55</v>
      </c>
      <c r="G2027">
        <v>4.6100000000000003</v>
      </c>
      <c r="H2027">
        <v>24.589733989999999</v>
      </c>
      <c r="I2027">
        <v>89</v>
      </c>
      <c r="J2027">
        <v>2920</v>
      </c>
      <c r="K2027">
        <v>24.3</v>
      </c>
      <c r="L2027">
        <v>69</v>
      </c>
      <c r="M2027">
        <v>84</v>
      </c>
      <c r="N2027">
        <v>4.5599999999999996</v>
      </c>
      <c r="O2027">
        <v>89</v>
      </c>
      <c r="P2027">
        <v>0.1</v>
      </c>
      <c r="Q2027">
        <v>276.28914600000002</v>
      </c>
      <c r="R2027">
        <v>9848132</v>
      </c>
      <c r="S2027">
        <v>1</v>
      </c>
      <c r="T2027">
        <v>9.6999999999999993</v>
      </c>
      <c r="U2027">
        <v>0.67100000000000004</v>
      </c>
      <c r="V2027">
        <v>11.7</v>
      </c>
      <c r="W2027" t="b">
        <f>COUNT(LifeExpectancyData[[#This Row],[Life expectancy]:[Schooling]])=19</f>
        <v>1</v>
      </c>
    </row>
    <row r="2028" spans="1:23" x14ac:dyDescent="0.25">
      <c r="A2028" t="s">
        <v>407</v>
      </c>
      <c r="B2028">
        <v>2012</v>
      </c>
      <c r="C2028" t="s">
        <v>273</v>
      </c>
      <c r="D2028">
        <v>68.099999999999994</v>
      </c>
      <c r="E2028">
        <v>217</v>
      </c>
      <c r="F2028">
        <v>56</v>
      </c>
      <c r="G2028">
        <v>5.0199999999999996</v>
      </c>
      <c r="H2028">
        <v>212.74184880000001</v>
      </c>
      <c r="I2028">
        <v>88</v>
      </c>
      <c r="J2028">
        <v>1536</v>
      </c>
      <c r="K2028">
        <v>23.7</v>
      </c>
      <c r="L2028">
        <v>71</v>
      </c>
      <c r="M2028">
        <v>88</v>
      </c>
      <c r="N2028">
        <v>4.46</v>
      </c>
      <c r="O2028">
        <v>88</v>
      </c>
      <c r="P2028">
        <v>0.1</v>
      </c>
      <c r="Q2028">
        <v>2581.8185539999999</v>
      </c>
      <c r="R2028">
        <v>96866642</v>
      </c>
      <c r="S2028">
        <v>1</v>
      </c>
      <c r="T2028">
        <v>9.6999999999999993</v>
      </c>
      <c r="U2028">
        <v>0.66600000000000004</v>
      </c>
      <c r="V2028">
        <v>11.6</v>
      </c>
      <c r="W2028" t="b">
        <f>COUNT(LifeExpectancyData[[#This Row],[Life expectancy]:[Schooling]])=19</f>
        <v>1</v>
      </c>
    </row>
    <row r="2029" spans="1:23" x14ac:dyDescent="0.25">
      <c r="A2029" t="s">
        <v>407</v>
      </c>
      <c r="B2029">
        <v>2011</v>
      </c>
      <c r="C2029" t="s">
        <v>273</v>
      </c>
      <c r="D2029">
        <v>68</v>
      </c>
      <c r="E2029">
        <v>218</v>
      </c>
      <c r="F2029">
        <v>57</v>
      </c>
      <c r="G2029">
        <v>4.96</v>
      </c>
      <c r="H2029">
        <v>191.49497790000001</v>
      </c>
      <c r="I2029">
        <v>87</v>
      </c>
      <c r="J2029">
        <v>6538</v>
      </c>
      <c r="K2029">
        <v>23.1</v>
      </c>
      <c r="L2029">
        <v>72</v>
      </c>
      <c r="M2029">
        <v>87</v>
      </c>
      <c r="N2029">
        <v>4.29</v>
      </c>
      <c r="O2029">
        <v>87</v>
      </c>
      <c r="P2029">
        <v>0.1</v>
      </c>
      <c r="Q2029">
        <v>2352.5181560000001</v>
      </c>
      <c r="R2029">
        <v>9527794</v>
      </c>
      <c r="S2029">
        <v>1</v>
      </c>
      <c r="T2029">
        <v>9.6999999999999993</v>
      </c>
      <c r="U2029">
        <v>0.66900000000000004</v>
      </c>
      <c r="V2029">
        <v>11.5</v>
      </c>
      <c r="W2029" t="b">
        <f>COUNT(LifeExpectancyData[[#This Row],[Life expectancy]:[Schooling]])=19</f>
        <v>1</v>
      </c>
    </row>
    <row r="2030" spans="1:23" x14ac:dyDescent="0.25">
      <c r="A2030" t="s">
        <v>407</v>
      </c>
      <c r="B2030">
        <v>2010</v>
      </c>
      <c r="C2030" t="s">
        <v>273</v>
      </c>
      <c r="D2030">
        <v>67.900000000000006</v>
      </c>
      <c r="E2030">
        <v>218</v>
      </c>
      <c r="F2030">
        <v>58</v>
      </c>
      <c r="G2030">
        <v>4.8499999999999996</v>
      </c>
      <c r="H2030">
        <v>198.25637939999999</v>
      </c>
      <c r="I2030">
        <v>77</v>
      </c>
      <c r="J2030">
        <v>6368</v>
      </c>
      <c r="K2030">
        <v>22.6</v>
      </c>
      <c r="L2030">
        <v>74</v>
      </c>
      <c r="M2030">
        <v>78</v>
      </c>
      <c r="N2030">
        <v>4.37</v>
      </c>
      <c r="O2030">
        <v>79</v>
      </c>
      <c r="P2030">
        <v>0.1</v>
      </c>
      <c r="Q2030">
        <v>2129.4992419999999</v>
      </c>
      <c r="R2030">
        <v>93726624</v>
      </c>
      <c r="S2030">
        <v>1</v>
      </c>
      <c r="T2030">
        <v>9.6999999999999993</v>
      </c>
      <c r="U2030">
        <v>0.66200000000000003</v>
      </c>
      <c r="V2030">
        <v>11.4</v>
      </c>
      <c r="W2030" t="b">
        <f>COUNT(LifeExpectancyData[[#This Row],[Life expectancy]:[Schooling]])=19</f>
        <v>1</v>
      </c>
    </row>
    <row r="2031" spans="1:23" x14ac:dyDescent="0.25">
      <c r="A2031" t="s">
        <v>407</v>
      </c>
      <c r="B2031">
        <v>2009</v>
      </c>
      <c r="C2031" t="s">
        <v>273</v>
      </c>
      <c r="D2031">
        <v>68</v>
      </c>
      <c r="E2031">
        <v>219</v>
      </c>
      <c r="F2031">
        <v>59</v>
      </c>
      <c r="G2031">
        <v>4.42</v>
      </c>
      <c r="H2031">
        <v>159.53484889999999</v>
      </c>
      <c r="I2031">
        <v>85</v>
      </c>
      <c r="J2031">
        <v>1469</v>
      </c>
      <c r="K2031">
        <v>22.1</v>
      </c>
      <c r="L2031">
        <v>76</v>
      </c>
      <c r="M2031">
        <v>86</v>
      </c>
      <c r="N2031">
        <v>4.41</v>
      </c>
      <c r="O2031">
        <v>87</v>
      </c>
      <c r="P2031">
        <v>0.1</v>
      </c>
      <c r="Q2031">
        <v>1825.3415210000001</v>
      </c>
      <c r="R2031">
        <v>9222879</v>
      </c>
      <c r="S2031">
        <v>1</v>
      </c>
      <c r="T2031">
        <v>9.6999999999999993</v>
      </c>
      <c r="U2031">
        <v>0.66100000000000003</v>
      </c>
      <c r="V2031">
        <v>11.7</v>
      </c>
      <c r="W2031" t="b">
        <f>COUNT(LifeExpectancyData[[#This Row],[Life expectancy]:[Schooling]])=19</f>
        <v>1</v>
      </c>
    </row>
    <row r="2032" spans="1:23" x14ac:dyDescent="0.25">
      <c r="A2032" t="s">
        <v>407</v>
      </c>
      <c r="B2032">
        <v>2008</v>
      </c>
      <c r="C2032" t="s">
        <v>273</v>
      </c>
      <c r="D2032">
        <v>67.5</v>
      </c>
      <c r="E2032">
        <v>217</v>
      </c>
      <c r="F2032">
        <v>60</v>
      </c>
      <c r="G2032">
        <v>4.21</v>
      </c>
      <c r="H2032">
        <v>155.47676179999999</v>
      </c>
      <c r="I2032">
        <v>88</v>
      </c>
      <c r="J2032">
        <v>341</v>
      </c>
      <c r="K2032">
        <v>21.6</v>
      </c>
      <c r="L2032">
        <v>78</v>
      </c>
      <c r="M2032">
        <v>91</v>
      </c>
      <c r="N2032">
        <v>4.5</v>
      </c>
      <c r="O2032">
        <v>91</v>
      </c>
      <c r="P2032">
        <v>0.1</v>
      </c>
      <c r="Q2032">
        <v>1919.466195</v>
      </c>
      <c r="R2032">
        <v>9751864</v>
      </c>
      <c r="S2032">
        <v>1</v>
      </c>
      <c r="T2032">
        <v>9.6999999999999993</v>
      </c>
      <c r="U2032">
        <v>0.65500000000000003</v>
      </c>
      <c r="V2032">
        <v>11.5</v>
      </c>
      <c r="W2032" t="b">
        <f>COUNT(LifeExpectancyData[[#This Row],[Life expectancy]:[Schooling]])=19</f>
        <v>1</v>
      </c>
    </row>
    <row r="2033" spans="1:23" x14ac:dyDescent="0.25">
      <c r="A2033" t="s">
        <v>407</v>
      </c>
      <c r="B2033">
        <v>2007</v>
      </c>
      <c r="C2033" t="s">
        <v>273</v>
      </c>
      <c r="D2033">
        <v>67.5</v>
      </c>
      <c r="E2033">
        <v>216</v>
      </c>
      <c r="F2033">
        <v>62</v>
      </c>
      <c r="G2033">
        <v>4.1900000000000004</v>
      </c>
      <c r="H2033">
        <v>137.327474</v>
      </c>
      <c r="I2033">
        <v>87</v>
      </c>
      <c r="J2033">
        <v>530</v>
      </c>
      <c r="K2033">
        <v>21.1</v>
      </c>
      <c r="L2033">
        <v>80</v>
      </c>
      <c r="M2033">
        <v>87</v>
      </c>
      <c r="N2033">
        <v>3.94</v>
      </c>
      <c r="O2033">
        <v>87</v>
      </c>
      <c r="P2033">
        <v>0.1</v>
      </c>
      <c r="Q2033">
        <v>1672.6854330000001</v>
      </c>
      <c r="R2033">
        <v>8929349</v>
      </c>
      <c r="S2033">
        <v>1</v>
      </c>
      <c r="T2033">
        <v>9.6999999999999993</v>
      </c>
      <c r="U2033">
        <v>0.64800000000000002</v>
      </c>
      <c r="V2033">
        <v>11.4</v>
      </c>
      <c r="W2033" t="b">
        <f>COUNT(LifeExpectancyData[[#This Row],[Life expectancy]:[Schooling]])=19</f>
        <v>1</v>
      </c>
    </row>
    <row r="2034" spans="1:23" x14ac:dyDescent="0.25">
      <c r="A2034" t="s">
        <v>407</v>
      </c>
      <c r="B2034">
        <v>2006</v>
      </c>
      <c r="C2034" t="s">
        <v>273</v>
      </c>
      <c r="D2034">
        <v>67.3</v>
      </c>
      <c r="E2034">
        <v>219</v>
      </c>
      <c r="F2034">
        <v>63</v>
      </c>
      <c r="G2034">
        <v>4.08</v>
      </c>
      <c r="H2034">
        <v>121.3625467</v>
      </c>
      <c r="I2034">
        <v>77</v>
      </c>
      <c r="J2034">
        <v>9</v>
      </c>
      <c r="K2034">
        <v>2.6</v>
      </c>
      <c r="L2034">
        <v>82</v>
      </c>
      <c r="M2034">
        <v>88</v>
      </c>
      <c r="N2034">
        <v>3.95</v>
      </c>
      <c r="O2034">
        <v>88</v>
      </c>
      <c r="P2034">
        <v>0.1</v>
      </c>
      <c r="Q2034">
        <v>1391.7723249999999</v>
      </c>
      <c r="R2034">
        <v>8789419</v>
      </c>
      <c r="S2034">
        <v>1</v>
      </c>
      <c r="T2034">
        <v>9.6999999999999993</v>
      </c>
      <c r="U2034">
        <v>0.64600000000000002</v>
      </c>
      <c r="V2034">
        <v>11.5</v>
      </c>
      <c r="W2034" t="b">
        <f>COUNT(LifeExpectancyData[[#This Row],[Life expectancy]:[Schooling]])=19</f>
        <v>1</v>
      </c>
    </row>
    <row r="2035" spans="1:23" x14ac:dyDescent="0.25">
      <c r="A2035" t="s">
        <v>407</v>
      </c>
      <c r="B2035">
        <v>2005</v>
      </c>
      <c r="C2035" t="s">
        <v>273</v>
      </c>
      <c r="D2035">
        <v>67</v>
      </c>
      <c r="E2035">
        <v>223</v>
      </c>
      <c r="F2035">
        <v>65</v>
      </c>
      <c r="G2035">
        <v>4.22</v>
      </c>
      <c r="H2035">
        <v>105.73069820000001</v>
      </c>
      <c r="I2035">
        <v>49</v>
      </c>
      <c r="J2035">
        <v>118</v>
      </c>
      <c r="K2035">
        <v>2.1</v>
      </c>
      <c r="L2035">
        <v>84</v>
      </c>
      <c r="M2035">
        <v>9</v>
      </c>
      <c r="N2035">
        <v>3.91</v>
      </c>
      <c r="O2035">
        <v>89</v>
      </c>
      <c r="P2035">
        <v>0.1</v>
      </c>
      <c r="Q2035">
        <v>1194.6971550000001</v>
      </c>
      <c r="R2035">
        <v>86274237</v>
      </c>
      <c r="S2035">
        <v>1</v>
      </c>
      <c r="T2035">
        <v>9.6999999999999993</v>
      </c>
      <c r="U2035">
        <v>0.64200000000000002</v>
      </c>
      <c r="V2035">
        <v>11.6</v>
      </c>
      <c r="W2035" t="b">
        <f>COUNT(LifeExpectancyData[[#This Row],[Life expectancy]:[Schooling]])=19</f>
        <v>1</v>
      </c>
    </row>
    <row r="2036" spans="1:23" x14ac:dyDescent="0.25">
      <c r="A2036" t="s">
        <v>407</v>
      </c>
      <c r="B2036">
        <v>2004</v>
      </c>
      <c r="C2036" t="s">
        <v>273</v>
      </c>
      <c r="D2036">
        <v>67.3</v>
      </c>
      <c r="E2036">
        <v>218</v>
      </c>
      <c r="F2036">
        <v>66</v>
      </c>
      <c r="G2036">
        <v>4.45</v>
      </c>
      <c r="H2036">
        <v>13.399051050000001</v>
      </c>
      <c r="I2036">
        <v>48</v>
      </c>
      <c r="J2036">
        <v>3025</v>
      </c>
      <c r="K2036">
        <v>19.600000000000001</v>
      </c>
      <c r="L2036">
        <v>86</v>
      </c>
      <c r="M2036">
        <v>85</v>
      </c>
      <c r="N2036">
        <v>3.23</v>
      </c>
      <c r="O2036">
        <v>88</v>
      </c>
      <c r="P2036">
        <v>0.1</v>
      </c>
      <c r="Q2036">
        <v>179.3715</v>
      </c>
      <c r="R2036">
        <v>84678493</v>
      </c>
      <c r="S2036">
        <v>1</v>
      </c>
      <c r="T2036">
        <v>9.6999999999999993</v>
      </c>
      <c r="U2036">
        <v>0.63600000000000001</v>
      </c>
      <c r="V2036">
        <v>11.6</v>
      </c>
      <c r="W2036" t="b">
        <f>COUNT(LifeExpectancyData[[#This Row],[Life expectancy]:[Schooling]])=19</f>
        <v>1</v>
      </c>
    </row>
    <row r="2037" spans="1:23" x14ac:dyDescent="0.25">
      <c r="A2037" t="s">
        <v>407</v>
      </c>
      <c r="B2037">
        <v>2003</v>
      </c>
      <c r="C2037" t="s">
        <v>273</v>
      </c>
      <c r="D2037">
        <v>67.2</v>
      </c>
      <c r="E2037">
        <v>217</v>
      </c>
      <c r="F2037">
        <v>67</v>
      </c>
      <c r="G2037">
        <v>4.4400000000000004</v>
      </c>
      <c r="H2037">
        <v>0.90114928800000005</v>
      </c>
      <c r="I2037">
        <v>52</v>
      </c>
      <c r="J2037">
        <v>10511</v>
      </c>
      <c r="K2037">
        <v>19.2</v>
      </c>
      <c r="L2037">
        <v>87</v>
      </c>
      <c r="M2037">
        <v>85</v>
      </c>
      <c r="N2037">
        <v>3.25</v>
      </c>
      <c r="O2037">
        <v>84</v>
      </c>
      <c r="P2037">
        <v>0.1</v>
      </c>
      <c r="Q2037">
        <v>11.553196</v>
      </c>
      <c r="R2037">
        <v>8331954</v>
      </c>
      <c r="S2037">
        <v>1</v>
      </c>
      <c r="T2037">
        <v>9.6999999999999993</v>
      </c>
      <c r="U2037">
        <v>0.63100000000000001</v>
      </c>
      <c r="V2037">
        <v>11.6</v>
      </c>
      <c r="W2037" t="b">
        <f>COUNT(LifeExpectancyData[[#This Row],[Life expectancy]:[Schooling]])=19</f>
        <v>1</v>
      </c>
    </row>
    <row r="2038" spans="1:23" x14ac:dyDescent="0.25">
      <c r="A2038" t="s">
        <v>407</v>
      </c>
      <c r="B2038">
        <v>2002</v>
      </c>
      <c r="C2038" t="s">
        <v>273</v>
      </c>
      <c r="D2038">
        <v>66.8</v>
      </c>
      <c r="E2038">
        <v>221</v>
      </c>
      <c r="F2038">
        <v>68</v>
      </c>
      <c r="G2038">
        <v>4.42</v>
      </c>
      <c r="H2038">
        <v>9.987219E-2</v>
      </c>
      <c r="I2038">
        <v>42</v>
      </c>
      <c r="J2038">
        <v>7003</v>
      </c>
      <c r="K2038">
        <v>18.7</v>
      </c>
      <c r="L2038">
        <v>89</v>
      </c>
      <c r="M2038">
        <v>77</v>
      </c>
      <c r="N2038">
        <v>2.79</v>
      </c>
      <c r="O2038">
        <v>79</v>
      </c>
      <c r="P2038">
        <v>0.1</v>
      </c>
      <c r="Q2038">
        <v>1.6813499999999999</v>
      </c>
      <c r="R2038">
        <v>813526</v>
      </c>
      <c r="S2038">
        <v>1</v>
      </c>
      <c r="T2038">
        <v>9.6999999999999993</v>
      </c>
      <c r="U2038">
        <v>0.625</v>
      </c>
      <c r="V2038">
        <v>11.4</v>
      </c>
      <c r="W2038" t="b">
        <f>COUNT(LifeExpectancyData[[#This Row],[Life expectancy]:[Schooling]])=19</f>
        <v>1</v>
      </c>
    </row>
    <row r="2039" spans="1:23" x14ac:dyDescent="0.25">
      <c r="A2039" t="s">
        <v>407</v>
      </c>
      <c r="B2039">
        <v>2001</v>
      </c>
      <c r="C2039" t="s">
        <v>273</v>
      </c>
      <c r="D2039">
        <v>66.8</v>
      </c>
      <c r="E2039">
        <v>221</v>
      </c>
      <c r="F2039">
        <v>68</v>
      </c>
      <c r="G2039">
        <v>4.54</v>
      </c>
      <c r="H2039">
        <v>69.020424500000004</v>
      </c>
      <c r="I2039">
        <v>45</v>
      </c>
      <c r="J2039">
        <v>7360</v>
      </c>
      <c r="K2039">
        <v>18.3</v>
      </c>
      <c r="L2039">
        <v>89</v>
      </c>
      <c r="M2039">
        <v>76</v>
      </c>
      <c r="N2039">
        <v>3</v>
      </c>
      <c r="O2039">
        <v>79</v>
      </c>
      <c r="P2039">
        <v>0.1</v>
      </c>
      <c r="Q2039">
        <v>957.28744099999994</v>
      </c>
      <c r="R2039">
        <v>79665315</v>
      </c>
      <c r="S2039">
        <v>1</v>
      </c>
      <c r="T2039">
        <v>9.6999999999999993</v>
      </c>
      <c r="U2039">
        <v>0.622</v>
      </c>
      <c r="V2039">
        <v>11.4</v>
      </c>
      <c r="W2039" t="b">
        <f>COUNT(LifeExpectancyData[[#This Row],[Life expectancy]:[Schooling]])=19</f>
        <v>1</v>
      </c>
    </row>
    <row r="2040" spans="1:23" x14ac:dyDescent="0.25">
      <c r="A2040" t="s">
        <v>407</v>
      </c>
      <c r="B2040">
        <v>2000</v>
      </c>
      <c r="C2040" t="s">
        <v>273</v>
      </c>
      <c r="D2040">
        <v>66.8</v>
      </c>
      <c r="E2040">
        <v>219</v>
      </c>
      <c r="F2040">
        <v>69</v>
      </c>
      <c r="G2040">
        <v>4.7300000000000004</v>
      </c>
      <c r="H2040">
        <v>11.697044630000001</v>
      </c>
      <c r="I2040">
        <v>7</v>
      </c>
      <c r="J2040">
        <v>7120</v>
      </c>
      <c r="K2040">
        <v>17.8</v>
      </c>
      <c r="L2040">
        <v>90</v>
      </c>
      <c r="M2040">
        <v>74</v>
      </c>
      <c r="N2040">
        <v>3.21</v>
      </c>
      <c r="O2040">
        <v>78</v>
      </c>
      <c r="P2040">
        <v>0.1</v>
      </c>
      <c r="Q2040">
        <v>138.91977</v>
      </c>
      <c r="R2040">
        <v>77991569</v>
      </c>
      <c r="S2040">
        <v>1</v>
      </c>
      <c r="T2040">
        <v>9.6</v>
      </c>
      <c r="U2040">
        <v>0.61799999999999999</v>
      </c>
      <c r="V2040">
        <v>11.4</v>
      </c>
      <c r="W2040" t="b">
        <f>COUNT(LifeExpectancyData[[#This Row],[Life expectancy]:[Schooling]])=19</f>
        <v>1</v>
      </c>
    </row>
    <row r="2041" spans="1:23" x14ac:dyDescent="0.25">
      <c r="A2041" t="s">
        <v>408</v>
      </c>
      <c r="B2041">
        <v>2015</v>
      </c>
      <c r="C2041" t="s">
        <v>281</v>
      </c>
      <c r="D2041">
        <v>77.5</v>
      </c>
      <c r="E2041">
        <v>117</v>
      </c>
      <c r="F2041">
        <v>2</v>
      </c>
      <c r="H2041">
        <v>0</v>
      </c>
      <c r="I2041">
        <v>96</v>
      </c>
      <c r="J2041">
        <v>0</v>
      </c>
      <c r="K2041">
        <v>61.7</v>
      </c>
      <c r="L2041">
        <v>2</v>
      </c>
      <c r="M2041">
        <v>92</v>
      </c>
      <c r="O2041">
        <v>98</v>
      </c>
      <c r="P2041">
        <v>0.1</v>
      </c>
      <c r="Q2041">
        <v>12565.9876</v>
      </c>
      <c r="R2041">
        <v>37986412</v>
      </c>
      <c r="S2041">
        <v>1.9</v>
      </c>
      <c r="T2041">
        <v>2</v>
      </c>
      <c r="U2041">
        <v>0.85199999999999998</v>
      </c>
      <c r="V2041">
        <v>16.399999999999999</v>
      </c>
      <c r="W2041" t="b">
        <f>COUNT(LifeExpectancyData[[#This Row],[Life expectancy]:[Schooling]])=19</f>
        <v>0</v>
      </c>
    </row>
    <row r="2042" spans="1:23" x14ac:dyDescent="0.25">
      <c r="A2042" t="s">
        <v>408</v>
      </c>
      <c r="B2042">
        <v>2014</v>
      </c>
      <c r="C2042" t="s">
        <v>281</v>
      </c>
      <c r="D2042">
        <v>77.3</v>
      </c>
      <c r="E2042">
        <v>12</v>
      </c>
      <c r="F2042">
        <v>2</v>
      </c>
      <c r="G2042">
        <v>10.71</v>
      </c>
      <c r="H2042">
        <v>243.80847499999999</v>
      </c>
      <c r="I2042">
        <v>96</v>
      </c>
      <c r="J2042">
        <v>0</v>
      </c>
      <c r="K2042">
        <v>61.1</v>
      </c>
      <c r="L2042">
        <v>2</v>
      </c>
      <c r="M2042">
        <v>94</v>
      </c>
      <c r="N2042">
        <v>6.35</v>
      </c>
      <c r="O2042">
        <v>98</v>
      </c>
      <c r="P2042">
        <v>0.1</v>
      </c>
      <c r="Q2042">
        <v>14341.674999999999</v>
      </c>
      <c r="R2042">
        <v>3811735</v>
      </c>
      <c r="S2042">
        <v>1.9</v>
      </c>
      <c r="T2042">
        <v>2.1</v>
      </c>
      <c r="U2042">
        <v>0.85</v>
      </c>
      <c r="V2042">
        <v>16.399999999999999</v>
      </c>
      <c r="W2042" t="b">
        <f>COUNT(LifeExpectancyData[[#This Row],[Life expectancy]:[Schooling]])=19</f>
        <v>1</v>
      </c>
    </row>
    <row r="2043" spans="1:23" x14ac:dyDescent="0.25">
      <c r="A2043" t="s">
        <v>408</v>
      </c>
      <c r="B2043">
        <v>2013</v>
      </c>
      <c r="C2043" t="s">
        <v>281</v>
      </c>
      <c r="D2043">
        <v>77.099999999999994</v>
      </c>
      <c r="E2043">
        <v>12</v>
      </c>
      <c r="F2043">
        <v>2</v>
      </c>
      <c r="G2043">
        <v>11.63</v>
      </c>
      <c r="H2043">
        <v>23.435334869999998</v>
      </c>
      <c r="I2043">
        <v>96</v>
      </c>
      <c r="J2043">
        <v>84</v>
      </c>
      <c r="K2043">
        <v>6.4</v>
      </c>
      <c r="L2043">
        <v>2</v>
      </c>
      <c r="M2043">
        <v>95</v>
      </c>
      <c r="N2043">
        <v>6.4</v>
      </c>
      <c r="O2043">
        <v>99</v>
      </c>
      <c r="P2043">
        <v>0.1</v>
      </c>
      <c r="Q2043">
        <v>1378.5491099999999</v>
      </c>
      <c r="R2043">
        <v>384196</v>
      </c>
      <c r="S2043">
        <v>2</v>
      </c>
      <c r="T2043">
        <v>2.1</v>
      </c>
      <c r="U2043">
        <v>0.83799999999999997</v>
      </c>
      <c r="V2043">
        <v>15.4</v>
      </c>
      <c r="W2043" t="b">
        <f>COUNT(LifeExpectancyData[[#This Row],[Life expectancy]:[Schooling]])=19</f>
        <v>1</v>
      </c>
    </row>
    <row r="2044" spans="1:23" x14ac:dyDescent="0.25">
      <c r="A2044" t="s">
        <v>408</v>
      </c>
      <c r="B2044">
        <v>2012</v>
      </c>
      <c r="C2044" t="s">
        <v>281</v>
      </c>
      <c r="D2044">
        <v>76.8</v>
      </c>
      <c r="E2044">
        <v>125</v>
      </c>
      <c r="F2044">
        <v>2</v>
      </c>
      <c r="G2044">
        <v>10.81</v>
      </c>
      <c r="H2044">
        <v>230.040097</v>
      </c>
      <c r="I2044">
        <v>97</v>
      </c>
      <c r="J2044">
        <v>71</v>
      </c>
      <c r="K2044">
        <v>59.7</v>
      </c>
      <c r="L2044">
        <v>2</v>
      </c>
      <c r="M2044">
        <v>95</v>
      </c>
      <c r="N2044">
        <v>6.62</v>
      </c>
      <c r="O2044">
        <v>99</v>
      </c>
      <c r="P2044">
        <v>0.1</v>
      </c>
      <c r="Q2044">
        <v>13145.1484</v>
      </c>
      <c r="R2044">
        <v>3863164</v>
      </c>
      <c r="S2044">
        <v>2</v>
      </c>
      <c r="T2044">
        <v>2.1</v>
      </c>
      <c r="U2044">
        <v>0.83399999999999996</v>
      </c>
      <c r="V2044">
        <v>15.3</v>
      </c>
      <c r="W2044" t="b">
        <f>COUNT(LifeExpectancyData[[#This Row],[Life expectancy]:[Schooling]])=19</f>
        <v>1</v>
      </c>
    </row>
    <row r="2045" spans="1:23" x14ac:dyDescent="0.25">
      <c r="A2045" t="s">
        <v>408</v>
      </c>
      <c r="B2045">
        <v>2011</v>
      </c>
      <c r="C2045" t="s">
        <v>281</v>
      </c>
      <c r="D2045">
        <v>76.7</v>
      </c>
      <c r="E2045">
        <v>128</v>
      </c>
      <c r="F2045">
        <v>2</v>
      </c>
      <c r="G2045">
        <v>10.93</v>
      </c>
      <c r="H2045">
        <v>250.0773782</v>
      </c>
      <c r="I2045">
        <v>98</v>
      </c>
      <c r="J2045">
        <v>0</v>
      </c>
      <c r="K2045">
        <v>59.1</v>
      </c>
      <c r="L2045">
        <v>2</v>
      </c>
      <c r="M2045">
        <v>96</v>
      </c>
      <c r="N2045">
        <v>6.7</v>
      </c>
      <c r="O2045">
        <v>99</v>
      </c>
      <c r="P2045">
        <v>0.1</v>
      </c>
      <c r="Q2045">
        <v>13893.187679999999</v>
      </c>
      <c r="R2045">
        <v>3863255</v>
      </c>
      <c r="S2045">
        <v>2</v>
      </c>
      <c r="T2045">
        <v>2.2000000000000002</v>
      </c>
      <c r="U2045">
        <v>0.82899999999999996</v>
      </c>
      <c r="V2045">
        <v>15.4</v>
      </c>
      <c r="W2045" t="b">
        <f>COUNT(LifeExpectancyData[[#This Row],[Life expectancy]:[Schooling]])=19</f>
        <v>1</v>
      </c>
    </row>
    <row r="2046" spans="1:23" x14ac:dyDescent="0.25">
      <c r="A2046" t="s">
        <v>408</v>
      </c>
      <c r="B2046">
        <v>2010</v>
      </c>
      <c r="C2046" t="s">
        <v>281</v>
      </c>
      <c r="D2046">
        <v>76.3</v>
      </c>
      <c r="E2046">
        <v>13</v>
      </c>
      <c r="F2046">
        <v>2</v>
      </c>
      <c r="G2046">
        <v>10.59</v>
      </c>
      <c r="H2046">
        <v>220.49168510000001</v>
      </c>
      <c r="I2046">
        <v>98</v>
      </c>
      <c r="J2046">
        <v>13</v>
      </c>
      <c r="K2046">
        <v>58.4</v>
      </c>
      <c r="L2046">
        <v>2</v>
      </c>
      <c r="M2046">
        <v>96</v>
      </c>
      <c r="N2046">
        <v>6.88</v>
      </c>
      <c r="O2046">
        <v>99</v>
      </c>
      <c r="P2046">
        <v>0.1</v>
      </c>
      <c r="Q2046">
        <v>12599.52486</v>
      </c>
      <c r="R2046">
        <v>3842794</v>
      </c>
      <c r="S2046">
        <v>2.1</v>
      </c>
      <c r="T2046">
        <v>2.2000000000000002</v>
      </c>
      <c r="U2046">
        <v>0.82199999999999995</v>
      </c>
      <c r="V2046">
        <v>15.1</v>
      </c>
      <c r="W2046" t="b">
        <f>COUNT(LifeExpectancyData[[#This Row],[Life expectancy]:[Schooling]])=19</f>
        <v>1</v>
      </c>
    </row>
    <row r="2047" spans="1:23" x14ac:dyDescent="0.25">
      <c r="A2047" t="s">
        <v>408</v>
      </c>
      <c r="B2047">
        <v>2009</v>
      </c>
      <c r="C2047" t="s">
        <v>281</v>
      </c>
      <c r="D2047">
        <v>75.7</v>
      </c>
      <c r="E2047">
        <v>136</v>
      </c>
      <c r="F2047">
        <v>2</v>
      </c>
      <c r="G2047">
        <v>10.7</v>
      </c>
      <c r="H2047">
        <v>1299.1597569999999</v>
      </c>
      <c r="I2047">
        <v>98</v>
      </c>
      <c r="J2047">
        <v>115</v>
      </c>
      <c r="K2047">
        <v>57.8</v>
      </c>
      <c r="L2047">
        <v>3</v>
      </c>
      <c r="M2047">
        <v>96</v>
      </c>
      <c r="N2047">
        <v>7.12</v>
      </c>
      <c r="O2047">
        <v>99</v>
      </c>
      <c r="P2047">
        <v>0.1</v>
      </c>
      <c r="Q2047">
        <v>11527.59323</v>
      </c>
      <c r="R2047">
        <v>3815163</v>
      </c>
      <c r="S2047">
        <v>2.1</v>
      </c>
      <c r="T2047">
        <v>2.2999999999999998</v>
      </c>
      <c r="U2047">
        <v>0.81799999999999995</v>
      </c>
      <c r="V2047">
        <v>15.1</v>
      </c>
      <c r="W2047" t="b">
        <f>COUNT(LifeExpectancyData[[#This Row],[Life expectancy]:[Schooling]])=19</f>
        <v>1</v>
      </c>
    </row>
    <row r="2048" spans="1:23" x14ac:dyDescent="0.25">
      <c r="A2048" t="s">
        <v>408</v>
      </c>
      <c r="B2048">
        <v>2008</v>
      </c>
      <c r="C2048" t="s">
        <v>281</v>
      </c>
      <c r="D2048">
        <v>75.5</v>
      </c>
      <c r="E2048">
        <v>14</v>
      </c>
      <c r="F2048">
        <v>2</v>
      </c>
      <c r="G2048">
        <v>11.4</v>
      </c>
      <c r="H2048">
        <v>15.714748370000001</v>
      </c>
      <c r="I2048">
        <v>98</v>
      </c>
      <c r="J2048">
        <v>0</v>
      </c>
      <c r="K2048">
        <v>57.2</v>
      </c>
      <c r="L2048">
        <v>3</v>
      </c>
      <c r="M2048">
        <v>96</v>
      </c>
      <c r="N2048">
        <v>6.88</v>
      </c>
      <c r="O2048">
        <v>99</v>
      </c>
      <c r="P2048">
        <v>0.1</v>
      </c>
      <c r="Q2048">
        <v>141.44687999999999</v>
      </c>
      <c r="R2048">
        <v>38125759</v>
      </c>
      <c r="S2048">
        <v>2.2000000000000002</v>
      </c>
      <c r="T2048">
        <v>2.2999999999999998</v>
      </c>
      <c r="U2048">
        <v>0.81299999999999994</v>
      </c>
      <c r="V2048">
        <v>15</v>
      </c>
      <c r="W2048" t="b">
        <f>COUNT(LifeExpectancyData[[#This Row],[Life expectancy]:[Schooling]])=19</f>
        <v>1</v>
      </c>
    </row>
    <row r="2049" spans="1:23" x14ac:dyDescent="0.25">
      <c r="A2049" t="s">
        <v>408</v>
      </c>
      <c r="B2049">
        <v>2007</v>
      </c>
      <c r="C2049" t="s">
        <v>281</v>
      </c>
      <c r="D2049">
        <v>75.3</v>
      </c>
      <c r="E2049">
        <v>144</v>
      </c>
      <c r="F2049">
        <v>2</v>
      </c>
      <c r="G2049">
        <v>10.9</v>
      </c>
      <c r="H2049">
        <v>14.3042452</v>
      </c>
      <c r="I2049">
        <v>98</v>
      </c>
      <c r="J2049">
        <v>40</v>
      </c>
      <c r="K2049">
        <v>56.6</v>
      </c>
      <c r="L2049">
        <v>3</v>
      </c>
      <c r="M2049">
        <v>99</v>
      </c>
      <c r="N2049">
        <v>6.28</v>
      </c>
      <c r="O2049">
        <v>99</v>
      </c>
      <c r="P2049">
        <v>0.1</v>
      </c>
      <c r="Q2049">
        <v>1126.31852</v>
      </c>
      <c r="R2049">
        <v>381256</v>
      </c>
      <c r="S2049">
        <v>2.2000000000000002</v>
      </c>
      <c r="T2049">
        <v>2.4</v>
      </c>
      <c r="U2049">
        <v>0.80800000000000005</v>
      </c>
      <c r="V2049">
        <v>15</v>
      </c>
      <c r="W2049" t="b">
        <f>COUNT(LifeExpectancyData[[#This Row],[Life expectancy]:[Schooling]])=19</f>
        <v>1</v>
      </c>
    </row>
    <row r="2050" spans="1:23" x14ac:dyDescent="0.25">
      <c r="A2050" t="s">
        <v>408</v>
      </c>
      <c r="B2050">
        <v>2006</v>
      </c>
      <c r="C2050" t="s">
        <v>281</v>
      </c>
      <c r="D2050">
        <v>75.2</v>
      </c>
      <c r="E2050">
        <v>144</v>
      </c>
      <c r="F2050">
        <v>2</v>
      </c>
      <c r="G2050">
        <v>10.4</v>
      </c>
      <c r="H2050">
        <v>9.1455558999999997</v>
      </c>
      <c r="I2050">
        <v>98</v>
      </c>
      <c r="J2050">
        <v>120</v>
      </c>
      <c r="K2050">
        <v>56</v>
      </c>
      <c r="L2050">
        <v>3</v>
      </c>
      <c r="M2050">
        <v>99</v>
      </c>
      <c r="N2050">
        <v>6.17</v>
      </c>
      <c r="O2050">
        <v>99</v>
      </c>
      <c r="P2050">
        <v>0.1</v>
      </c>
      <c r="Q2050">
        <v>94.772599999999997</v>
      </c>
      <c r="R2050">
        <v>38141267</v>
      </c>
      <c r="S2050">
        <v>2.2999999999999998</v>
      </c>
      <c r="T2050">
        <v>2.4</v>
      </c>
      <c r="U2050">
        <v>0.80300000000000005</v>
      </c>
      <c r="V2050">
        <v>15</v>
      </c>
      <c r="W2050" t="b">
        <f>COUNT(LifeExpectancyData[[#This Row],[Life expectancy]:[Schooling]])=19</f>
        <v>1</v>
      </c>
    </row>
    <row r="2051" spans="1:23" x14ac:dyDescent="0.25">
      <c r="A2051" t="s">
        <v>408</v>
      </c>
      <c r="B2051">
        <v>2005</v>
      </c>
      <c r="C2051" t="s">
        <v>281</v>
      </c>
      <c r="D2051">
        <v>75</v>
      </c>
      <c r="E2051">
        <v>144</v>
      </c>
      <c r="F2051">
        <v>2</v>
      </c>
      <c r="G2051">
        <v>9.5</v>
      </c>
      <c r="H2051">
        <v>79.41502672</v>
      </c>
      <c r="I2051">
        <v>98</v>
      </c>
      <c r="J2051">
        <v>13</v>
      </c>
      <c r="K2051">
        <v>55.5</v>
      </c>
      <c r="L2051">
        <v>3</v>
      </c>
      <c r="M2051">
        <v>99</v>
      </c>
      <c r="N2051">
        <v>6.2</v>
      </c>
      <c r="O2051">
        <v>99</v>
      </c>
      <c r="P2051">
        <v>0.1</v>
      </c>
      <c r="Q2051">
        <v>821.25156900000002</v>
      </c>
      <c r="R2051">
        <v>38165445</v>
      </c>
      <c r="S2051">
        <v>2.2999999999999998</v>
      </c>
      <c r="T2051">
        <v>2.5</v>
      </c>
      <c r="U2051">
        <v>0.79700000000000004</v>
      </c>
      <c r="V2051">
        <v>14.8</v>
      </c>
      <c r="W2051" t="b">
        <f>COUNT(LifeExpectancyData[[#This Row],[Life expectancy]:[Schooling]])=19</f>
        <v>1</v>
      </c>
    </row>
    <row r="2052" spans="1:23" x14ac:dyDescent="0.25">
      <c r="A2052" t="s">
        <v>408</v>
      </c>
      <c r="B2052">
        <v>2004</v>
      </c>
      <c r="C2052" t="s">
        <v>281</v>
      </c>
      <c r="D2052">
        <v>74.900000000000006</v>
      </c>
      <c r="E2052">
        <v>143</v>
      </c>
      <c r="F2052">
        <v>2</v>
      </c>
      <c r="G2052">
        <v>9.19</v>
      </c>
      <c r="H2052">
        <v>648.0743453</v>
      </c>
      <c r="I2052">
        <v>98</v>
      </c>
      <c r="J2052">
        <v>11</v>
      </c>
      <c r="K2052">
        <v>55</v>
      </c>
      <c r="L2052">
        <v>3</v>
      </c>
      <c r="M2052">
        <v>99</v>
      </c>
      <c r="N2052">
        <v>6.19</v>
      </c>
      <c r="O2052">
        <v>99</v>
      </c>
      <c r="P2052">
        <v>0.1</v>
      </c>
      <c r="Q2052">
        <v>6681.1788180000003</v>
      </c>
      <c r="R2052">
        <v>38182222</v>
      </c>
      <c r="S2052">
        <v>2.4</v>
      </c>
      <c r="T2052">
        <v>2.5</v>
      </c>
      <c r="U2052">
        <v>0.8</v>
      </c>
      <c r="V2052">
        <v>15.5</v>
      </c>
      <c r="W2052" t="b">
        <f>COUNT(LifeExpectancyData[[#This Row],[Life expectancy]:[Schooling]])=19</f>
        <v>1</v>
      </c>
    </row>
    <row r="2053" spans="1:23" x14ac:dyDescent="0.25">
      <c r="A2053" t="s">
        <v>408</v>
      </c>
      <c r="B2053">
        <v>2003</v>
      </c>
      <c r="C2053" t="s">
        <v>281</v>
      </c>
      <c r="D2053">
        <v>74.7</v>
      </c>
      <c r="E2053">
        <v>142</v>
      </c>
      <c r="F2053">
        <v>3</v>
      </c>
      <c r="G2053">
        <v>9.06</v>
      </c>
      <c r="H2053">
        <v>542.02350000000001</v>
      </c>
      <c r="I2053">
        <v>97</v>
      </c>
      <c r="J2053">
        <v>48</v>
      </c>
      <c r="K2053">
        <v>54.5</v>
      </c>
      <c r="L2053">
        <v>3</v>
      </c>
      <c r="M2053">
        <v>98</v>
      </c>
      <c r="N2053">
        <v>6.22</v>
      </c>
      <c r="O2053">
        <v>99</v>
      </c>
      <c r="P2053">
        <v>0.1</v>
      </c>
      <c r="Q2053">
        <v>5693.5241599999999</v>
      </c>
      <c r="R2053">
        <v>382457</v>
      </c>
      <c r="S2053">
        <v>2.4</v>
      </c>
      <c r="T2053">
        <v>2.6</v>
      </c>
      <c r="U2053">
        <v>0.79600000000000004</v>
      </c>
      <c r="V2053">
        <v>15.3</v>
      </c>
      <c r="W2053" t="b">
        <f>COUNT(LifeExpectancyData[[#This Row],[Life expectancy]:[Schooling]])=19</f>
        <v>1</v>
      </c>
    </row>
    <row r="2054" spans="1:23" x14ac:dyDescent="0.25">
      <c r="A2054" t="s">
        <v>408</v>
      </c>
      <c r="B2054">
        <v>2002</v>
      </c>
      <c r="C2054" t="s">
        <v>281</v>
      </c>
      <c r="D2054">
        <v>74.5</v>
      </c>
      <c r="E2054">
        <v>145</v>
      </c>
      <c r="F2054">
        <v>3</v>
      </c>
      <c r="G2054">
        <v>8.02</v>
      </c>
      <c r="H2054">
        <v>516.05543909999994</v>
      </c>
      <c r="I2054">
        <v>98</v>
      </c>
      <c r="J2054">
        <v>34</v>
      </c>
      <c r="K2054">
        <v>54</v>
      </c>
      <c r="L2054">
        <v>3</v>
      </c>
      <c r="M2054">
        <v>98</v>
      </c>
      <c r="N2054">
        <v>6.32</v>
      </c>
      <c r="O2054">
        <v>99</v>
      </c>
      <c r="P2054">
        <v>0.1</v>
      </c>
      <c r="Q2054">
        <v>5196.9329209999996</v>
      </c>
      <c r="R2054">
        <v>3823364</v>
      </c>
      <c r="S2054">
        <v>2.5</v>
      </c>
      <c r="T2054">
        <v>2.6</v>
      </c>
      <c r="U2054">
        <v>0.79</v>
      </c>
      <c r="V2054">
        <v>15</v>
      </c>
      <c r="W2054" t="b">
        <f>COUNT(LifeExpectancyData[[#This Row],[Life expectancy]:[Schooling]])=19</f>
        <v>1</v>
      </c>
    </row>
    <row r="2055" spans="1:23" x14ac:dyDescent="0.25">
      <c r="A2055" t="s">
        <v>408</v>
      </c>
      <c r="B2055">
        <v>2001</v>
      </c>
      <c r="C2055" t="s">
        <v>281</v>
      </c>
      <c r="D2055">
        <v>74.2</v>
      </c>
      <c r="E2055">
        <v>149</v>
      </c>
      <c r="F2055">
        <v>3</v>
      </c>
      <c r="G2055">
        <v>7.74</v>
      </c>
      <c r="H2055">
        <v>466.73831059999998</v>
      </c>
      <c r="I2055">
        <v>95</v>
      </c>
      <c r="J2055">
        <v>133</v>
      </c>
      <c r="K2055">
        <v>53.6</v>
      </c>
      <c r="L2055">
        <v>3</v>
      </c>
      <c r="M2055">
        <v>98</v>
      </c>
      <c r="N2055">
        <v>5.86</v>
      </c>
      <c r="O2055">
        <v>98</v>
      </c>
      <c r="P2055">
        <v>0.1</v>
      </c>
      <c r="Q2055">
        <v>4981.1986189999998</v>
      </c>
      <c r="R2055">
        <v>3824876</v>
      </c>
      <c r="S2055">
        <v>2.5</v>
      </c>
      <c r="T2055">
        <v>2.7</v>
      </c>
      <c r="U2055">
        <v>0.78400000000000003</v>
      </c>
      <c r="V2055">
        <v>14.7</v>
      </c>
      <c r="W2055" t="b">
        <f>COUNT(LifeExpectancyData[[#This Row],[Life expectancy]:[Schooling]])=19</f>
        <v>1</v>
      </c>
    </row>
    <row r="2056" spans="1:23" x14ac:dyDescent="0.25">
      <c r="A2056" t="s">
        <v>408</v>
      </c>
      <c r="B2056">
        <v>2000</v>
      </c>
      <c r="C2056" t="s">
        <v>281</v>
      </c>
      <c r="D2056">
        <v>73.7</v>
      </c>
      <c r="E2056">
        <v>153</v>
      </c>
      <c r="F2056">
        <v>3</v>
      </c>
      <c r="G2056">
        <v>8.4</v>
      </c>
      <c r="H2056">
        <v>412.43239740000001</v>
      </c>
      <c r="I2056">
        <v>99</v>
      </c>
      <c r="J2056">
        <v>77</v>
      </c>
      <c r="K2056">
        <v>53.1</v>
      </c>
      <c r="L2056">
        <v>4</v>
      </c>
      <c r="M2056">
        <v>98</v>
      </c>
      <c r="N2056">
        <v>5.5</v>
      </c>
      <c r="O2056">
        <v>98</v>
      </c>
      <c r="P2056">
        <v>0.1</v>
      </c>
      <c r="Q2056">
        <v>4492.7276400000001</v>
      </c>
      <c r="R2056">
        <v>38258629</v>
      </c>
      <c r="S2056">
        <v>2.5</v>
      </c>
      <c r="T2056">
        <v>2.8</v>
      </c>
      <c r="U2056">
        <v>0.77700000000000002</v>
      </c>
      <c r="V2056">
        <v>14.6</v>
      </c>
      <c r="W2056" t="b">
        <f>COUNT(LifeExpectancyData[[#This Row],[Life expectancy]:[Schooling]])=19</f>
        <v>1</v>
      </c>
    </row>
    <row r="2057" spans="1:23" x14ac:dyDescent="0.25">
      <c r="A2057" t="s">
        <v>409</v>
      </c>
      <c r="B2057">
        <v>2015</v>
      </c>
      <c r="C2057" t="s">
        <v>281</v>
      </c>
      <c r="D2057">
        <v>81.099999999999994</v>
      </c>
      <c r="E2057">
        <v>76</v>
      </c>
      <c r="F2057">
        <v>0</v>
      </c>
      <c r="H2057">
        <v>0</v>
      </c>
      <c r="I2057">
        <v>98</v>
      </c>
      <c r="J2057">
        <v>8</v>
      </c>
      <c r="K2057">
        <v>61.6</v>
      </c>
      <c r="L2057">
        <v>0</v>
      </c>
      <c r="M2057">
        <v>98</v>
      </c>
      <c r="O2057">
        <v>98</v>
      </c>
      <c r="P2057">
        <v>0.1</v>
      </c>
      <c r="Q2057">
        <v>1922.681</v>
      </c>
      <c r="R2057">
        <v>135876</v>
      </c>
      <c r="S2057">
        <v>0.7</v>
      </c>
      <c r="T2057">
        <v>0.5</v>
      </c>
      <c r="U2057">
        <v>0.84099999999999997</v>
      </c>
      <c r="V2057">
        <v>16.600000000000001</v>
      </c>
      <c r="W2057" t="b">
        <f>COUNT(LifeExpectancyData[[#This Row],[Life expectancy]:[Schooling]])=19</f>
        <v>0</v>
      </c>
    </row>
    <row r="2058" spans="1:23" x14ac:dyDescent="0.25">
      <c r="A2058" t="s">
        <v>409</v>
      </c>
      <c r="B2058">
        <v>2014</v>
      </c>
      <c r="C2058" t="s">
        <v>281</v>
      </c>
      <c r="D2058">
        <v>89</v>
      </c>
      <c r="E2058">
        <v>78</v>
      </c>
      <c r="F2058">
        <v>0</v>
      </c>
      <c r="G2058">
        <v>9.8800000000000008</v>
      </c>
      <c r="H2058">
        <v>271.25455310000001</v>
      </c>
      <c r="I2058">
        <v>98</v>
      </c>
      <c r="J2058">
        <v>0</v>
      </c>
      <c r="K2058">
        <v>6.9</v>
      </c>
      <c r="L2058">
        <v>0</v>
      </c>
      <c r="M2058">
        <v>98</v>
      </c>
      <c r="N2058">
        <v>9.5</v>
      </c>
      <c r="O2058">
        <v>98</v>
      </c>
      <c r="P2058">
        <v>0.1</v>
      </c>
      <c r="Q2058">
        <v>2277.53613</v>
      </c>
      <c r="R2058">
        <v>14162</v>
      </c>
      <c r="S2058">
        <v>0.7</v>
      </c>
      <c r="T2058">
        <v>0.5</v>
      </c>
      <c r="U2058">
        <v>0.83699999999999997</v>
      </c>
      <c r="V2058">
        <v>16.8</v>
      </c>
      <c r="W2058" t="b">
        <f>COUNT(LifeExpectancyData[[#This Row],[Life expectancy]:[Schooling]])=19</f>
        <v>1</v>
      </c>
    </row>
    <row r="2059" spans="1:23" x14ac:dyDescent="0.25">
      <c r="A2059" t="s">
        <v>409</v>
      </c>
      <c r="B2059">
        <v>2013</v>
      </c>
      <c r="C2059" t="s">
        <v>281</v>
      </c>
      <c r="D2059">
        <v>86</v>
      </c>
      <c r="E2059">
        <v>79</v>
      </c>
      <c r="F2059">
        <v>0</v>
      </c>
      <c r="G2059">
        <v>10</v>
      </c>
      <c r="H2059">
        <v>2698.0181699999998</v>
      </c>
      <c r="I2059">
        <v>98</v>
      </c>
      <c r="J2059">
        <v>1</v>
      </c>
      <c r="K2059">
        <v>6.2</v>
      </c>
      <c r="L2059">
        <v>0</v>
      </c>
      <c r="M2059">
        <v>98</v>
      </c>
      <c r="N2059">
        <v>9.5500000000000007</v>
      </c>
      <c r="O2059">
        <v>98</v>
      </c>
      <c r="P2059">
        <v>0.1</v>
      </c>
      <c r="Q2059">
        <v>21618.735339999999</v>
      </c>
      <c r="R2059">
        <v>1457295</v>
      </c>
      <c r="S2059">
        <v>0.7</v>
      </c>
      <c r="T2059">
        <v>0.5</v>
      </c>
      <c r="U2059">
        <v>0.82699999999999996</v>
      </c>
      <c r="V2059">
        <v>16.3</v>
      </c>
      <c r="W2059" t="b">
        <f>COUNT(LifeExpectancyData[[#This Row],[Life expectancy]:[Schooling]])=19</f>
        <v>1</v>
      </c>
    </row>
    <row r="2060" spans="1:23" x14ac:dyDescent="0.25">
      <c r="A2060" t="s">
        <v>409</v>
      </c>
      <c r="B2060">
        <v>2012</v>
      </c>
      <c r="C2060" t="s">
        <v>281</v>
      </c>
      <c r="D2060">
        <v>83</v>
      </c>
      <c r="E2060">
        <v>81</v>
      </c>
      <c r="F2060">
        <v>0</v>
      </c>
      <c r="G2060">
        <v>11.96</v>
      </c>
      <c r="H2060">
        <v>331.45703500000002</v>
      </c>
      <c r="I2060">
        <v>98</v>
      </c>
      <c r="J2060">
        <v>23</v>
      </c>
      <c r="K2060">
        <v>59.5</v>
      </c>
      <c r="L2060">
        <v>0</v>
      </c>
      <c r="M2060">
        <v>98</v>
      </c>
      <c r="N2060">
        <v>9.74</v>
      </c>
      <c r="O2060">
        <v>98</v>
      </c>
      <c r="P2060">
        <v>0.1</v>
      </c>
      <c r="Q2060">
        <v>2577.4263999999998</v>
      </c>
      <c r="R2060">
        <v>1514844</v>
      </c>
      <c r="S2060">
        <v>0.7</v>
      </c>
      <c r="T2060">
        <v>0.5</v>
      </c>
      <c r="U2060">
        <v>0.82399999999999995</v>
      </c>
      <c r="V2060">
        <v>16.3</v>
      </c>
      <c r="W2060" t="b">
        <f>COUNT(LifeExpectancyData[[#This Row],[Life expectancy]:[Schooling]])=19</f>
        <v>1</v>
      </c>
    </row>
    <row r="2061" spans="1:23" x14ac:dyDescent="0.25">
      <c r="A2061" t="s">
        <v>409</v>
      </c>
      <c r="B2061">
        <v>2011</v>
      </c>
      <c r="C2061" t="s">
        <v>281</v>
      </c>
      <c r="D2061">
        <v>82</v>
      </c>
      <c r="E2061">
        <v>85</v>
      </c>
      <c r="F2061">
        <v>0</v>
      </c>
      <c r="G2061">
        <v>11.92</v>
      </c>
      <c r="H2061">
        <v>3108.2886229999999</v>
      </c>
      <c r="I2061">
        <v>97</v>
      </c>
      <c r="J2061">
        <v>2</v>
      </c>
      <c r="K2061">
        <v>58.8</v>
      </c>
      <c r="L2061">
        <v>0</v>
      </c>
      <c r="M2061">
        <v>97</v>
      </c>
      <c r="N2061">
        <v>1.7</v>
      </c>
      <c r="O2061">
        <v>97</v>
      </c>
      <c r="P2061">
        <v>0.1</v>
      </c>
      <c r="Q2061">
        <v>23196.18375</v>
      </c>
      <c r="R2061">
        <v>155756</v>
      </c>
      <c r="S2061">
        <v>0.7</v>
      </c>
      <c r="T2061">
        <v>0.5</v>
      </c>
      <c r="U2061">
        <v>0.81799999999999995</v>
      </c>
      <c r="V2061">
        <v>16.2</v>
      </c>
      <c r="W2061" t="b">
        <f>COUNT(LifeExpectancyData[[#This Row],[Life expectancy]:[Schooling]])=19</f>
        <v>1</v>
      </c>
    </row>
    <row r="2062" spans="1:23" x14ac:dyDescent="0.25">
      <c r="A2062" t="s">
        <v>409</v>
      </c>
      <c r="B2062">
        <v>2010</v>
      </c>
      <c r="C2062" t="s">
        <v>281</v>
      </c>
      <c r="D2062">
        <v>79.599999999999994</v>
      </c>
      <c r="E2062">
        <v>88</v>
      </c>
      <c r="F2062">
        <v>0</v>
      </c>
      <c r="G2062">
        <v>12.25</v>
      </c>
      <c r="H2062">
        <v>3119.3498239999999</v>
      </c>
      <c r="I2062">
        <v>97</v>
      </c>
      <c r="J2062">
        <v>5</v>
      </c>
      <c r="K2062">
        <v>58.1</v>
      </c>
      <c r="L2062">
        <v>0</v>
      </c>
      <c r="M2062">
        <v>97</v>
      </c>
      <c r="N2062">
        <v>1.44</v>
      </c>
      <c r="O2062">
        <v>98</v>
      </c>
      <c r="P2062">
        <v>0.1</v>
      </c>
      <c r="Q2062">
        <v>22538.6548</v>
      </c>
      <c r="R2062">
        <v>15731</v>
      </c>
      <c r="S2062">
        <v>0.7</v>
      </c>
      <c r="T2062">
        <v>0.5</v>
      </c>
      <c r="U2062">
        <v>0.81200000000000006</v>
      </c>
      <c r="V2062">
        <v>16</v>
      </c>
      <c r="W2062" t="b">
        <f>COUNT(LifeExpectancyData[[#This Row],[Life expectancy]:[Schooling]])=19</f>
        <v>1</v>
      </c>
    </row>
    <row r="2063" spans="1:23" x14ac:dyDescent="0.25">
      <c r="A2063" t="s">
        <v>409</v>
      </c>
      <c r="B2063">
        <v>2009</v>
      </c>
      <c r="C2063" t="s">
        <v>281</v>
      </c>
      <c r="D2063">
        <v>79.3</v>
      </c>
      <c r="E2063">
        <v>9</v>
      </c>
      <c r="F2063">
        <v>0</v>
      </c>
      <c r="G2063">
        <v>12.03</v>
      </c>
      <c r="H2063">
        <v>337.10235160000002</v>
      </c>
      <c r="I2063">
        <v>96</v>
      </c>
      <c r="J2063">
        <v>3</v>
      </c>
      <c r="K2063">
        <v>57.3</v>
      </c>
      <c r="L2063">
        <v>0</v>
      </c>
      <c r="M2063">
        <v>96</v>
      </c>
      <c r="N2063">
        <v>1.42</v>
      </c>
      <c r="O2063">
        <v>96</v>
      </c>
      <c r="P2063">
        <v>0.1</v>
      </c>
      <c r="Q2063">
        <v>2363.9716100000001</v>
      </c>
      <c r="R2063">
        <v>1568247</v>
      </c>
      <c r="S2063">
        <v>0.7</v>
      </c>
      <c r="T2063">
        <v>0.5</v>
      </c>
      <c r="U2063">
        <v>0.80900000000000005</v>
      </c>
      <c r="V2063">
        <v>16</v>
      </c>
      <c r="W2063" t="b">
        <f>COUNT(LifeExpectancyData[[#This Row],[Life expectancy]:[Schooling]])=19</f>
        <v>1</v>
      </c>
    </row>
    <row r="2064" spans="1:23" x14ac:dyDescent="0.25">
      <c r="A2064" t="s">
        <v>409</v>
      </c>
      <c r="B2064">
        <v>2008</v>
      </c>
      <c r="C2064" t="s">
        <v>281</v>
      </c>
      <c r="D2064">
        <v>79</v>
      </c>
      <c r="E2064">
        <v>92</v>
      </c>
      <c r="F2064">
        <v>0</v>
      </c>
      <c r="G2064">
        <v>12.35</v>
      </c>
      <c r="H2064">
        <v>3652.8693320000002</v>
      </c>
      <c r="I2064">
        <v>97</v>
      </c>
      <c r="J2064">
        <v>1</v>
      </c>
      <c r="K2064">
        <v>56.5</v>
      </c>
      <c r="L2064">
        <v>0</v>
      </c>
      <c r="M2064">
        <v>97</v>
      </c>
      <c r="N2064">
        <v>9.9</v>
      </c>
      <c r="O2064">
        <v>97</v>
      </c>
      <c r="P2064">
        <v>0.1</v>
      </c>
      <c r="Q2064">
        <v>24815.688399999999</v>
      </c>
      <c r="R2064">
        <v>1558177</v>
      </c>
      <c r="S2064">
        <v>0.7</v>
      </c>
      <c r="T2064">
        <v>0.5</v>
      </c>
      <c r="U2064">
        <v>0.80400000000000005</v>
      </c>
      <c r="V2064">
        <v>15.8</v>
      </c>
      <c r="W2064" t="b">
        <f>COUNT(LifeExpectancyData[[#This Row],[Life expectancy]:[Schooling]])=19</f>
        <v>1</v>
      </c>
    </row>
    <row r="2065" spans="1:23" x14ac:dyDescent="0.25">
      <c r="A2065" t="s">
        <v>409</v>
      </c>
      <c r="B2065">
        <v>2007</v>
      </c>
      <c r="C2065" t="s">
        <v>281</v>
      </c>
      <c r="D2065">
        <v>78.7</v>
      </c>
      <c r="E2065">
        <v>94</v>
      </c>
      <c r="F2065">
        <v>0</v>
      </c>
      <c r="G2065">
        <v>12.57</v>
      </c>
      <c r="H2065">
        <v>333.3569124</v>
      </c>
      <c r="I2065">
        <v>97</v>
      </c>
      <c r="J2065">
        <v>0</v>
      </c>
      <c r="K2065">
        <v>55.7</v>
      </c>
      <c r="L2065">
        <v>0</v>
      </c>
      <c r="M2065">
        <v>96</v>
      </c>
      <c r="N2065">
        <v>9.6199999999999992</v>
      </c>
      <c r="O2065">
        <v>97</v>
      </c>
      <c r="P2065">
        <v>0.1</v>
      </c>
      <c r="Q2065">
        <v>2278.5844999999999</v>
      </c>
      <c r="R2065">
        <v>1542964</v>
      </c>
      <c r="S2065">
        <v>0.7</v>
      </c>
      <c r="T2065">
        <v>0.5</v>
      </c>
      <c r="U2065">
        <v>0.79700000000000004</v>
      </c>
      <c r="V2065">
        <v>15.4</v>
      </c>
      <c r="W2065" t="b">
        <f>COUNT(LifeExpectancyData[[#This Row],[Life expectancy]:[Schooling]])=19</f>
        <v>1</v>
      </c>
    </row>
    <row r="2066" spans="1:23" x14ac:dyDescent="0.25">
      <c r="A2066" t="s">
        <v>409</v>
      </c>
      <c r="B2066">
        <v>2006</v>
      </c>
      <c r="C2066" t="s">
        <v>281</v>
      </c>
      <c r="D2066">
        <v>78.5</v>
      </c>
      <c r="E2066">
        <v>96</v>
      </c>
      <c r="F2066">
        <v>0</v>
      </c>
      <c r="G2066">
        <v>13.11</v>
      </c>
      <c r="H2066">
        <v>2884.0201940000002</v>
      </c>
      <c r="I2066">
        <v>97</v>
      </c>
      <c r="J2066">
        <v>0</v>
      </c>
      <c r="K2066">
        <v>54.9</v>
      </c>
      <c r="L2066">
        <v>0</v>
      </c>
      <c r="M2066">
        <v>97</v>
      </c>
      <c r="N2066">
        <v>9.67</v>
      </c>
      <c r="O2066">
        <v>97</v>
      </c>
      <c r="P2066">
        <v>0.1</v>
      </c>
      <c r="Q2066">
        <v>19821.444630000002</v>
      </c>
      <c r="R2066">
        <v>1522288</v>
      </c>
      <c r="S2066">
        <v>0.7</v>
      </c>
      <c r="T2066">
        <v>0.5</v>
      </c>
      <c r="U2066">
        <v>0.79300000000000004</v>
      </c>
      <c r="V2066">
        <v>15.4</v>
      </c>
      <c r="W2066" t="b">
        <f>COUNT(LifeExpectancyData[[#This Row],[Life expectancy]:[Schooling]])=19</f>
        <v>1</v>
      </c>
    </row>
    <row r="2067" spans="1:23" x14ac:dyDescent="0.25">
      <c r="A2067" t="s">
        <v>409</v>
      </c>
      <c r="B2067">
        <v>2005</v>
      </c>
      <c r="C2067" t="s">
        <v>281</v>
      </c>
      <c r="D2067">
        <v>77.7</v>
      </c>
      <c r="E2067">
        <v>11</v>
      </c>
      <c r="F2067">
        <v>0</v>
      </c>
      <c r="G2067">
        <v>13.33</v>
      </c>
      <c r="H2067">
        <v>2813.9852850000002</v>
      </c>
      <c r="I2067">
        <v>94</v>
      </c>
      <c r="J2067">
        <v>7</v>
      </c>
      <c r="K2067">
        <v>54.1</v>
      </c>
      <c r="L2067">
        <v>1</v>
      </c>
      <c r="M2067">
        <v>93</v>
      </c>
      <c r="N2067">
        <v>9.98</v>
      </c>
      <c r="O2067">
        <v>93</v>
      </c>
      <c r="P2067">
        <v>0.1</v>
      </c>
      <c r="Q2067">
        <v>18784.948499999999</v>
      </c>
      <c r="R2067">
        <v>15333</v>
      </c>
      <c r="S2067">
        <v>0.7</v>
      </c>
      <c r="T2067">
        <v>0.6</v>
      </c>
      <c r="U2067">
        <v>0.79</v>
      </c>
      <c r="V2067">
        <v>15.4</v>
      </c>
      <c r="W2067" t="b">
        <f>COUNT(LifeExpectancyData[[#This Row],[Life expectancy]:[Schooling]])=19</f>
        <v>1</v>
      </c>
    </row>
    <row r="2068" spans="1:23" x14ac:dyDescent="0.25">
      <c r="A2068" t="s">
        <v>409</v>
      </c>
      <c r="B2068">
        <v>2004</v>
      </c>
      <c r="C2068" t="s">
        <v>281</v>
      </c>
      <c r="D2068">
        <v>78</v>
      </c>
      <c r="E2068">
        <v>99</v>
      </c>
      <c r="F2068">
        <v>0</v>
      </c>
      <c r="G2068">
        <v>13.45</v>
      </c>
      <c r="H2068">
        <v>276.09997980000003</v>
      </c>
      <c r="I2068">
        <v>94</v>
      </c>
      <c r="J2068">
        <v>5</v>
      </c>
      <c r="K2068">
        <v>53.3</v>
      </c>
      <c r="L2068">
        <v>1</v>
      </c>
      <c r="M2068">
        <v>95</v>
      </c>
      <c r="N2068">
        <v>9.84</v>
      </c>
      <c r="O2068">
        <v>95</v>
      </c>
      <c r="P2068">
        <v>0.1</v>
      </c>
      <c r="Q2068">
        <v>1845.5880999999999</v>
      </c>
      <c r="R2068">
        <v>1483861</v>
      </c>
      <c r="S2068">
        <v>0.7</v>
      </c>
      <c r="T2068">
        <v>0.6</v>
      </c>
      <c r="U2068">
        <v>0.79200000000000004</v>
      </c>
      <c r="V2068">
        <v>15.9</v>
      </c>
      <c r="W2068" t="b">
        <f>COUNT(LifeExpectancyData[[#This Row],[Life expectancy]:[Schooling]])=19</f>
        <v>1</v>
      </c>
    </row>
    <row r="2069" spans="1:23" x14ac:dyDescent="0.25">
      <c r="A2069" t="s">
        <v>409</v>
      </c>
      <c r="B2069">
        <v>2003</v>
      </c>
      <c r="C2069" t="s">
        <v>281</v>
      </c>
      <c r="D2069">
        <v>77.3</v>
      </c>
      <c r="E2069">
        <v>15</v>
      </c>
      <c r="F2069">
        <v>0</v>
      </c>
      <c r="G2069">
        <v>14.21</v>
      </c>
      <c r="H2069">
        <v>2283.8917959999999</v>
      </c>
      <c r="I2069">
        <v>94</v>
      </c>
      <c r="J2069">
        <v>8</v>
      </c>
      <c r="K2069">
        <v>52.5</v>
      </c>
      <c r="L2069">
        <v>1</v>
      </c>
      <c r="M2069">
        <v>96</v>
      </c>
      <c r="N2069">
        <v>9.5399999999999991</v>
      </c>
      <c r="O2069">
        <v>99</v>
      </c>
      <c r="P2069">
        <v>0.1</v>
      </c>
      <c r="Q2069">
        <v>15772.733399999999</v>
      </c>
      <c r="R2069">
        <v>1458821</v>
      </c>
      <c r="S2069">
        <v>0.7</v>
      </c>
      <c r="T2069">
        <v>0.6</v>
      </c>
      <c r="U2069">
        <v>0.78900000000000003</v>
      </c>
      <c r="V2069">
        <v>15.8</v>
      </c>
      <c r="W2069" t="b">
        <f>COUNT(LifeExpectancyData[[#This Row],[Life expectancy]:[Schooling]])=19</f>
        <v>1</v>
      </c>
    </row>
    <row r="2070" spans="1:23" x14ac:dyDescent="0.25">
      <c r="A2070" t="s">
        <v>409</v>
      </c>
      <c r="B2070">
        <v>2002</v>
      </c>
      <c r="C2070" t="s">
        <v>281</v>
      </c>
      <c r="D2070">
        <v>77.2</v>
      </c>
      <c r="E2070">
        <v>17</v>
      </c>
      <c r="F2070">
        <v>1</v>
      </c>
      <c r="G2070">
        <v>12</v>
      </c>
      <c r="H2070">
        <v>1904.0023100000001</v>
      </c>
      <c r="I2070">
        <v>82</v>
      </c>
      <c r="J2070">
        <v>8</v>
      </c>
      <c r="K2070">
        <v>51.7</v>
      </c>
      <c r="L2070">
        <v>1</v>
      </c>
      <c r="M2070">
        <v>96</v>
      </c>
      <c r="N2070">
        <v>9.15</v>
      </c>
      <c r="O2070">
        <v>98</v>
      </c>
      <c r="P2070">
        <v>0.1</v>
      </c>
      <c r="Q2070">
        <v>12882.28897</v>
      </c>
      <c r="R2070">
        <v>1419631</v>
      </c>
      <c r="S2070">
        <v>0.8</v>
      </c>
      <c r="T2070">
        <v>0.6</v>
      </c>
      <c r="U2070">
        <v>0.78800000000000003</v>
      </c>
      <c r="V2070">
        <v>15.9</v>
      </c>
      <c r="W2070" t="b">
        <f>COUNT(LifeExpectancyData[[#This Row],[Life expectancy]:[Schooling]])=19</f>
        <v>1</v>
      </c>
    </row>
    <row r="2071" spans="1:23" x14ac:dyDescent="0.25">
      <c r="A2071" t="s">
        <v>409</v>
      </c>
      <c r="B2071">
        <v>2001</v>
      </c>
      <c r="C2071" t="s">
        <v>281</v>
      </c>
      <c r="D2071">
        <v>76.900000000000006</v>
      </c>
      <c r="E2071">
        <v>11</v>
      </c>
      <c r="F2071">
        <v>1</v>
      </c>
      <c r="G2071">
        <v>12.22</v>
      </c>
      <c r="H2071">
        <v>1657.328352</v>
      </c>
      <c r="I2071">
        <v>7</v>
      </c>
      <c r="J2071">
        <v>0</v>
      </c>
      <c r="K2071">
        <v>5.9</v>
      </c>
      <c r="L2071">
        <v>1</v>
      </c>
      <c r="M2071">
        <v>96</v>
      </c>
      <c r="N2071">
        <v>9.1</v>
      </c>
      <c r="O2071">
        <v>97</v>
      </c>
      <c r="P2071">
        <v>0.1</v>
      </c>
      <c r="Q2071">
        <v>11729.14616</v>
      </c>
      <c r="R2071">
        <v>1362722</v>
      </c>
      <c r="S2071">
        <v>0.8</v>
      </c>
      <c r="T2071">
        <v>0.6</v>
      </c>
      <c r="U2071">
        <v>0.78200000000000003</v>
      </c>
      <c r="V2071">
        <v>15.7</v>
      </c>
      <c r="W2071" t="b">
        <f>COUNT(LifeExpectancyData[[#This Row],[Life expectancy]:[Schooling]])=19</f>
        <v>1</v>
      </c>
    </row>
    <row r="2072" spans="1:23" x14ac:dyDescent="0.25">
      <c r="A2072" t="s">
        <v>409</v>
      </c>
      <c r="B2072">
        <v>2000</v>
      </c>
      <c r="C2072" t="s">
        <v>281</v>
      </c>
      <c r="D2072">
        <v>76.599999999999994</v>
      </c>
      <c r="E2072">
        <v>11</v>
      </c>
      <c r="F2072">
        <v>1</v>
      </c>
      <c r="G2072">
        <v>11.89</v>
      </c>
      <c r="H2072">
        <v>167.3280168</v>
      </c>
      <c r="I2072">
        <v>58</v>
      </c>
      <c r="J2072">
        <v>45</v>
      </c>
      <c r="K2072">
        <v>5.0999999999999996</v>
      </c>
      <c r="L2072">
        <v>1</v>
      </c>
      <c r="M2072">
        <v>96</v>
      </c>
      <c r="N2072">
        <v>9.14</v>
      </c>
      <c r="O2072">
        <v>96</v>
      </c>
      <c r="P2072">
        <v>0.1</v>
      </c>
      <c r="Q2072">
        <v>1152.39681</v>
      </c>
      <c r="R2072">
        <v>1289898</v>
      </c>
      <c r="S2072">
        <v>0.8</v>
      </c>
      <c r="T2072">
        <v>0.6</v>
      </c>
      <c r="U2072">
        <v>0.77700000000000002</v>
      </c>
      <c r="V2072">
        <v>15.5</v>
      </c>
      <c r="W2072" t="b">
        <f>COUNT(LifeExpectancyData[[#This Row],[Life expectancy]:[Schooling]])=19</f>
        <v>1</v>
      </c>
    </row>
    <row r="2073" spans="1:23" x14ac:dyDescent="0.25">
      <c r="A2073" t="s">
        <v>410</v>
      </c>
      <c r="B2073">
        <v>2015</v>
      </c>
      <c r="C2073" t="s">
        <v>273</v>
      </c>
      <c r="D2073">
        <v>78.2</v>
      </c>
      <c r="E2073">
        <v>68</v>
      </c>
      <c r="F2073">
        <v>0</v>
      </c>
      <c r="H2073">
        <v>0</v>
      </c>
      <c r="I2073">
        <v>99</v>
      </c>
      <c r="J2073">
        <v>18</v>
      </c>
      <c r="K2073">
        <v>69.3</v>
      </c>
      <c r="L2073">
        <v>0</v>
      </c>
      <c r="M2073">
        <v>99</v>
      </c>
      <c r="O2073">
        <v>99</v>
      </c>
      <c r="P2073">
        <v>0.1</v>
      </c>
      <c r="Q2073">
        <v>66346.522670000006</v>
      </c>
      <c r="S2073">
        <v>5.2</v>
      </c>
      <c r="T2073">
        <v>4.9000000000000004</v>
      </c>
      <c r="U2073">
        <v>0.85499999999999998</v>
      </c>
      <c r="V2073">
        <v>13.4</v>
      </c>
      <c r="W2073" t="b">
        <f>COUNT(LifeExpectancyData[[#This Row],[Life expectancy]:[Schooling]])=19</f>
        <v>0</v>
      </c>
    </row>
    <row r="2074" spans="1:23" x14ac:dyDescent="0.25">
      <c r="A2074" t="s">
        <v>410</v>
      </c>
      <c r="B2074">
        <v>2014</v>
      </c>
      <c r="C2074" t="s">
        <v>273</v>
      </c>
      <c r="D2074">
        <v>78.099999999999994</v>
      </c>
      <c r="E2074">
        <v>69</v>
      </c>
      <c r="F2074">
        <v>0</v>
      </c>
      <c r="G2074">
        <v>1.1499999999999999</v>
      </c>
      <c r="H2074">
        <v>5063.5131039999997</v>
      </c>
      <c r="I2074">
        <v>89</v>
      </c>
      <c r="J2074">
        <v>46</v>
      </c>
      <c r="K2074">
        <v>68.400000000000006</v>
      </c>
      <c r="L2074">
        <v>0</v>
      </c>
      <c r="M2074">
        <v>99</v>
      </c>
      <c r="N2074">
        <v>2.19</v>
      </c>
      <c r="O2074">
        <v>89</v>
      </c>
      <c r="P2074">
        <v>0.1</v>
      </c>
      <c r="Q2074">
        <v>86852.711899999995</v>
      </c>
      <c r="S2074">
        <v>5.2</v>
      </c>
      <c r="T2074">
        <v>4.8</v>
      </c>
      <c r="U2074">
        <v>0.85399999999999998</v>
      </c>
      <c r="V2074">
        <v>13.4</v>
      </c>
      <c r="W2074" t="b">
        <f>COUNT(LifeExpectancyData[[#This Row],[Life expectancy]:[Schooling]])=19</f>
        <v>0</v>
      </c>
    </row>
    <row r="2075" spans="1:23" x14ac:dyDescent="0.25">
      <c r="A2075" t="s">
        <v>410</v>
      </c>
      <c r="B2075">
        <v>2013</v>
      </c>
      <c r="C2075" t="s">
        <v>273</v>
      </c>
      <c r="D2075">
        <v>77.900000000000006</v>
      </c>
      <c r="E2075">
        <v>7</v>
      </c>
      <c r="F2075">
        <v>0</v>
      </c>
      <c r="G2075">
        <v>1.2</v>
      </c>
      <c r="H2075">
        <v>515.07347949999996</v>
      </c>
      <c r="I2075">
        <v>97</v>
      </c>
      <c r="J2075">
        <v>73</v>
      </c>
      <c r="K2075">
        <v>67.7</v>
      </c>
      <c r="L2075">
        <v>0</v>
      </c>
      <c r="M2075">
        <v>99</v>
      </c>
      <c r="N2075">
        <v>2.15</v>
      </c>
      <c r="O2075">
        <v>97</v>
      </c>
      <c r="P2075">
        <v>0.1</v>
      </c>
      <c r="Q2075">
        <v>8834.8795800000007</v>
      </c>
      <c r="S2075">
        <v>5.0999999999999996</v>
      </c>
      <c r="T2075">
        <v>4.7</v>
      </c>
      <c r="U2075">
        <v>0.84299999999999997</v>
      </c>
      <c r="V2075">
        <v>13.4</v>
      </c>
      <c r="W2075" t="b">
        <f>COUNT(LifeExpectancyData[[#This Row],[Life expectancy]:[Schooling]])=19</f>
        <v>0</v>
      </c>
    </row>
    <row r="2076" spans="1:23" x14ac:dyDescent="0.25">
      <c r="A2076" t="s">
        <v>410</v>
      </c>
      <c r="B2076">
        <v>2012</v>
      </c>
      <c r="C2076" t="s">
        <v>273</v>
      </c>
      <c r="D2076">
        <v>77.8</v>
      </c>
      <c r="E2076">
        <v>72</v>
      </c>
      <c r="F2076">
        <v>0</v>
      </c>
      <c r="G2076">
        <v>1.1299999999999999</v>
      </c>
      <c r="H2076">
        <v>5163.3291799999997</v>
      </c>
      <c r="I2076">
        <v>93</v>
      </c>
      <c r="J2076">
        <v>160</v>
      </c>
      <c r="K2076">
        <v>67</v>
      </c>
      <c r="L2076">
        <v>0</v>
      </c>
      <c r="M2076">
        <v>93</v>
      </c>
      <c r="N2076">
        <v>2.16</v>
      </c>
      <c r="O2076">
        <v>92</v>
      </c>
      <c r="P2076">
        <v>0.1</v>
      </c>
      <c r="Q2076">
        <v>88564.822979999997</v>
      </c>
      <c r="S2076">
        <v>5.0999999999999996</v>
      </c>
      <c r="T2076">
        <v>4.7</v>
      </c>
      <c r="U2076">
        <v>0.83699999999999997</v>
      </c>
      <c r="V2076">
        <v>13.4</v>
      </c>
      <c r="W2076" t="b">
        <f>COUNT(LifeExpectancyData[[#This Row],[Life expectancy]:[Schooling]])=19</f>
        <v>0</v>
      </c>
    </row>
    <row r="2077" spans="1:23" x14ac:dyDescent="0.25">
      <c r="A2077" t="s">
        <v>410</v>
      </c>
      <c r="B2077">
        <v>2011</v>
      </c>
      <c r="C2077" t="s">
        <v>273</v>
      </c>
      <c r="D2077">
        <v>77.5</v>
      </c>
      <c r="E2077">
        <v>74</v>
      </c>
      <c r="F2077">
        <v>0</v>
      </c>
      <c r="G2077">
        <v>1.1599999999999999</v>
      </c>
      <c r="H2077">
        <v>4409.1706700000004</v>
      </c>
      <c r="I2077">
        <v>93</v>
      </c>
      <c r="J2077">
        <v>101</v>
      </c>
      <c r="K2077">
        <v>66.5</v>
      </c>
      <c r="L2077">
        <v>0</v>
      </c>
      <c r="M2077">
        <v>92</v>
      </c>
      <c r="N2077">
        <v>1.93</v>
      </c>
      <c r="O2077">
        <v>93</v>
      </c>
      <c r="P2077">
        <v>0.1</v>
      </c>
      <c r="Q2077">
        <v>85948.745999999999</v>
      </c>
      <c r="S2077">
        <v>5.0999999999999996</v>
      </c>
      <c r="T2077">
        <v>4.5999999999999996</v>
      </c>
      <c r="U2077">
        <v>0.82699999999999996</v>
      </c>
      <c r="V2077">
        <v>12.4</v>
      </c>
      <c r="W2077" t="b">
        <f>COUNT(LifeExpectancyData[[#This Row],[Life expectancy]:[Schooling]])=19</f>
        <v>0</v>
      </c>
    </row>
    <row r="2078" spans="1:23" x14ac:dyDescent="0.25">
      <c r="A2078" t="s">
        <v>410</v>
      </c>
      <c r="B2078">
        <v>2010</v>
      </c>
      <c r="C2078" t="s">
        <v>273</v>
      </c>
      <c r="D2078">
        <v>77.3</v>
      </c>
      <c r="E2078">
        <v>76</v>
      </c>
      <c r="F2078">
        <v>0</v>
      </c>
      <c r="G2078">
        <v>1.1599999999999999</v>
      </c>
      <c r="H2078">
        <v>37.768488189999999</v>
      </c>
      <c r="I2078">
        <v>97</v>
      </c>
      <c r="J2078">
        <v>295</v>
      </c>
      <c r="K2078">
        <v>66</v>
      </c>
      <c r="L2078">
        <v>0</v>
      </c>
      <c r="M2078">
        <v>98</v>
      </c>
      <c r="N2078">
        <v>2.9</v>
      </c>
      <c r="O2078">
        <v>97</v>
      </c>
      <c r="P2078">
        <v>0.1</v>
      </c>
      <c r="Q2078">
        <v>736.22784000000001</v>
      </c>
      <c r="S2078">
        <v>5</v>
      </c>
      <c r="T2078">
        <v>4.5999999999999996</v>
      </c>
      <c r="U2078">
        <v>0.82499999999999996</v>
      </c>
      <c r="V2078">
        <v>12</v>
      </c>
      <c r="W2078" t="b">
        <f>COUNT(LifeExpectancyData[[#This Row],[Life expectancy]:[Schooling]])=19</f>
        <v>0</v>
      </c>
    </row>
    <row r="2079" spans="1:23" x14ac:dyDescent="0.25">
      <c r="A2079" t="s">
        <v>410</v>
      </c>
      <c r="B2079">
        <v>2009</v>
      </c>
      <c r="C2079" t="s">
        <v>273</v>
      </c>
      <c r="D2079">
        <v>77</v>
      </c>
      <c r="E2079">
        <v>79</v>
      </c>
      <c r="F2079">
        <v>0</v>
      </c>
      <c r="G2079">
        <v>1.1100000000000001</v>
      </c>
      <c r="H2079">
        <v>3688.6942880000001</v>
      </c>
      <c r="I2079">
        <v>99</v>
      </c>
      <c r="J2079">
        <v>112</v>
      </c>
      <c r="K2079">
        <v>65.599999999999994</v>
      </c>
      <c r="L2079">
        <v>0</v>
      </c>
      <c r="M2079">
        <v>98</v>
      </c>
      <c r="N2079">
        <v>2.63</v>
      </c>
      <c r="O2079">
        <v>99</v>
      </c>
      <c r="P2079">
        <v>0.1</v>
      </c>
      <c r="Q2079">
        <v>61478.238129999998</v>
      </c>
      <c r="S2079">
        <v>5</v>
      </c>
      <c r="T2079">
        <v>4.5999999999999996</v>
      </c>
      <c r="U2079">
        <v>0.82799999999999996</v>
      </c>
      <c r="V2079">
        <v>11.8</v>
      </c>
      <c r="W2079" t="b">
        <f>COUNT(LifeExpectancyData[[#This Row],[Life expectancy]:[Schooling]])=19</f>
        <v>0</v>
      </c>
    </row>
    <row r="2080" spans="1:23" x14ac:dyDescent="0.25">
      <c r="A2080" t="s">
        <v>410</v>
      </c>
      <c r="B2080">
        <v>2008</v>
      </c>
      <c r="C2080" t="s">
        <v>273</v>
      </c>
      <c r="D2080">
        <v>76.8</v>
      </c>
      <c r="E2080">
        <v>82</v>
      </c>
      <c r="F2080">
        <v>0</v>
      </c>
      <c r="G2080">
        <v>1.37</v>
      </c>
      <c r="H2080">
        <v>5484.1433079999997</v>
      </c>
      <c r="I2080">
        <v>97</v>
      </c>
      <c r="J2080">
        <v>0</v>
      </c>
      <c r="K2080">
        <v>65.2</v>
      </c>
      <c r="L2080">
        <v>0</v>
      </c>
      <c r="M2080">
        <v>98</v>
      </c>
      <c r="N2080">
        <v>1.87</v>
      </c>
      <c r="O2080">
        <v>97</v>
      </c>
      <c r="P2080">
        <v>0.1</v>
      </c>
      <c r="Q2080">
        <v>82967.372279999996</v>
      </c>
      <c r="S2080">
        <v>5</v>
      </c>
      <c r="T2080">
        <v>4.5</v>
      </c>
      <c r="U2080">
        <v>0.82499999999999996</v>
      </c>
      <c r="V2080">
        <v>11.7</v>
      </c>
      <c r="W2080" t="b">
        <f>COUNT(LifeExpectancyData[[#This Row],[Life expectancy]:[Schooling]])=19</f>
        <v>0</v>
      </c>
    </row>
    <row r="2081" spans="1:23" x14ac:dyDescent="0.25">
      <c r="A2081" t="s">
        <v>410</v>
      </c>
      <c r="B2081">
        <v>2007</v>
      </c>
      <c r="C2081" t="s">
        <v>273</v>
      </c>
      <c r="D2081">
        <v>76.7</v>
      </c>
      <c r="E2081">
        <v>83</v>
      </c>
      <c r="F2081">
        <v>0</v>
      </c>
      <c r="G2081">
        <v>1.24</v>
      </c>
      <c r="H2081">
        <v>44.185062729999999</v>
      </c>
      <c r="I2081">
        <v>94</v>
      </c>
      <c r="J2081">
        <v>361</v>
      </c>
      <c r="K2081">
        <v>65.099999999999994</v>
      </c>
      <c r="L2081">
        <v>0</v>
      </c>
      <c r="M2081">
        <v>97</v>
      </c>
      <c r="N2081">
        <v>2.31</v>
      </c>
      <c r="O2081">
        <v>94</v>
      </c>
      <c r="P2081">
        <v>0.1</v>
      </c>
      <c r="Q2081">
        <v>675.61257999999998</v>
      </c>
      <c r="S2081">
        <v>4.9000000000000004</v>
      </c>
      <c r="T2081">
        <v>4.5</v>
      </c>
      <c r="U2081">
        <v>0.83</v>
      </c>
      <c r="V2081">
        <v>12.6</v>
      </c>
      <c r="W2081" t="b">
        <f>COUNT(LifeExpectancyData[[#This Row],[Life expectancy]:[Schooling]])=19</f>
        <v>0</v>
      </c>
    </row>
    <row r="2082" spans="1:23" x14ac:dyDescent="0.25">
      <c r="A2082" t="s">
        <v>410</v>
      </c>
      <c r="B2082">
        <v>2006</v>
      </c>
      <c r="C2082" t="s">
        <v>273</v>
      </c>
      <c r="D2082">
        <v>76.599999999999994</v>
      </c>
      <c r="E2082">
        <v>83</v>
      </c>
      <c r="F2082">
        <v>0</v>
      </c>
      <c r="G2082">
        <v>1.28</v>
      </c>
      <c r="H2082">
        <v>448.59529889999999</v>
      </c>
      <c r="I2082">
        <v>96</v>
      </c>
      <c r="J2082">
        <v>144</v>
      </c>
      <c r="K2082">
        <v>65</v>
      </c>
      <c r="L2082">
        <v>0</v>
      </c>
      <c r="M2082">
        <v>95</v>
      </c>
      <c r="N2082">
        <v>2.58</v>
      </c>
      <c r="O2082">
        <v>96</v>
      </c>
      <c r="P2082">
        <v>0.1</v>
      </c>
      <c r="Q2082">
        <v>6256.55926</v>
      </c>
      <c r="S2082">
        <v>4.9000000000000004</v>
      </c>
      <c r="T2082">
        <v>4.5</v>
      </c>
      <c r="U2082">
        <v>0.83499999999999996</v>
      </c>
      <c r="V2082">
        <v>13.7</v>
      </c>
      <c r="W2082" t="b">
        <f>COUNT(LifeExpectancyData[[#This Row],[Life expectancy]:[Schooling]])=19</f>
        <v>0</v>
      </c>
    </row>
    <row r="2083" spans="1:23" x14ac:dyDescent="0.25">
      <c r="A2083" t="s">
        <v>410</v>
      </c>
      <c r="B2083">
        <v>2005</v>
      </c>
      <c r="C2083" t="s">
        <v>273</v>
      </c>
      <c r="D2083">
        <v>76.599999999999994</v>
      </c>
      <c r="E2083">
        <v>84</v>
      </c>
      <c r="F2083">
        <v>0</v>
      </c>
      <c r="G2083">
        <v>1.18</v>
      </c>
      <c r="H2083">
        <v>4582.4760809999998</v>
      </c>
      <c r="I2083">
        <v>97</v>
      </c>
      <c r="J2083">
        <v>74</v>
      </c>
      <c r="K2083">
        <v>65.099999999999994</v>
      </c>
      <c r="L2083">
        <v>0</v>
      </c>
      <c r="M2083">
        <v>98</v>
      </c>
      <c r="N2083">
        <v>3.1</v>
      </c>
      <c r="O2083">
        <v>97</v>
      </c>
      <c r="P2083">
        <v>0.1</v>
      </c>
      <c r="Q2083">
        <v>51488.495289999999</v>
      </c>
      <c r="S2083">
        <v>4.8</v>
      </c>
      <c r="T2083">
        <v>4.5</v>
      </c>
      <c r="U2083">
        <v>0.83</v>
      </c>
      <c r="V2083">
        <v>13.7</v>
      </c>
      <c r="W2083" t="b">
        <f>COUNT(LifeExpectancyData[[#This Row],[Life expectancy]:[Schooling]])=19</f>
        <v>0</v>
      </c>
    </row>
    <row r="2084" spans="1:23" x14ac:dyDescent="0.25">
      <c r="A2084" t="s">
        <v>410</v>
      </c>
      <c r="B2084">
        <v>2004</v>
      </c>
      <c r="C2084" t="s">
        <v>273</v>
      </c>
      <c r="D2084">
        <v>76.599999999999994</v>
      </c>
      <c r="E2084">
        <v>84</v>
      </c>
      <c r="F2084">
        <v>0</v>
      </c>
      <c r="G2084">
        <v>1.1100000000000001</v>
      </c>
      <c r="H2084">
        <v>4064.7438689999999</v>
      </c>
      <c r="I2084">
        <v>97</v>
      </c>
      <c r="J2084">
        <v>29</v>
      </c>
      <c r="K2084">
        <v>65</v>
      </c>
      <c r="L2084">
        <v>0</v>
      </c>
      <c r="M2084">
        <v>95</v>
      </c>
      <c r="N2084">
        <v>3.61</v>
      </c>
      <c r="O2084">
        <v>96</v>
      </c>
      <c r="P2084">
        <v>0.1</v>
      </c>
      <c r="Q2084">
        <v>41818.352559999999</v>
      </c>
      <c r="S2084">
        <v>4.8</v>
      </c>
      <c r="T2084">
        <v>4.5</v>
      </c>
      <c r="U2084">
        <v>0.82599999999999996</v>
      </c>
      <c r="V2084">
        <v>13.5</v>
      </c>
      <c r="W2084" t="b">
        <f>COUNT(LifeExpectancyData[[#This Row],[Life expectancy]:[Schooling]])=19</f>
        <v>0</v>
      </c>
    </row>
    <row r="2085" spans="1:23" x14ac:dyDescent="0.25">
      <c r="A2085" t="s">
        <v>410</v>
      </c>
      <c r="B2085">
        <v>2003</v>
      </c>
      <c r="C2085" t="s">
        <v>273</v>
      </c>
      <c r="D2085">
        <v>76.5</v>
      </c>
      <c r="E2085">
        <v>85</v>
      </c>
      <c r="F2085">
        <v>0</v>
      </c>
      <c r="G2085">
        <v>1</v>
      </c>
      <c r="H2085">
        <v>4049.9723469999999</v>
      </c>
      <c r="I2085">
        <v>93</v>
      </c>
      <c r="J2085">
        <v>24</v>
      </c>
      <c r="K2085">
        <v>64.7</v>
      </c>
      <c r="L2085">
        <v>0</v>
      </c>
      <c r="M2085">
        <v>93</v>
      </c>
      <c r="N2085">
        <v>4.1399999999999997</v>
      </c>
      <c r="O2085">
        <v>92</v>
      </c>
      <c r="P2085">
        <v>0.1</v>
      </c>
      <c r="Q2085">
        <v>34176.981829999997</v>
      </c>
      <c r="S2085">
        <v>4.8</v>
      </c>
      <c r="T2085">
        <v>4.5</v>
      </c>
      <c r="U2085">
        <v>0.81499999999999995</v>
      </c>
      <c r="V2085">
        <v>12.8</v>
      </c>
      <c r="W2085" t="b">
        <f>COUNT(LifeExpectancyData[[#This Row],[Life expectancy]:[Schooling]])=19</f>
        <v>0</v>
      </c>
    </row>
    <row r="2086" spans="1:23" x14ac:dyDescent="0.25">
      <c r="A2086" t="s">
        <v>410</v>
      </c>
      <c r="B2086">
        <v>2002</v>
      </c>
      <c r="C2086" t="s">
        <v>273</v>
      </c>
      <c r="D2086">
        <v>76.400000000000006</v>
      </c>
      <c r="E2086">
        <v>85</v>
      </c>
      <c r="F2086">
        <v>0</v>
      </c>
      <c r="G2086">
        <v>0.87</v>
      </c>
      <c r="H2086">
        <v>188.67829449999999</v>
      </c>
      <c r="I2086">
        <v>98</v>
      </c>
      <c r="J2086">
        <v>34</v>
      </c>
      <c r="K2086">
        <v>64.099999999999994</v>
      </c>
      <c r="L2086">
        <v>0</v>
      </c>
      <c r="M2086">
        <v>96</v>
      </c>
      <c r="N2086">
        <v>2.71</v>
      </c>
      <c r="O2086">
        <v>96</v>
      </c>
      <c r="P2086">
        <v>0.1</v>
      </c>
      <c r="Q2086">
        <v>2999.6549199999999</v>
      </c>
      <c r="S2086">
        <v>4.8</v>
      </c>
      <c r="T2086">
        <v>4.5</v>
      </c>
      <c r="U2086">
        <v>0.80700000000000005</v>
      </c>
      <c r="V2086">
        <v>12.2</v>
      </c>
      <c r="W2086" t="b">
        <f>COUNT(LifeExpectancyData[[#This Row],[Life expectancy]:[Schooling]])=19</f>
        <v>0</v>
      </c>
    </row>
    <row r="2087" spans="1:23" x14ac:dyDescent="0.25">
      <c r="A2087" t="s">
        <v>410</v>
      </c>
      <c r="B2087">
        <v>2001</v>
      </c>
      <c r="C2087" t="s">
        <v>273</v>
      </c>
      <c r="D2087">
        <v>76.3</v>
      </c>
      <c r="E2087">
        <v>87</v>
      </c>
      <c r="F2087">
        <v>0</v>
      </c>
      <c r="G2087">
        <v>0.76</v>
      </c>
      <c r="H2087">
        <v>170.04945369999999</v>
      </c>
      <c r="I2087">
        <v>93</v>
      </c>
      <c r="J2087">
        <v>23</v>
      </c>
      <c r="K2087">
        <v>63.3</v>
      </c>
      <c r="L2087">
        <v>0</v>
      </c>
      <c r="M2087">
        <v>93</v>
      </c>
      <c r="N2087">
        <v>2.56</v>
      </c>
      <c r="O2087">
        <v>93</v>
      </c>
      <c r="P2087">
        <v>0.1</v>
      </c>
      <c r="Q2087">
        <v>2843.6363500000002</v>
      </c>
      <c r="S2087">
        <v>4.8</v>
      </c>
      <c r="T2087">
        <v>4.5</v>
      </c>
      <c r="U2087">
        <v>0.80900000000000005</v>
      </c>
      <c r="V2087">
        <v>12.6</v>
      </c>
      <c r="W2087" t="b">
        <f>COUNT(LifeExpectancyData[[#This Row],[Life expectancy]:[Schooling]])=19</f>
        <v>0</v>
      </c>
    </row>
    <row r="2088" spans="1:23" x14ac:dyDescent="0.25">
      <c r="A2088" t="s">
        <v>410</v>
      </c>
      <c r="B2088">
        <v>2000</v>
      </c>
      <c r="C2088" t="s">
        <v>273</v>
      </c>
      <c r="D2088">
        <v>76.2</v>
      </c>
      <c r="E2088">
        <v>88</v>
      </c>
      <c r="F2088">
        <v>0</v>
      </c>
      <c r="G2088">
        <v>0.5</v>
      </c>
      <c r="H2088">
        <v>1559.2871580000001</v>
      </c>
      <c r="I2088">
        <v>89</v>
      </c>
      <c r="J2088">
        <v>46</v>
      </c>
      <c r="K2088">
        <v>62.4</v>
      </c>
      <c r="L2088">
        <v>0</v>
      </c>
      <c r="M2088">
        <v>91</v>
      </c>
      <c r="N2088">
        <v>2.1800000000000002</v>
      </c>
      <c r="O2088">
        <v>8</v>
      </c>
      <c r="P2088">
        <v>0.1</v>
      </c>
      <c r="Q2088">
        <v>29986.291499999999</v>
      </c>
      <c r="S2088">
        <v>4.8</v>
      </c>
      <c r="T2088">
        <v>4.5</v>
      </c>
      <c r="U2088">
        <v>0.80800000000000005</v>
      </c>
      <c r="V2088">
        <v>13</v>
      </c>
      <c r="W2088" t="b">
        <f>COUNT(LifeExpectancyData[[#This Row],[Life expectancy]:[Schooling]])=19</f>
        <v>0</v>
      </c>
    </row>
    <row r="2089" spans="1:23" x14ac:dyDescent="0.25">
      <c r="A2089" t="s">
        <v>411</v>
      </c>
      <c r="B2089">
        <v>2015</v>
      </c>
      <c r="C2089" t="s">
        <v>273</v>
      </c>
      <c r="D2089">
        <v>82.3</v>
      </c>
      <c r="E2089">
        <v>64</v>
      </c>
      <c r="F2089">
        <v>1</v>
      </c>
      <c r="H2089">
        <v>0</v>
      </c>
      <c r="I2089">
        <v>98</v>
      </c>
      <c r="J2089">
        <v>7</v>
      </c>
      <c r="K2089">
        <v>31.7</v>
      </c>
      <c r="L2089">
        <v>2</v>
      </c>
      <c r="M2089">
        <v>98</v>
      </c>
      <c r="O2089">
        <v>98</v>
      </c>
      <c r="P2089">
        <v>0.1</v>
      </c>
      <c r="S2089">
        <v>1.5</v>
      </c>
      <c r="T2089">
        <v>1</v>
      </c>
      <c r="W2089" t="b">
        <f>COUNT(LifeExpectancyData[[#This Row],[Life expectancy]:[Schooling]])=19</f>
        <v>0</v>
      </c>
    </row>
    <row r="2090" spans="1:23" x14ac:dyDescent="0.25">
      <c r="A2090" t="s">
        <v>411</v>
      </c>
      <c r="B2090">
        <v>2014</v>
      </c>
      <c r="C2090" t="s">
        <v>273</v>
      </c>
      <c r="D2090">
        <v>82</v>
      </c>
      <c r="E2090">
        <v>66</v>
      </c>
      <c r="F2090">
        <v>1</v>
      </c>
      <c r="G2090">
        <v>0.01</v>
      </c>
      <c r="H2090">
        <v>0</v>
      </c>
      <c r="I2090">
        <v>99</v>
      </c>
      <c r="J2090">
        <v>442</v>
      </c>
      <c r="K2090">
        <v>31.2</v>
      </c>
      <c r="L2090">
        <v>2</v>
      </c>
      <c r="M2090">
        <v>99</v>
      </c>
      <c r="N2090">
        <v>7.37</v>
      </c>
      <c r="O2090">
        <v>99</v>
      </c>
      <c r="P2090">
        <v>0.1</v>
      </c>
      <c r="S2090">
        <v>1.5</v>
      </c>
      <c r="T2090">
        <v>1</v>
      </c>
      <c r="W2090" t="b">
        <f>COUNT(LifeExpectancyData[[#This Row],[Life expectancy]:[Schooling]])=19</f>
        <v>0</v>
      </c>
    </row>
    <row r="2091" spans="1:23" x14ac:dyDescent="0.25">
      <c r="A2091" t="s">
        <v>411</v>
      </c>
      <c r="B2091">
        <v>2013</v>
      </c>
      <c r="C2091" t="s">
        <v>273</v>
      </c>
      <c r="D2091">
        <v>81.7</v>
      </c>
      <c r="E2091">
        <v>68</v>
      </c>
      <c r="F2091">
        <v>1</v>
      </c>
      <c r="G2091">
        <v>9.33</v>
      </c>
      <c r="H2091">
        <v>0</v>
      </c>
      <c r="I2091">
        <v>99</v>
      </c>
      <c r="J2091">
        <v>107</v>
      </c>
      <c r="K2091">
        <v>3.8</v>
      </c>
      <c r="L2091">
        <v>2</v>
      </c>
      <c r="M2091">
        <v>99</v>
      </c>
      <c r="N2091">
        <v>7.2</v>
      </c>
      <c r="O2091">
        <v>99</v>
      </c>
      <c r="P2091">
        <v>0.1</v>
      </c>
      <c r="S2091">
        <v>1.5</v>
      </c>
      <c r="T2091">
        <v>1</v>
      </c>
      <c r="W2091" t="b">
        <f>COUNT(LifeExpectancyData[[#This Row],[Life expectancy]:[Schooling]])=19</f>
        <v>0</v>
      </c>
    </row>
    <row r="2092" spans="1:23" x14ac:dyDescent="0.25">
      <c r="A2092" t="s">
        <v>411</v>
      </c>
      <c r="B2092">
        <v>2012</v>
      </c>
      <c r="C2092" t="s">
        <v>273</v>
      </c>
      <c r="D2092">
        <v>81.2</v>
      </c>
      <c r="E2092">
        <v>69</v>
      </c>
      <c r="F2092">
        <v>1</v>
      </c>
      <c r="G2092">
        <v>9.56</v>
      </c>
      <c r="H2092">
        <v>0</v>
      </c>
      <c r="I2092">
        <v>99</v>
      </c>
      <c r="J2092">
        <v>2</v>
      </c>
      <c r="K2092">
        <v>3.4</v>
      </c>
      <c r="L2092">
        <v>2</v>
      </c>
      <c r="M2092">
        <v>99</v>
      </c>
      <c r="N2092">
        <v>7.1</v>
      </c>
      <c r="O2092">
        <v>99</v>
      </c>
      <c r="P2092">
        <v>0.1</v>
      </c>
      <c r="S2092">
        <v>1.5</v>
      </c>
      <c r="T2092">
        <v>1</v>
      </c>
      <c r="W2092" t="b">
        <f>COUNT(LifeExpectancyData[[#This Row],[Life expectancy]:[Schooling]])=19</f>
        <v>0</v>
      </c>
    </row>
    <row r="2093" spans="1:23" x14ac:dyDescent="0.25">
      <c r="A2093" t="s">
        <v>411</v>
      </c>
      <c r="B2093">
        <v>2011</v>
      </c>
      <c r="C2093" t="s">
        <v>273</v>
      </c>
      <c r="D2093">
        <v>81.099999999999994</v>
      </c>
      <c r="E2093">
        <v>72</v>
      </c>
      <c r="F2093">
        <v>2</v>
      </c>
      <c r="G2093">
        <v>9.34</v>
      </c>
      <c r="H2093">
        <v>0</v>
      </c>
      <c r="I2093">
        <v>99</v>
      </c>
      <c r="J2093">
        <v>42</v>
      </c>
      <c r="K2093">
        <v>3</v>
      </c>
      <c r="L2093">
        <v>2</v>
      </c>
      <c r="M2093">
        <v>98</v>
      </c>
      <c r="N2093">
        <v>6.83</v>
      </c>
      <c r="O2093">
        <v>99</v>
      </c>
      <c r="P2093">
        <v>0.1</v>
      </c>
      <c r="S2093">
        <v>1.5</v>
      </c>
      <c r="T2093">
        <v>1</v>
      </c>
      <c r="W2093" t="b">
        <f>COUNT(LifeExpectancyData[[#This Row],[Life expectancy]:[Schooling]])=19</f>
        <v>0</v>
      </c>
    </row>
    <row r="2094" spans="1:23" x14ac:dyDescent="0.25">
      <c r="A2094" t="s">
        <v>411</v>
      </c>
      <c r="B2094">
        <v>2010</v>
      </c>
      <c r="C2094" t="s">
        <v>273</v>
      </c>
      <c r="D2094">
        <v>87</v>
      </c>
      <c r="E2094">
        <v>74</v>
      </c>
      <c r="F2094">
        <v>2</v>
      </c>
      <c r="G2094">
        <v>9.23</v>
      </c>
      <c r="H2094">
        <v>0</v>
      </c>
      <c r="I2094">
        <v>94</v>
      </c>
      <c r="J2094">
        <v>114</v>
      </c>
      <c r="K2094">
        <v>29.5</v>
      </c>
      <c r="L2094">
        <v>2</v>
      </c>
      <c r="M2094">
        <v>95</v>
      </c>
      <c r="N2094">
        <v>6.79</v>
      </c>
      <c r="O2094">
        <v>94</v>
      </c>
      <c r="P2094">
        <v>0.1</v>
      </c>
      <c r="S2094">
        <v>1.5</v>
      </c>
      <c r="T2094">
        <v>1</v>
      </c>
      <c r="W2094" t="b">
        <f>COUNT(LifeExpectancyData[[#This Row],[Life expectancy]:[Schooling]])=19</f>
        <v>0</v>
      </c>
    </row>
    <row r="2095" spans="1:23" x14ac:dyDescent="0.25">
      <c r="A2095" t="s">
        <v>411</v>
      </c>
      <c r="B2095">
        <v>2009</v>
      </c>
      <c r="C2095" t="s">
        <v>273</v>
      </c>
      <c r="D2095">
        <v>86</v>
      </c>
      <c r="E2095">
        <v>75</v>
      </c>
      <c r="F2095">
        <v>2</v>
      </c>
      <c r="G2095">
        <v>8.9700000000000006</v>
      </c>
      <c r="H2095">
        <v>0</v>
      </c>
      <c r="I2095">
        <v>94</v>
      </c>
      <c r="J2095">
        <v>17</v>
      </c>
      <c r="K2095">
        <v>29.1</v>
      </c>
      <c r="L2095">
        <v>2</v>
      </c>
      <c r="M2095">
        <v>95</v>
      </c>
      <c r="N2095">
        <v>6.66</v>
      </c>
      <c r="O2095">
        <v>94</v>
      </c>
      <c r="P2095">
        <v>0.1</v>
      </c>
      <c r="S2095">
        <v>1.5</v>
      </c>
      <c r="T2095">
        <v>1</v>
      </c>
      <c r="W2095" t="b">
        <f>COUNT(LifeExpectancyData[[#This Row],[Life expectancy]:[Schooling]])=19</f>
        <v>0</v>
      </c>
    </row>
    <row r="2096" spans="1:23" x14ac:dyDescent="0.25">
      <c r="A2096" t="s">
        <v>411</v>
      </c>
      <c r="B2096">
        <v>2008</v>
      </c>
      <c r="C2096" t="s">
        <v>273</v>
      </c>
      <c r="D2096">
        <v>83</v>
      </c>
      <c r="E2096">
        <v>75</v>
      </c>
      <c r="F2096">
        <v>2</v>
      </c>
      <c r="G2096">
        <v>9.31</v>
      </c>
      <c r="H2096">
        <v>0</v>
      </c>
      <c r="I2096">
        <v>94</v>
      </c>
      <c r="J2096">
        <v>2</v>
      </c>
      <c r="K2096">
        <v>28.6</v>
      </c>
      <c r="L2096">
        <v>2</v>
      </c>
      <c r="M2096">
        <v>92</v>
      </c>
      <c r="N2096">
        <v>6.16</v>
      </c>
      <c r="O2096">
        <v>94</v>
      </c>
      <c r="P2096">
        <v>0.1</v>
      </c>
      <c r="S2096">
        <v>1.5</v>
      </c>
      <c r="T2096">
        <v>1</v>
      </c>
      <c r="W2096" t="b">
        <f>COUNT(LifeExpectancyData[[#This Row],[Life expectancy]:[Schooling]])=19</f>
        <v>0</v>
      </c>
    </row>
    <row r="2097" spans="1:23" x14ac:dyDescent="0.25">
      <c r="A2097" t="s">
        <v>411</v>
      </c>
      <c r="B2097">
        <v>2007</v>
      </c>
      <c r="C2097" t="s">
        <v>273</v>
      </c>
      <c r="D2097">
        <v>79.8</v>
      </c>
      <c r="E2097">
        <v>77</v>
      </c>
      <c r="F2097">
        <v>2</v>
      </c>
      <c r="G2097">
        <v>9.0500000000000007</v>
      </c>
      <c r="H2097">
        <v>0</v>
      </c>
      <c r="I2097">
        <v>91</v>
      </c>
      <c r="J2097">
        <v>194</v>
      </c>
      <c r="K2097">
        <v>28.2</v>
      </c>
      <c r="L2097">
        <v>2</v>
      </c>
      <c r="M2097">
        <v>91</v>
      </c>
      <c r="N2097">
        <v>5.99</v>
      </c>
      <c r="O2097">
        <v>91</v>
      </c>
      <c r="P2097">
        <v>0.1</v>
      </c>
      <c r="S2097">
        <v>1.5</v>
      </c>
      <c r="T2097">
        <v>1</v>
      </c>
      <c r="W2097" t="b">
        <f>COUNT(LifeExpectancyData[[#This Row],[Life expectancy]:[Schooling]])=19</f>
        <v>0</v>
      </c>
    </row>
    <row r="2098" spans="1:23" x14ac:dyDescent="0.25">
      <c r="A2098" t="s">
        <v>411</v>
      </c>
      <c r="B2098">
        <v>2006</v>
      </c>
      <c r="C2098" t="s">
        <v>273</v>
      </c>
      <c r="D2098">
        <v>79.400000000000006</v>
      </c>
      <c r="E2098">
        <v>79</v>
      </c>
      <c r="F2098">
        <v>2</v>
      </c>
      <c r="G2098">
        <v>8.83</v>
      </c>
      <c r="H2098">
        <v>0</v>
      </c>
      <c r="I2098">
        <v>99</v>
      </c>
      <c r="J2098">
        <v>28</v>
      </c>
      <c r="K2098">
        <v>27.7</v>
      </c>
      <c r="L2098">
        <v>2</v>
      </c>
      <c r="M2098">
        <v>98</v>
      </c>
      <c r="N2098">
        <v>5.76</v>
      </c>
      <c r="O2098">
        <v>98</v>
      </c>
      <c r="P2098">
        <v>0.1</v>
      </c>
      <c r="S2098">
        <v>1.5</v>
      </c>
      <c r="T2098">
        <v>1</v>
      </c>
      <c r="W2098" t="b">
        <f>COUNT(LifeExpectancyData[[#This Row],[Life expectancy]:[Schooling]])=19</f>
        <v>0</v>
      </c>
    </row>
    <row r="2099" spans="1:23" x14ac:dyDescent="0.25">
      <c r="A2099" t="s">
        <v>411</v>
      </c>
      <c r="B2099">
        <v>2005</v>
      </c>
      <c r="C2099" t="s">
        <v>273</v>
      </c>
      <c r="D2099">
        <v>78.7</v>
      </c>
      <c r="E2099">
        <v>84</v>
      </c>
      <c r="F2099">
        <v>2</v>
      </c>
      <c r="G2099">
        <v>9.0299999999999994</v>
      </c>
      <c r="H2099">
        <v>0</v>
      </c>
      <c r="I2099">
        <v>99</v>
      </c>
      <c r="J2099">
        <v>7</v>
      </c>
      <c r="K2099">
        <v>27.2</v>
      </c>
      <c r="L2099">
        <v>3</v>
      </c>
      <c r="M2099">
        <v>96</v>
      </c>
      <c r="N2099">
        <v>5.33</v>
      </c>
      <c r="O2099">
        <v>96</v>
      </c>
      <c r="P2099">
        <v>0.1</v>
      </c>
      <c r="S2099">
        <v>1.6</v>
      </c>
      <c r="T2099">
        <v>1</v>
      </c>
      <c r="W2099" t="b">
        <f>COUNT(LifeExpectancyData[[#This Row],[Life expectancy]:[Schooling]])=19</f>
        <v>0</v>
      </c>
    </row>
    <row r="2100" spans="1:23" x14ac:dyDescent="0.25">
      <c r="A2100" t="s">
        <v>411</v>
      </c>
      <c r="B2100">
        <v>2004</v>
      </c>
      <c r="C2100" t="s">
        <v>273</v>
      </c>
      <c r="D2100">
        <v>78.2</v>
      </c>
      <c r="E2100">
        <v>89</v>
      </c>
      <c r="F2100">
        <v>3</v>
      </c>
      <c r="G2100">
        <v>9.18</v>
      </c>
      <c r="H2100">
        <v>0</v>
      </c>
      <c r="I2100">
        <v>92</v>
      </c>
      <c r="J2100">
        <v>11</v>
      </c>
      <c r="K2100">
        <v>26.7</v>
      </c>
      <c r="L2100">
        <v>3</v>
      </c>
      <c r="M2100">
        <v>9</v>
      </c>
      <c r="N2100">
        <v>4.96</v>
      </c>
      <c r="O2100">
        <v>88</v>
      </c>
      <c r="P2100">
        <v>0.1</v>
      </c>
      <c r="S2100">
        <v>1.6</v>
      </c>
      <c r="T2100">
        <v>1</v>
      </c>
      <c r="W2100" t="b">
        <f>COUNT(LifeExpectancyData[[#This Row],[Life expectancy]:[Schooling]])=19</f>
        <v>0</v>
      </c>
    </row>
    <row r="2101" spans="1:23" x14ac:dyDescent="0.25">
      <c r="A2101" t="s">
        <v>411</v>
      </c>
      <c r="B2101">
        <v>2003</v>
      </c>
      <c r="C2101" t="s">
        <v>273</v>
      </c>
      <c r="D2101">
        <v>77.599999999999994</v>
      </c>
      <c r="E2101">
        <v>95</v>
      </c>
      <c r="F2101">
        <v>3</v>
      </c>
      <c r="G2101">
        <v>9.66</v>
      </c>
      <c r="H2101">
        <v>0</v>
      </c>
      <c r="I2101">
        <v>91</v>
      </c>
      <c r="J2101">
        <v>33</v>
      </c>
      <c r="K2101">
        <v>26.2</v>
      </c>
      <c r="L2101">
        <v>3</v>
      </c>
      <c r="M2101">
        <v>94</v>
      </c>
      <c r="N2101">
        <v>4.93</v>
      </c>
      <c r="O2101">
        <v>97</v>
      </c>
      <c r="P2101">
        <v>0.1</v>
      </c>
      <c r="S2101">
        <v>1.6</v>
      </c>
      <c r="T2101">
        <v>1</v>
      </c>
      <c r="W2101" t="b">
        <f>COUNT(LifeExpectancyData[[#This Row],[Life expectancy]:[Schooling]])=19</f>
        <v>0</v>
      </c>
    </row>
    <row r="2102" spans="1:23" x14ac:dyDescent="0.25">
      <c r="A2102" t="s">
        <v>411</v>
      </c>
      <c r="B2102">
        <v>2002</v>
      </c>
      <c r="C2102" t="s">
        <v>273</v>
      </c>
      <c r="D2102">
        <v>77.099999999999994</v>
      </c>
      <c r="E2102">
        <v>99</v>
      </c>
      <c r="F2102">
        <v>3</v>
      </c>
      <c r="G2102">
        <v>9.5500000000000007</v>
      </c>
      <c r="H2102">
        <v>0</v>
      </c>
      <c r="I2102">
        <v>92</v>
      </c>
      <c r="J2102">
        <v>62</v>
      </c>
      <c r="K2102">
        <v>25.7</v>
      </c>
      <c r="L2102">
        <v>4</v>
      </c>
      <c r="M2102">
        <v>99</v>
      </c>
      <c r="N2102">
        <v>4.6100000000000003</v>
      </c>
      <c r="O2102">
        <v>97</v>
      </c>
      <c r="P2102">
        <v>0.1</v>
      </c>
      <c r="S2102">
        <v>1.6</v>
      </c>
      <c r="T2102">
        <v>1.1000000000000001</v>
      </c>
      <c r="W2102" t="b">
        <f>COUNT(LifeExpectancyData[[#This Row],[Life expectancy]:[Schooling]])=19</f>
        <v>0</v>
      </c>
    </row>
    <row r="2103" spans="1:23" x14ac:dyDescent="0.25">
      <c r="A2103" t="s">
        <v>411</v>
      </c>
      <c r="B2103">
        <v>2001</v>
      </c>
      <c r="C2103" t="s">
        <v>273</v>
      </c>
      <c r="D2103">
        <v>76.7</v>
      </c>
      <c r="E2103">
        <v>17</v>
      </c>
      <c r="F2103">
        <v>3</v>
      </c>
      <c r="G2103">
        <v>11.45</v>
      </c>
      <c r="H2103">
        <v>0</v>
      </c>
      <c r="I2103">
        <v>89</v>
      </c>
      <c r="J2103">
        <v>23060</v>
      </c>
      <c r="K2103">
        <v>25.2</v>
      </c>
      <c r="L2103">
        <v>4</v>
      </c>
      <c r="M2103">
        <v>99</v>
      </c>
      <c r="N2103">
        <v>4.76</v>
      </c>
      <c r="O2103">
        <v>97</v>
      </c>
      <c r="P2103">
        <v>0.1</v>
      </c>
      <c r="S2103">
        <v>1.6</v>
      </c>
      <c r="T2103">
        <v>1.1000000000000001</v>
      </c>
      <c r="W2103" t="b">
        <f>COUNT(LifeExpectancyData[[#This Row],[Life expectancy]:[Schooling]])=19</f>
        <v>0</v>
      </c>
    </row>
    <row r="2104" spans="1:23" x14ac:dyDescent="0.25">
      <c r="A2104" t="s">
        <v>411</v>
      </c>
      <c r="B2104">
        <v>2000</v>
      </c>
      <c r="C2104" t="s">
        <v>273</v>
      </c>
      <c r="D2104">
        <v>76</v>
      </c>
      <c r="E2104">
        <v>116</v>
      </c>
      <c r="F2104">
        <v>4</v>
      </c>
      <c r="G2104">
        <v>10.33</v>
      </c>
      <c r="H2104">
        <v>0</v>
      </c>
      <c r="I2104">
        <v>93</v>
      </c>
      <c r="J2104">
        <v>32647</v>
      </c>
      <c r="K2104">
        <v>24.7</v>
      </c>
      <c r="L2104">
        <v>4</v>
      </c>
      <c r="M2104">
        <v>99</v>
      </c>
      <c r="N2104">
        <v>4.2300000000000004</v>
      </c>
      <c r="O2104">
        <v>97</v>
      </c>
      <c r="P2104">
        <v>0.1</v>
      </c>
      <c r="S2104">
        <v>1.6</v>
      </c>
      <c r="T2104">
        <v>1.1000000000000001</v>
      </c>
      <c r="W2104" t="b">
        <f>COUNT(LifeExpectancyData[[#This Row],[Life expectancy]:[Schooling]])=19</f>
        <v>0</v>
      </c>
    </row>
    <row r="2105" spans="1:23" x14ac:dyDescent="0.25">
      <c r="A2105" t="s">
        <v>412</v>
      </c>
      <c r="B2105">
        <v>2015</v>
      </c>
      <c r="C2105" t="s">
        <v>273</v>
      </c>
      <c r="D2105">
        <v>72.099999999999994</v>
      </c>
      <c r="E2105">
        <v>157</v>
      </c>
      <c r="F2105">
        <v>1</v>
      </c>
      <c r="H2105">
        <v>0</v>
      </c>
      <c r="I2105">
        <v>88</v>
      </c>
      <c r="J2105">
        <v>0</v>
      </c>
      <c r="K2105">
        <v>53.4</v>
      </c>
      <c r="L2105">
        <v>1</v>
      </c>
      <c r="M2105">
        <v>88</v>
      </c>
      <c r="O2105">
        <v>87</v>
      </c>
      <c r="P2105">
        <v>0.1</v>
      </c>
      <c r="S2105">
        <v>2.7</v>
      </c>
      <c r="T2105">
        <v>2.8</v>
      </c>
      <c r="W2105" t="b">
        <f>COUNT(LifeExpectancyData[[#This Row],[Life expectancy]:[Schooling]])=19</f>
        <v>0</v>
      </c>
    </row>
    <row r="2106" spans="1:23" x14ac:dyDescent="0.25">
      <c r="A2106" t="s">
        <v>412</v>
      </c>
      <c r="B2106">
        <v>2014</v>
      </c>
      <c r="C2106" t="s">
        <v>273</v>
      </c>
      <c r="D2106">
        <v>71.8</v>
      </c>
      <c r="E2106">
        <v>162</v>
      </c>
      <c r="F2106">
        <v>1</v>
      </c>
      <c r="G2106">
        <v>9.99</v>
      </c>
      <c r="H2106">
        <v>0</v>
      </c>
      <c r="I2106">
        <v>92</v>
      </c>
      <c r="J2106">
        <v>2</v>
      </c>
      <c r="K2106">
        <v>52.7</v>
      </c>
      <c r="L2106">
        <v>1</v>
      </c>
      <c r="M2106">
        <v>92</v>
      </c>
      <c r="N2106">
        <v>1.32</v>
      </c>
      <c r="O2106">
        <v>9</v>
      </c>
      <c r="P2106">
        <v>0.1</v>
      </c>
      <c r="S2106">
        <v>2.7</v>
      </c>
      <c r="T2106">
        <v>2.8</v>
      </c>
      <c r="W2106" t="b">
        <f>COUNT(LifeExpectancyData[[#This Row],[Life expectancy]:[Schooling]])=19</f>
        <v>0</v>
      </c>
    </row>
    <row r="2107" spans="1:23" x14ac:dyDescent="0.25">
      <c r="A2107" t="s">
        <v>412</v>
      </c>
      <c r="B2107">
        <v>2013</v>
      </c>
      <c r="C2107" t="s">
        <v>273</v>
      </c>
      <c r="D2107">
        <v>71.7</v>
      </c>
      <c r="E2107">
        <v>163</v>
      </c>
      <c r="F2107">
        <v>1</v>
      </c>
      <c r="G2107">
        <v>10.49</v>
      </c>
      <c r="H2107">
        <v>0</v>
      </c>
      <c r="I2107">
        <v>91</v>
      </c>
      <c r="J2107">
        <v>27</v>
      </c>
      <c r="K2107">
        <v>52.1</v>
      </c>
      <c r="L2107">
        <v>1</v>
      </c>
      <c r="M2107">
        <v>92</v>
      </c>
      <c r="N2107">
        <v>1.5</v>
      </c>
      <c r="O2107">
        <v>9</v>
      </c>
      <c r="P2107">
        <v>0.1</v>
      </c>
      <c r="S2107">
        <v>2.7</v>
      </c>
      <c r="T2107">
        <v>2.9</v>
      </c>
      <c r="W2107" t="b">
        <f>COUNT(LifeExpectancyData[[#This Row],[Life expectancy]:[Schooling]])=19</f>
        <v>0</v>
      </c>
    </row>
    <row r="2108" spans="1:23" x14ac:dyDescent="0.25">
      <c r="A2108" t="s">
        <v>412</v>
      </c>
      <c r="B2108">
        <v>2012</v>
      </c>
      <c r="C2108" t="s">
        <v>273</v>
      </c>
      <c r="D2108">
        <v>79</v>
      </c>
      <c r="E2108">
        <v>175</v>
      </c>
      <c r="F2108">
        <v>1</v>
      </c>
      <c r="G2108">
        <v>10.68</v>
      </c>
      <c r="H2108">
        <v>0</v>
      </c>
      <c r="I2108">
        <v>94</v>
      </c>
      <c r="J2108">
        <v>11</v>
      </c>
      <c r="K2108">
        <v>51.5</v>
      </c>
      <c r="L2108">
        <v>1</v>
      </c>
      <c r="M2108">
        <v>92</v>
      </c>
      <c r="N2108">
        <v>11.87</v>
      </c>
      <c r="O2108">
        <v>92</v>
      </c>
      <c r="P2108">
        <v>0.1</v>
      </c>
      <c r="S2108">
        <v>2.7</v>
      </c>
      <c r="T2108">
        <v>2.9</v>
      </c>
      <c r="W2108" t="b">
        <f>COUNT(LifeExpectancyData[[#This Row],[Life expectancy]:[Schooling]])=19</f>
        <v>0</v>
      </c>
    </row>
    <row r="2109" spans="1:23" x14ac:dyDescent="0.25">
      <c r="A2109" t="s">
        <v>412</v>
      </c>
      <c r="B2109">
        <v>2011</v>
      </c>
      <c r="C2109" t="s">
        <v>273</v>
      </c>
      <c r="D2109">
        <v>77</v>
      </c>
      <c r="E2109">
        <v>177</v>
      </c>
      <c r="F2109">
        <v>1</v>
      </c>
      <c r="G2109">
        <v>9.4499999999999993</v>
      </c>
      <c r="H2109">
        <v>0</v>
      </c>
      <c r="I2109">
        <v>96</v>
      </c>
      <c r="J2109">
        <v>0</v>
      </c>
      <c r="K2109">
        <v>5.9</v>
      </c>
      <c r="L2109">
        <v>1</v>
      </c>
      <c r="M2109">
        <v>96</v>
      </c>
      <c r="N2109">
        <v>1.61</v>
      </c>
      <c r="O2109">
        <v>93</v>
      </c>
      <c r="P2109">
        <v>0.1</v>
      </c>
      <c r="S2109">
        <v>2.8</v>
      </c>
      <c r="T2109">
        <v>3</v>
      </c>
      <c r="W2109" t="b">
        <f>COUNT(LifeExpectancyData[[#This Row],[Life expectancy]:[Schooling]])=19</f>
        <v>0</v>
      </c>
    </row>
    <row r="2110" spans="1:23" x14ac:dyDescent="0.25">
      <c r="A2110" t="s">
        <v>412</v>
      </c>
      <c r="B2110">
        <v>2010</v>
      </c>
      <c r="C2110" t="s">
        <v>273</v>
      </c>
      <c r="D2110">
        <v>68.8</v>
      </c>
      <c r="E2110">
        <v>219</v>
      </c>
      <c r="F2110">
        <v>1</v>
      </c>
      <c r="G2110">
        <v>8.25</v>
      </c>
      <c r="H2110">
        <v>0</v>
      </c>
      <c r="I2110">
        <v>98</v>
      </c>
      <c r="J2110">
        <v>0</v>
      </c>
      <c r="K2110">
        <v>5.4</v>
      </c>
      <c r="L2110">
        <v>1</v>
      </c>
      <c r="M2110">
        <v>97</v>
      </c>
      <c r="N2110">
        <v>12.8</v>
      </c>
      <c r="O2110">
        <v>9</v>
      </c>
      <c r="P2110">
        <v>0.1</v>
      </c>
      <c r="S2110">
        <v>2.8</v>
      </c>
      <c r="T2110">
        <v>3</v>
      </c>
      <c r="W2110" t="b">
        <f>COUNT(LifeExpectancyData[[#This Row],[Life expectancy]:[Schooling]])=19</f>
        <v>0</v>
      </c>
    </row>
    <row r="2111" spans="1:23" x14ac:dyDescent="0.25">
      <c r="A2111" t="s">
        <v>412</v>
      </c>
      <c r="B2111">
        <v>2009</v>
      </c>
      <c r="C2111" t="s">
        <v>273</v>
      </c>
      <c r="D2111">
        <v>69</v>
      </c>
      <c r="E2111">
        <v>218</v>
      </c>
      <c r="F2111">
        <v>1</v>
      </c>
      <c r="G2111">
        <v>8.4499999999999993</v>
      </c>
      <c r="H2111">
        <v>0</v>
      </c>
      <c r="I2111">
        <v>89</v>
      </c>
      <c r="J2111">
        <v>0</v>
      </c>
      <c r="K2111">
        <v>49.9</v>
      </c>
      <c r="L2111">
        <v>1</v>
      </c>
      <c r="M2111">
        <v>87</v>
      </c>
      <c r="N2111">
        <v>12.49</v>
      </c>
      <c r="O2111">
        <v>85</v>
      </c>
      <c r="P2111">
        <v>0.1</v>
      </c>
      <c r="S2111">
        <v>2.9</v>
      </c>
      <c r="T2111">
        <v>3.1</v>
      </c>
      <c r="W2111" t="b">
        <f>COUNT(LifeExpectancyData[[#This Row],[Life expectancy]:[Schooling]])=19</f>
        <v>0</v>
      </c>
    </row>
    <row r="2112" spans="1:23" x14ac:dyDescent="0.25">
      <c r="A2112" t="s">
        <v>412</v>
      </c>
      <c r="B2112">
        <v>2008</v>
      </c>
      <c r="C2112" t="s">
        <v>273</v>
      </c>
      <c r="D2112">
        <v>68.900000000000006</v>
      </c>
      <c r="E2112">
        <v>228</v>
      </c>
      <c r="F2112">
        <v>1</v>
      </c>
      <c r="G2112">
        <v>9.07</v>
      </c>
      <c r="H2112">
        <v>0</v>
      </c>
      <c r="I2112">
        <v>97</v>
      </c>
      <c r="J2112">
        <v>0</v>
      </c>
      <c r="K2112">
        <v>49.5</v>
      </c>
      <c r="L2112">
        <v>1</v>
      </c>
      <c r="M2112">
        <v>96</v>
      </c>
      <c r="N2112">
        <v>11.41</v>
      </c>
      <c r="O2112">
        <v>9</v>
      </c>
      <c r="P2112">
        <v>0.1</v>
      </c>
      <c r="S2112">
        <v>2.9</v>
      </c>
      <c r="T2112">
        <v>3.1</v>
      </c>
      <c r="W2112" t="b">
        <f>COUNT(LifeExpectancyData[[#This Row],[Life expectancy]:[Schooling]])=19</f>
        <v>0</v>
      </c>
    </row>
    <row r="2113" spans="1:23" x14ac:dyDescent="0.25">
      <c r="A2113" t="s">
        <v>412</v>
      </c>
      <c r="B2113">
        <v>2007</v>
      </c>
      <c r="C2113" t="s">
        <v>273</v>
      </c>
      <c r="D2113">
        <v>68.3</v>
      </c>
      <c r="E2113">
        <v>237</v>
      </c>
      <c r="F2113">
        <v>1</v>
      </c>
      <c r="G2113">
        <v>9.66</v>
      </c>
      <c r="H2113">
        <v>0</v>
      </c>
      <c r="I2113">
        <v>95</v>
      </c>
      <c r="J2113">
        <v>10</v>
      </c>
      <c r="K2113">
        <v>49.1</v>
      </c>
      <c r="L2113">
        <v>1</v>
      </c>
      <c r="M2113">
        <v>93</v>
      </c>
      <c r="N2113">
        <v>1.88</v>
      </c>
      <c r="O2113">
        <v>92</v>
      </c>
      <c r="P2113">
        <v>0.1</v>
      </c>
      <c r="S2113">
        <v>3</v>
      </c>
      <c r="T2113">
        <v>3.2</v>
      </c>
      <c r="W2113" t="b">
        <f>COUNT(LifeExpectancyData[[#This Row],[Life expectancy]:[Schooling]])=19</f>
        <v>0</v>
      </c>
    </row>
    <row r="2114" spans="1:23" x14ac:dyDescent="0.25">
      <c r="A2114" t="s">
        <v>412</v>
      </c>
      <c r="B2114">
        <v>2006</v>
      </c>
      <c r="C2114" t="s">
        <v>273</v>
      </c>
      <c r="D2114">
        <v>68</v>
      </c>
      <c r="E2114">
        <v>242</v>
      </c>
      <c r="F2114">
        <v>1</v>
      </c>
      <c r="G2114">
        <v>8.36</v>
      </c>
      <c r="H2114">
        <v>0</v>
      </c>
      <c r="I2114">
        <v>98</v>
      </c>
      <c r="J2114">
        <v>34</v>
      </c>
      <c r="K2114">
        <v>48.7</v>
      </c>
      <c r="L2114">
        <v>1</v>
      </c>
      <c r="M2114">
        <v>98</v>
      </c>
      <c r="N2114">
        <v>1.63</v>
      </c>
      <c r="O2114">
        <v>97</v>
      </c>
      <c r="P2114">
        <v>0.1</v>
      </c>
      <c r="S2114">
        <v>3.1</v>
      </c>
      <c r="T2114">
        <v>3.3</v>
      </c>
      <c r="W2114" t="b">
        <f>COUNT(LifeExpectancyData[[#This Row],[Life expectancy]:[Schooling]])=19</f>
        <v>0</v>
      </c>
    </row>
    <row r="2115" spans="1:23" x14ac:dyDescent="0.25">
      <c r="A2115" t="s">
        <v>412</v>
      </c>
      <c r="B2115">
        <v>2005</v>
      </c>
      <c r="C2115" t="s">
        <v>273</v>
      </c>
      <c r="D2115">
        <v>67.3</v>
      </c>
      <c r="E2115">
        <v>248</v>
      </c>
      <c r="F2115">
        <v>1</v>
      </c>
      <c r="G2115">
        <v>10.78</v>
      </c>
      <c r="H2115">
        <v>0</v>
      </c>
      <c r="I2115">
        <v>99</v>
      </c>
      <c r="J2115">
        <v>6</v>
      </c>
      <c r="K2115">
        <v>48.3</v>
      </c>
      <c r="L2115">
        <v>1</v>
      </c>
      <c r="M2115">
        <v>99</v>
      </c>
      <c r="N2115">
        <v>9.15</v>
      </c>
      <c r="O2115">
        <v>98</v>
      </c>
      <c r="P2115">
        <v>0.1</v>
      </c>
      <c r="S2115">
        <v>3.1</v>
      </c>
      <c r="T2115">
        <v>3.3</v>
      </c>
      <c r="W2115" t="b">
        <f>COUNT(LifeExpectancyData[[#This Row],[Life expectancy]:[Schooling]])=19</f>
        <v>0</v>
      </c>
    </row>
    <row r="2116" spans="1:23" x14ac:dyDescent="0.25">
      <c r="A2116" t="s">
        <v>412</v>
      </c>
      <c r="B2116">
        <v>2004</v>
      </c>
      <c r="C2116" t="s">
        <v>273</v>
      </c>
      <c r="D2116">
        <v>68</v>
      </c>
      <c r="E2116">
        <v>225</v>
      </c>
      <c r="F2116">
        <v>1</v>
      </c>
      <c r="G2116">
        <v>12.27</v>
      </c>
      <c r="H2116">
        <v>0</v>
      </c>
      <c r="I2116">
        <v>99</v>
      </c>
      <c r="J2116">
        <v>4</v>
      </c>
      <c r="K2116">
        <v>47.9</v>
      </c>
      <c r="L2116">
        <v>1</v>
      </c>
      <c r="M2116">
        <v>98</v>
      </c>
      <c r="N2116">
        <v>8.49</v>
      </c>
      <c r="O2116">
        <v>98</v>
      </c>
      <c r="P2116">
        <v>0.1</v>
      </c>
      <c r="S2116">
        <v>3.2</v>
      </c>
      <c r="T2116">
        <v>3.4</v>
      </c>
      <c r="W2116" t="b">
        <f>COUNT(LifeExpectancyData[[#This Row],[Life expectancy]:[Schooling]])=19</f>
        <v>0</v>
      </c>
    </row>
    <row r="2117" spans="1:23" x14ac:dyDescent="0.25">
      <c r="A2117" t="s">
        <v>412</v>
      </c>
      <c r="B2117">
        <v>2003</v>
      </c>
      <c r="C2117" t="s">
        <v>273</v>
      </c>
      <c r="D2117">
        <v>67.599999999999994</v>
      </c>
      <c r="E2117">
        <v>226</v>
      </c>
      <c r="F2117">
        <v>1</v>
      </c>
      <c r="G2117">
        <v>8.15</v>
      </c>
      <c r="H2117">
        <v>0</v>
      </c>
      <c r="I2117">
        <v>99</v>
      </c>
      <c r="J2117">
        <v>87</v>
      </c>
      <c r="K2117">
        <v>47.6</v>
      </c>
      <c r="L2117">
        <v>1</v>
      </c>
      <c r="M2117">
        <v>98</v>
      </c>
      <c r="N2117">
        <v>8.24</v>
      </c>
      <c r="O2117">
        <v>98</v>
      </c>
      <c r="P2117">
        <v>0.1</v>
      </c>
      <c r="S2117">
        <v>3.3</v>
      </c>
      <c r="T2117">
        <v>3.5</v>
      </c>
      <c r="W2117" t="b">
        <f>COUNT(LifeExpectancyData[[#This Row],[Life expectancy]:[Schooling]])=19</f>
        <v>0</v>
      </c>
    </row>
    <row r="2118" spans="1:23" x14ac:dyDescent="0.25">
      <c r="A2118" t="s">
        <v>412</v>
      </c>
      <c r="B2118">
        <v>2002</v>
      </c>
      <c r="C2118" t="s">
        <v>273</v>
      </c>
      <c r="D2118">
        <v>67.5</v>
      </c>
      <c r="E2118">
        <v>225</v>
      </c>
      <c r="F2118">
        <v>1</v>
      </c>
      <c r="G2118">
        <v>6.71</v>
      </c>
      <c r="H2118">
        <v>0</v>
      </c>
      <c r="I2118">
        <v>99</v>
      </c>
      <c r="J2118">
        <v>4929</v>
      </c>
      <c r="K2118">
        <v>47.2</v>
      </c>
      <c r="L2118">
        <v>1</v>
      </c>
      <c r="M2118">
        <v>98</v>
      </c>
      <c r="N2118">
        <v>8.31</v>
      </c>
      <c r="O2118">
        <v>97</v>
      </c>
      <c r="P2118">
        <v>0.1</v>
      </c>
      <c r="S2118">
        <v>3.4</v>
      </c>
      <c r="T2118">
        <v>3.6</v>
      </c>
      <c r="W2118" t="b">
        <f>COUNT(LifeExpectancyData[[#This Row],[Life expectancy]:[Schooling]])=19</f>
        <v>0</v>
      </c>
    </row>
    <row r="2119" spans="1:23" x14ac:dyDescent="0.25">
      <c r="A2119" t="s">
        <v>412</v>
      </c>
      <c r="B2119">
        <v>2001</v>
      </c>
      <c r="C2119" t="s">
        <v>273</v>
      </c>
      <c r="D2119">
        <v>67.599999999999994</v>
      </c>
      <c r="E2119">
        <v>228</v>
      </c>
      <c r="F2119">
        <v>1</v>
      </c>
      <c r="G2119">
        <v>10.98</v>
      </c>
      <c r="H2119">
        <v>0</v>
      </c>
      <c r="I2119">
        <v>94</v>
      </c>
      <c r="J2119">
        <v>457</v>
      </c>
      <c r="K2119">
        <v>46.8</v>
      </c>
      <c r="L2119">
        <v>1</v>
      </c>
      <c r="M2119">
        <v>98</v>
      </c>
      <c r="N2119">
        <v>7</v>
      </c>
      <c r="O2119">
        <v>97</v>
      </c>
      <c r="P2119">
        <v>0.1</v>
      </c>
      <c r="S2119">
        <v>3.5</v>
      </c>
      <c r="T2119">
        <v>3.6</v>
      </c>
      <c r="W2119" t="b">
        <f>COUNT(LifeExpectancyData[[#This Row],[Life expectancy]:[Schooling]])=19</f>
        <v>0</v>
      </c>
    </row>
    <row r="2120" spans="1:23" x14ac:dyDescent="0.25">
      <c r="A2120" t="s">
        <v>412</v>
      </c>
      <c r="B2120">
        <v>2000</v>
      </c>
      <c r="C2120" t="s">
        <v>273</v>
      </c>
      <c r="D2120">
        <v>67.099999999999994</v>
      </c>
      <c r="E2120">
        <v>235</v>
      </c>
      <c r="F2120">
        <v>1</v>
      </c>
      <c r="G2120">
        <v>9.89</v>
      </c>
      <c r="H2120">
        <v>0</v>
      </c>
      <c r="I2120">
        <v>92</v>
      </c>
      <c r="J2120">
        <v>687</v>
      </c>
      <c r="K2120">
        <v>46.5</v>
      </c>
      <c r="L2120">
        <v>2</v>
      </c>
      <c r="M2120">
        <v>97</v>
      </c>
      <c r="N2120">
        <v>6.65</v>
      </c>
      <c r="O2120">
        <v>95</v>
      </c>
      <c r="P2120">
        <v>0.1</v>
      </c>
      <c r="S2120">
        <v>3.6</v>
      </c>
      <c r="T2120">
        <v>3.7</v>
      </c>
      <c r="W2120" t="b">
        <f>COUNT(LifeExpectancyData[[#This Row],[Life expectancy]:[Schooling]])=19</f>
        <v>0</v>
      </c>
    </row>
    <row r="2121" spans="1:23" x14ac:dyDescent="0.25">
      <c r="A2121" t="s">
        <v>413</v>
      </c>
      <c r="B2121">
        <v>2015</v>
      </c>
      <c r="C2121" t="s">
        <v>281</v>
      </c>
      <c r="D2121">
        <v>75</v>
      </c>
      <c r="E2121">
        <v>133</v>
      </c>
      <c r="F2121">
        <v>2</v>
      </c>
      <c r="H2121">
        <v>0</v>
      </c>
      <c r="I2121">
        <v>9</v>
      </c>
      <c r="J2121">
        <v>4</v>
      </c>
      <c r="K2121">
        <v>6.7</v>
      </c>
      <c r="L2121">
        <v>2</v>
      </c>
      <c r="M2121">
        <v>89</v>
      </c>
      <c r="O2121">
        <v>89</v>
      </c>
      <c r="P2121">
        <v>0.1</v>
      </c>
      <c r="Q2121">
        <v>8958.7885929999993</v>
      </c>
      <c r="R2121">
        <v>19815481</v>
      </c>
      <c r="S2121">
        <v>2.5</v>
      </c>
      <c r="T2121">
        <v>2.7</v>
      </c>
      <c r="U2121">
        <v>0.79800000000000004</v>
      </c>
      <c r="V2121">
        <v>14.7</v>
      </c>
      <c r="W2121" t="b">
        <f>COUNT(LifeExpectancyData[[#This Row],[Life expectancy]:[Schooling]])=19</f>
        <v>0</v>
      </c>
    </row>
    <row r="2122" spans="1:23" x14ac:dyDescent="0.25">
      <c r="A2122" t="s">
        <v>413</v>
      </c>
      <c r="B2122">
        <v>2014</v>
      </c>
      <c r="C2122" t="s">
        <v>281</v>
      </c>
      <c r="D2122">
        <v>74.8</v>
      </c>
      <c r="E2122">
        <v>135</v>
      </c>
      <c r="F2122">
        <v>2</v>
      </c>
      <c r="G2122">
        <v>0.01</v>
      </c>
      <c r="H2122">
        <v>1.576409172</v>
      </c>
      <c r="I2122">
        <v>94</v>
      </c>
      <c r="J2122">
        <v>59</v>
      </c>
      <c r="K2122">
        <v>59.9</v>
      </c>
      <c r="L2122">
        <v>2</v>
      </c>
      <c r="M2122">
        <v>94</v>
      </c>
      <c r="N2122">
        <v>5.57</v>
      </c>
      <c r="O2122">
        <v>94</v>
      </c>
      <c r="P2122">
        <v>0.1</v>
      </c>
      <c r="Q2122">
        <v>12.277329999999999</v>
      </c>
      <c r="R2122">
        <v>1998979</v>
      </c>
      <c r="S2122">
        <v>2.6</v>
      </c>
      <c r="T2122">
        <v>2.8</v>
      </c>
      <c r="U2122">
        <v>0.79700000000000004</v>
      </c>
      <c r="V2122">
        <v>14.7</v>
      </c>
      <c r="W2122" t="b">
        <f>COUNT(LifeExpectancyData[[#This Row],[Life expectancy]:[Schooling]])=19</f>
        <v>1</v>
      </c>
    </row>
    <row r="2123" spans="1:23" x14ac:dyDescent="0.25">
      <c r="A2123" t="s">
        <v>413</v>
      </c>
      <c r="B2123">
        <v>2013</v>
      </c>
      <c r="C2123" t="s">
        <v>281</v>
      </c>
      <c r="D2123">
        <v>74.599999999999994</v>
      </c>
      <c r="E2123">
        <v>138</v>
      </c>
      <c r="F2123">
        <v>2</v>
      </c>
      <c r="G2123">
        <v>9.59</v>
      </c>
      <c r="H2123">
        <v>1230.748231</v>
      </c>
      <c r="I2123">
        <v>96</v>
      </c>
      <c r="J2123">
        <v>1159</v>
      </c>
      <c r="K2123">
        <v>59.2</v>
      </c>
      <c r="L2123">
        <v>2</v>
      </c>
      <c r="M2123">
        <v>88</v>
      </c>
      <c r="N2123">
        <v>5.6</v>
      </c>
      <c r="O2123">
        <v>92</v>
      </c>
      <c r="P2123">
        <v>0.1</v>
      </c>
      <c r="Q2123">
        <v>9585.2665930000003</v>
      </c>
      <c r="R2123">
        <v>19983693</v>
      </c>
      <c r="S2123">
        <v>2.7</v>
      </c>
      <c r="T2123">
        <v>2.9</v>
      </c>
      <c r="U2123">
        <v>0.79400000000000004</v>
      </c>
      <c r="V2123">
        <v>14.7</v>
      </c>
      <c r="W2123" t="b">
        <f>COUNT(LifeExpectancyData[[#This Row],[Life expectancy]:[Schooling]])=19</f>
        <v>1</v>
      </c>
    </row>
    <row r="2124" spans="1:23" x14ac:dyDescent="0.25">
      <c r="A2124" t="s">
        <v>413</v>
      </c>
      <c r="B2124">
        <v>2012</v>
      </c>
      <c r="C2124" t="s">
        <v>281</v>
      </c>
      <c r="D2124">
        <v>74.400000000000006</v>
      </c>
      <c r="E2124">
        <v>138</v>
      </c>
      <c r="F2124">
        <v>2</v>
      </c>
      <c r="G2124">
        <v>9.58</v>
      </c>
      <c r="H2124">
        <v>1078.358105</v>
      </c>
      <c r="I2124">
        <v>96</v>
      </c>
      <c r="J2124">
        <v>7450</v>
      </c>
      <c r="K2124">
        <v>58.4</v>
      </c>
      <c r="L2124">
        <v>2</v>
      </c>
      <c r="M2124">
        <v>92</v>
      </c>
      <c r="N2124">
        <v>5.48</v>
      </c>
      <c r="O2124">
        <v>91</v>
      </c>
      <c r="P2124">
        <v>0.1</v>
      </c>
      <c r="Q2124">
        <v>8558.3976600000005</v>
      </c>
      <c r="R2124">
        <v>25835</v>
      </c>
      <c r="S2124">
        <v>2.8</v>
      </c>
      <c r="T2124">
        <v>3</v>
      </c>
      <c r="U2124">
        <v>0.79700000000000004</v>
      </c>
      <c r="V2124">
        <v>15.3</v>
      </c>
      <c r="W2124" t="b">
        <f>COUNT(LifeExpectancyData[[#This Row],[Life expectancy]:[Schooling]])=19</f>
        <v>1</v>
      </c>
    </row>
    <row r="2125" spans="1:23" x14ac:dyDescent="0.25">
      <c r="A2125" t="s">
        <v>413</v>
      </c>
      <c r="B2125">
        <v>2011</v>
      </c>
      <c r="C2125" t="s">
        <v>281</v>
      </c>
      <c r="D2125">
        <v>74.3</v>
      </c>
      <c r="E2125">
        <v>139</v>
      </c>
      <c r="F2125">
        <v>2</v>
      </c>
      <c r="G2125">
        <v>9.1</v>
      </c>
      <c r="H2125">
        <v>10.325888620000001</v>
      </c>
      <c r="I2125">
        <v>96</v>
      </c>
      <c r="J2125">
        <v>4189</v>
      </c>
      <c r="K2125">
        <v>57.7</v>
      </c>
      <c r="L2125">
        <v>2</v>
      </c>
      <c r="M2125">
        <v>89</v>
      </c>
      <c r="N2125">
        <v>5.53</v>
      </c>
      <c r="O2125">
        <v>89</v>
      </c>
      <c r="P2125">
        <v>0.1</v>
      </c>
      <c r="Q2125">
        <v>92.277825000000007</v>
      </c>
      <c r="R2125">
        <v>2147528</v>
      </c>
      <c r="S2125">
        <v>2.9</v>
      </c>
      <c r="T2125">
        <v>3.1</v>
      </c>
      <c r="U2125">
        <v>0.79800000000000004</v>
      </c>
      <c r="V2125">
        <v>15.7</v>
      </c>
      <c r="W2125" t="b">
        <f>COUNT(LifeExpectancyData[[#This Row],[Life expectancy]:[Schooling]])=19</f>
        <v>1</v>
      </c>
    </row>
    <row r="2126" spans="1:23" x14ac:dyDescent="0.25">
      <c r="A2126" t="s">
        <v>413</v>
      </c>
      <c r="B2126">
        <v>2010</v>
      </c>
      <c r="C2126" t="s">
        <v>281</v>
      </c>
      <c r="D2126">
        <v>73.400000000000006</v>
      </c>
      <c r="E2126">
        <v>153</v>
      </c>
      <c r="F2126">
        <v>2</v>
      </c>
      <c r="G2126">
        <v>9</v>
      </c>
      <c r="H2126">
        <v>983.25180909999995</v>
      </c>
      <c r="I2126">
        <v>98</v>
      </c>
      <c r="J2126">
        <v>193</v>
      </c>
      <c r="K2126">
        <v>56.9</v>
      </c>
      <c r="L2126">
        <v>2</v>
      </c>
      <c r="M2126">
        <v>94</v>
      </c>
      <c r="N2126">
        <v>5.83</v>
      </c>
      <c r="O2126">
        <v>94</v>
      </c>
      <c r="P2126">
        <v>0.1</v>
      </c>
      <c r="Q2126">
        <v>8297.4836209999994</v>
      </c>
      <c r="R2126">
        <v>2246871</v>
      </c>
      <c r="S2126">
        <v>3</v>
      </c>
      <c r="T2126">
        <v>3.2</v>
      </c>
      <c r="U2126">
        <v>0.79700000000000004</v>
      </c>
      <c r="V2126">
        <v>15.8</v>
      </c>
      <c r="W2126" t="b">
        <f>COUNT(LifeExpectancyData[[#This Row],[Life expectancy]:[Schooling]])=19</f>
        <v>1</v>
      </c>
    </row>
    <row r="2127" spans="1:23" x14ac:dyDescent="0.25">
      <c r="A2127" t="s">
        <v>413</v>
      </c>
      <c r="B2127">
        <v>2009</v>
      </c>
      <c r="C2127" t="s">
        <v>281</v>
      </c>
      <c r="D2127">
        <v>73.099999999999994</v>
      </c>
      <c r="E2127">
        <v>158</v>
      </c>
      <c r="F2127">
        <v>2</v>
      </c>
      <c r="G2127">
        <v>10.4</v>
      </c>
      <c r="H2127">
        <v>14.96373588</v>
      </c>
      <c r="I2127">
        <v>95</v>
      </c>
      <c r="J2127">
        <v>8</v>
      </c>
      <c r="K2127">
        <v>56.3</v>
      </c>
      <c r="L2127">
        <v>3</v>
      </c>
      <c r="M2127">
        <v>95</v>
      </c>
      <c r="N2127">
        <v>5.56</v>
      </c>
      <c r="O2127">
        <v>95</v>
      </c>
      <c r="P2127">
        <v>0.1</v>
      </c>
      <c r="Q2127">
        <v>822.18329000000006</v>
      </c>
      <c r="R2127">
        <v>2367487</v>
      </c>
      <c r="S2127">
        <v>3</v>
      </c>
      <c r="T2127">
        <v>3.3</v>
      </c>
      <c r="U2127">
        <v>0.79500000000000004</v>
      </c>
      <c r="V2127">
        <v>15.4</v>
      </c>
      <c r="W2127" t="b">
        <f>COUNT(LifeExpectancyData[[#This Row],[Life expectancy]:[Schooling]])=19</f>
        <v>1</v>
      </c>
    </row>
    <row r="2128" spans="1:23" x14ac:dyDescent="0.25">
      <c r="A2128" t="s">
        <v>413</v>
      </c>
      <c r="B2128">
        <v>2008</v>
      </c>
      <c r="C2128" t="s">
        <v>281</v>
      </c>
      <c r="D2128">
        <v>73.099999999999994</v>
      </c>
      <c r="E2128">
        <v>159</v>
      </c>
      <c r="F2128">
        <v>2</v>
      </c>
      <c r="G2128">
        <v>11.9</v>
      </c>
      <c r="H2128">
        <v>128.08057020000001</v>
      </c>
      <c r="I2128">
        <v>97</v>
      </c>
      <c r="J2128">
        <v>12</v>
      </c>
      <c r="K2128">
        <v>55.6</v>
      </c>
      <c r="L2128">
        <v>3</v>
      </c>
      <c r="M2128">
        <v>95</v>
      </c>
      <c r="N2128">
        <v>5.33</v>
      </c>
      <c r="O2128">
        <v>96</v>
      </c>
      <c r="P2128">
        <v>0.1</v>
      </c>
      <c r="Q2128">
        <v>1136.4735599999999</v>
      </c>
      <c r="R2128">
        <v>2537875</v>
      </c>
      <c r="S2128">
        <v>3.1</v>
      </c>
      <c r="T2128">
        <v>3.5</v>
      </c>
      <c r="U2128">
        <v>0.78</v>
      </c>
      <c r="V2128">
        <v>14.7</v>
      </c>
      <c r="W2128" t="b">
        <f>COUNT(LifeExpectancyData[[#This Row],[Life expectancy]:[Schooling]])=19</f>
        <v>1</v>
      </c>
    </row>
    <row r="2129" spans="1:23" x14ac:dyDescent="0.25">
      <c r="A2129" t="s">
        <v>413</v>
      </c>
      <c r="B2129">
        <v>2007</v>
      </c>
      <c r="C2129" t="s">
        <v>281</v>
      </c>
      <c r="D2129">
        <v>72.900000000000006</v>
      </c>
      <c r="E2129">
        <v>154</v>
      </c>
      <c r="F2129">
        <v>3</v>
      </c>
      <c r="G2129">
        <v>10.6</v>
      </c>
      <c r="H2129">
        <v>919.16734380000003</v>
      </c>
      <c r="I2129">
        <v>99</v>
      </c>
      <c r="J2129">
        <v>353</v>
      </c>
      <c r="K2129">
        <v>55</v>
      </c>
      <c r="L2129">
        <v>3</v>
      </c>
      <c r="M2129">
        <v>96</v>
      </c>
      <c r="N2129">
        <v>5.21</v>
      </c>
      <c r="O2129">
        <v>96</v>
      </c>
      <c r="P2129">
        <v>0.1</v>
      </c>
      <c r="Q2129">
        <v>8214.1853780000001</v>
      </c>
      <c r="R2129">
        <v>2882982</v>
      </c>
      <c r="S2129">
        <v>3.2</v>
      </c>
      <c r="T2129">
        <v>3.6</v>
      </c>
      <c r="U2129">
        <v>0.76600000000000001</v>
      </c>
      <c r="V2129">
        <v>14.1</v>
      </c>
      <c r="W2129" t="b">
        <f>COUNT(LifeExpectancyData[[#This Row],[Life expectancy]:[Schooling]])=19</f>
        <v>1</v>
      </c>
    </row>
    <row r="2130" spans="1:23" x14ac:dyDescent="0.25">
      <c r="A2130" t="s">
        <v>413</v>
      </c>
      <c r="B2130">
        <v>2006</v>
      </c>
      <c r="C2130" t="s">
        <v>281</v>
      </c>
      <c r="D2130">
        <v>72.5</v>
      </c>
      <c r="E2130">
        <v>157</v>
      </c>
      <c r="F2130">
        <v>3</v>
      </c>
      <c r="G2130">
        <v>8.51</v>
      </c>
      <c r="H2130">
        <v>665.64275459999999</v>
      </c>
      <c r="I2130">
        <v>99</v>
      </c>
      <c r="J2130">
        <v>3196</v>
      </c>
      <c r="K2130">
        <v>54.4</v>
      </c>
      <c r="L2130">
        <v>4</v>
      </c>
      <c r="M2130">
        <v>97</v>
      </c>
      <c r="N2130">
        <v>5.6</v>
      </c>
      <c r="O2130">
        <v>97</v>
      </c>
      <c r="P2130">
        <v>0.1</v>
      </c>
      <c r="Q2130">
        <v>5828.7456620000003</v>
      </c>
      <c r="R2130">
        <v>2119376</v>
      </c>
      <c r="S2130">
        <v>3.2</v>
      </c>
      <c r="T2130">
        <v>3.7</v>
      </c>
      <c r="U2130">
        <v>0.755</v>
      </c>
      <c r="V2130">
        <v>13.7</v>
      </c>
      <c r="W2130" t="b">
        <f>COUNT(LifeExpectancyData[[#This Row],[Life expectancy]:[Schooling]])=19</f>
        <v>1</v>
      </c>
    </row>
    <row r="2131" spans="1:23" x14ac:dyDescent="0.25">
      <c r="A2131" t="s">
        <v>413</v>
      </c>
      <c r="B2131">
        <v>2005</v>
      </c>
      <c r="C2131" t="s">
        <v>281</v>
      </c>
      <c r="D2131">
        <v>71.900000000000006</v>
      </c>
      <c r="E2131">
        <v>162</v>
      </c>
      <c r="F2131">
        <v>3</v>
      </c>
      <c r="G2131">
        <v>7.68</v>
      </c>
      <c r="H2131">
        <v>615.40307810000002</v>
      </c>
      <c r="I2131">
        <v>98</v>
      </c>
      <c r="J2131">
        <v>5043</v>
      </c>
      <c r="K2131">
        <v>53.9</v>
      </c>
      <c r="L2131">
        <v>4</v>
      </c>
      <c r="M2131">
        <v>97</v>
      </c>
      <c r="N2131">
        <v>5.47</v>
      </c>
      <c r="O2131">
        <v>97</v>
      </c>
      <c r="P2131">
        <v>0.1</v>
      </c>
      <c r="Q2131">
        <v>4676.3151829999997</v>
      </c>
      <c r="R2131">
        <v>21319685</v>
      </c>
      <c r="S2131">
        <v>3.3</v>
      </c>
      <c r="T2131">
        <v>3.8</v>
      </c>
      <c r="U2131">
        <v>0.745</v>
      </c>
      <c r="V2131">
        <v>13.4</v>
      </c>
      <c r="W2131" t="b">
        <f>COUNT(LifeExpectancyData[[#This Row],[Life expectancy]:[Schooling]])=19</f>
        <v>1</v>
      </c>
    </row>
    <row r="2132" spans="1:23" x14ac:dyDescent="0.25">
      <c r="A2132" t="s">
        <v>413</v>
      </c>
      <c r="B2132">
        <v>2004</v>
      </c>
      <c r="C2132" t="s">
        <v>281</v>
      </c>
      <c r="D2132">
        <v>71.7</v>
      </c>
      <c r="E2132">
        <v>165</v>
      </c>
      <c r="F2132">
        <v>4</v>
      </c>
      <c r="G2132">
        <v>9.82</v>
      </c>
      <c r="H2132">
        <v>431.3250367</v>
      </c>
      <c r="I2132">
        <v>99</v>
      </c>
      <c r="J2132">
        <v>117</v>
      </c>
      <c r="K2132">
        <v>53.4</v>
      </c>
      <c r="L2132">
        <v>4</v>
      </c>
      <c r="M2132">
        <v>97</v>
      </c>
      <c r="N2132">
        <v>5.43</v>
      </c>
      <c r="O2132">
        <v>97</v>
      </c>
      <c r="P2132">
        <v>0.1</v>
      </c>
      <c r="Q2132">
        <v>3552.92452</v>
      </c>
      <c r="R2132">
        <v>21451748</v>
      </c>
      <c r="S2132">
        <v>3.4</v>
      </c>
      <c r="T2132">
        <v>3.9</v>
      </c>
      <c r="U2132">
        <v>0.73299999999999998</v>
      </c>
      <c r="V2132">
        <v>12.9</v>
      </c>
      <c r="W2132" t="b">
        <f>COUNT(LifeExpectancyData[[#This Row],[Life expectancy]:[Schooling]])=19</f>
        <v>1</v>
      </c>
    </row>
    <row r="2133" spans="1:23" x14ac:dyDescent="0.25">
      <c r="A2133" t="s">
        <v>413</v>
      </c>
      <c r="B2133">
        <v>2003</v>
      </c>
      <c r="C2133" t="s">
        <v>281</v>
      </c>
      <c r="D2133">
        <v>71.099999999999994</v>
      </c>
      <c r="E2133">
        <v>174</v>
      </c>
      <c r="F2133">
        <v>4</v>
      </c>
      <c r="G2133">
        <v>8.7799999999999994</v>
      </c>
      <c r="H2133">
        <v>375.17403230000002</v>
      </c>
      <c r="I2133">
        <v>98</v>
      </c>
      <c r="J2133">
        <v>9</v>
      </c>
      <c r="K2133">
        <v>52.9</v>
      </c>
      <c r="L2133">
        <v>4</v>
      </c>
      <c r="M2133">
        <v>97</v>
      </c>
      <c r="N2133">
        <v>5.3</v>
      </c>
      <c r="O2133">
        <v>97</v>
      </c>
      <c r="P2133">
        <v>0.1</v>
      </c>
      <c r="Q2133">
        <v>2774.95586</v>
      </c>
      <c r="R2133">
        <v>21574326</v>
      </c>
      <c r="S2133">
        <v>3.5</v>
      </c>
      <c r="T2133">
        <v>4</v>
      </c>
      <c r="U2133">
        <v>0.72199999999999998</v>
      </c>
      <c r="V2133">
        <v>12.5</v>
      </c>
      <c r="W2133" t="b">
        <f>COUNT(LifeExpectancyData[[#This Row],[Life expectancy]:[Schooling]])=19</f>
        <v>1</v>
      </c>
    </row>
    <row r="2134" spans="1:23" x14ac:dyDescent="0.25">
      <c r="A2134" t="s">
        <v>413</v>
      </c>
      <c r="B2134">
        <v>2002</v>
      </c>
      <c r="C2134" t="s">
        <v>281</v>
      </c>
      <c r="D2134">
        <v>77</v>
      </c>
      <c r="E2134">
        <v>178</v>
      </c>
      <c r="F2134">
        <v>4</v>
      </c>
      <c r="G2134">
        <v>9.6199999999999992</v>
      </c>
      <c r="H2134">
        <v>37.822750310000004</v>
      </c>
      <c r="I2134">
        <v>99</v>
      </c>
      <c r="J2134">
        <v>14</v>
      </c>
      <c r="K2134">
        <v>52.4</v>
      </c>
      <c r="L2134">
        <v>5</v>
      </c>
      <c r="M2134">
        <v>98</v>
      </c>
      <c r="N2134">
        <v>4.57</v>
      </c>
      <c r="O2134">
        <v>98</v>
      </c>
      <c r="P2134">
        <v>0.1</v>
      </c>
      <c r="Q2134">
        <v>2124.8736130000002</v>
      </c>
      <c r="R2134">
        <v>2173496</v>
      </c>
      <c r="S2134">
        <v>3.7</v>
      </c>
      <c r="T2134">
        <v>4.0999999999999996</v>
      </c>
      <c r="U2134">
        <v>0.71399999999999997</v>
      </c>
      <c r="V2134">
        <v>12</v>
      </c>
      <c r="W2134" t="b">
        <f>COUNT(LifeExpectancyData[[#This Row],[Life expectancy]:[Schooling]])=19</f>
        <v>1</v>
      </c>
    </row>
    <row r="2135" spans="1:23" x14ac:dyDescent="0.25">
      <c r="A2135" t="s">
        <v>413</v>
      </c>
      <c r="B2135">
        <v>2001</v>
      </c>
      <c r="C2135" t="s">
        <v>281</v>
      </c>
      <c r="D2135">
        <v>78</v>
      </c>
      <c r="E2135">
        <v>179</v>
      </c>
      <c r="F2135">
        <v>4</v>
      </c>
      <c r="G2135">
        <v>9.7799999999999994</v>
      </c>
      <c r="H2135">
        <v>180.10951320000001</v>
      </c>
      <c r="I2135">
        <v>98</v>
      </c>
      <c r="J2135">
        <v>10</v>
      </c>
      <c r="K2135">
        <v>51.9</v>
      </c>
      <c r="L2135">
        <v>5</v>
      </c>
      <c r="M2135">
        <v>99</v>
      </c>
      <c r="N2135">
        <v>4.3600000000000003</v>
      </c>
      <c r="O2135">
        <v>99</v>
      </c>
      <c r="P2135">
        <v>0.1</v>
      </c>
      <c r="Q2135">
        <v>1839.72945</v>
      </c>
      <c r="R2135">
        <v>2213197</v>
      </c>
      <c r="S2135">
        <v>3.8</v>
      </c>
      <c r="T2135">
        <v>4.2</v>
      </c>
      <c r="U2135">
        <v>0.70799999999999996</v>
      </c>
      <c r="V2135">
        <v>11.7</v>
      </c>
      <c r="W2135" t="b">
        <f>COUNT(LifeExpectancyData[[#This Row],[Life expectancy]:[Schooling]])=19</f>
        <v>1</v>
      </c>
    </row>
    <row r="2136" spans="1:23" x14ac:dyDescent="0.25">
      <c r="A2136" t="s">
        <v>413</v>
      </c>
      <c r="B2136">
        <v>2000</v>
      </c>
      <c r="C2136" t="s">
        <v>281</v>
      </c>
      <c r="D2136">
        <v>77</v>
      </c>
      <c r="E2136">
        <v>175</v>
      </c>
      <c r="F2136">
        <v>4</v>
      </c>
      <c r="G2136">
        <v>10.16</v>
      </c>
      <c r="H2136">
        <v>152.6368899</v>
      </c>
      <c r="I2136">
        <v>98</v>
      </c>
      <c r="J2136">
        <v>35</v>
      </c>
      <c r="K2136">
        <v>51.4</v>
      </c>
      <c r="L2136">
        <v>5</v>
      </c>
      <c r="M2136">
        <v>99</v>
      </c>
      <c r="N2136">
        <v>4.33</v>
      </c>
      <c r="O2136">
        <v>99</v>
      </c>
      <c r="P2136">
        <v>0.1</v>
      </c>
      <c r="Q2136">
        <v>1668.1627309999999</v>
      </c>
      <c r="R2136">
        <v>22442971</v>
      </c>
      <c r="S2136">
        <v>4</v>
      </c>
      <c r="T2136">
        <v>4.3</v>
      </c>
      <c r="U2136">
        <v>0.70299999999999996</v>
      </c>
      <c r="V2136">
        <v>11.5</v>
      </c>
      <c r="W2136" t="b">
        <f>COUNT(LifeExpectancyData[[#This Row],[Life expectancy]:[Schooling]])=19</f>
        <v>1</v>
      </c>
    </row>
    <row r="2137" spans="1:23" x14ac:dyDescent="0.25">
      <c r="A2137" t="s">
        <v>414</v>
      </c>
      <c r="B2137">
        <v>2015</v>
      </c>
      <c r="C2137" t="s">
        <v>273</v>
      </c>
      <c r="D2137">
        <v>75</v>
      </c>
      <c r="E2137">
        <v>222</v>
      </c>
      <c r="F2137">
        <v>13</v>
      </c>
      <c r="H2137">
        <v>0</v>
      </c>
      <c r="I2137">
        <v>97</v>
      </c>
      <c r="J2137">
        <v>843</v>
      </c>
      <c r="K2137">
        <v>6.5</v>
      </c>
      <c r="L2137">
        <v>15</v>
      </c>
      <c r="M2137">
        <v>97</v>
      </c>
      <c r="O2137">
        <v>97</v>
      </c>
      <c r="P2137">
        <v>0.1</v>
      </c>
      <c r="Q2137">
        <v>9329.2983509999995</v>
      </c>
      <c r="R2137">
        <v>1449687</v>
      </c>
      <c r="S2137">
        <v>2.2999999999999998</v>
      </c>
      <c r="T2137">
        <v>2.2999999999999998</v>
      </c>
      <c r="U2137">
        <v>0.80500000000000005</v>
      </c>
      <c r="V2137">
        <v>15</v>
      </c>
      <c r="W2137" t="b">
        <f>COUNT(LifeExpectancyData[[#This Row],[Life expectancy]:[Schooling]])=19</f>
        <v>0</v>
      </c>
    </row>
    <row r="2138" spans="1:23" x14ac:dyDescent="0.25">
      <c r="A2138" t="s">
        <v>414</v>
      </c>
      <c r="B2138">
        <v>2014</v>
      </c>
      <c r="C2138" t="s">
        <v>273</v>
      </c>
      <c r="D2138">
        <v>73</v>
      </c>
      <c r="E2138">
        <v>225</v>
      </c>
      <c r="F2138">
        <v>13</v>
      </c>
      <c r="G2138">
        <v>10.119999999999999</v>
      </c>
      <c r="H2138">
        <v>1340.5536990000001</v>
      </c>
      <c r="I2138">
        <v>97</v>
      </c>
      <c r="J2138">
        <v>4711</v>
      </c>
      <c r="K2138">
        <v>59.9</v>
      </c>
      <c r="L2138">
        <v>15</v>
      </c>
      <c r="M2138">
        <v>97</v>
      </c>
      <c r="N2138">
        <v>7.7</v>
      </c>
      <c r="O2138">
        <v>97</v>
      </c>
      <c r="P2138">
        <v>0.1</v>
      </c>
      <c r="Q2138">
        <v>14125.960999999999</v>
      </c>
      <c r="R2138">
        <v>143819666</v>
      </c>
      <c r="S2138">
        <v>2.2999999999999998</v>
      </c>
      <c r="T2138">
        <v>2.2999999999999998</v>
      </c>
      <c r="U2138">
        <v>0.80300000000000005</v>
      </c>
      <c r="V2138">
        <v>14.9</v>
      </c>
      <c r="W2138" t="b">
        <f>COUNT(LifeExpectancyData[[#This Row],[Life expectancy]:[Schooling]])=19</f>
        <v>1</v>
      </c>
    </row>
    <row r="2139" spans="1:23" x14ac:dyDescent="0.25">
      <c r="A2139" t="s">
        <v>414</v>
      </c>
      <c r="B2139">
        <v>2013</v>
      </c>
      <c r="C2139" t="s">
        <v>273</v>
      </c>
      <c r="D2139">
        <v>70</v>
      </c>
      <c r="E2139">
        <v>229</v>
      </c>
      <c r="F2139">
        <v>14</v>
      </c>
      <c r="G2139">
        <v>10.58</v>
      </c>
      <c r="H2139">
        <v>1529.4977710000001</v>
      </c>
      <c r="I2139">
        <v>97</v>
      </c>
      <c r="J2139">
        <v>2339</v>
      </c>
      <c r="K2139">
        <v>59.3</v>
      </c>
      <c r="L2139">
        <v>16</v>
      </c>
      <c r="M2139">
        <v>98</v>
      </c>
      <c r="N2139">
        <v>7.9</v>
      </c>
      <c r="O2139">
        <v>97</v>
      </c>
      <c r="P2139">
        <v>0.2</v>
      </c>
      <c r="Q2139">
        <v>15543.676530000001</v>
      </c>
      <c r="R2139">
        <v>14356911</v>
      </c>
      <c r="S2139">
        <v>2.2999999999999998</v>
      </c>
      <c r="T2139">
        <v>2.2999999999999998</v>
      </c>
      <c r="U2139">
        <v>0.79900000000000004</v>
      </c>
      <c r="V2139">
        <v>14.6</v>
      </c>
      <c r="W2139" t="b">
        <f>COUNT(LifeExpectancyData[[#This Row],[Life expectancy]:[Schooling]])=19</f>
        <v>1</v>
      </c>
    </row>
    <row r="2140" spans="1:23" x14ac:dyDescent="0.25">
      <c r="A2140" t="s">
        <v>414</v>
      </c>
      <c r="B2140">
        <v>2012</v>
      </c>
      <c r="C2140" t="s">
        <v>273</v>
      </c>
      <c r="D2140">
        <v>69.599999999999994</v>
      </c>
      <c r="E2140">
        <v>237</v>
      </c>
      <c r="F2140">
        <v>14</v>
      </c>
      <c r="G2140">
        <v>10.99</v>
      </c>
      <c r="H2140">
        <v>178.82259110000001</v>
      </c>
      <c r="I2140">
        <v>97</v>
      </c>
      <c r="J2140">
        <v>2123</v>
      </c>
      <c r="K2140">
        <v>58.7</v>
      </c>
      <c r="L2140">
        <v>16</v>
      </c>
      <c r="M2140">
        <v>98</v>
      </c>
      <c r="N2140">
        <v>6.88</v>
      </c>
      <c r="O2140">
        <v>97</v>
      </c>
      <c r="P2140">
        <v>0.3</v>
      </c>
      <c r="Q2140">
        <v>15154.45687</v>
      </c>
      <c r="R2140">
        <v>14321676</v>
      </c>
      <c r="S2140">
        <v>2.2999999999999998</v>
      </c>
      <c r="T2140">
        <v>2.4</v>
      </c>
      <c r="U2140">
        <v>0.79200000000000004</v>
      </c>
      <c r="V2140">
        <v>14.3</v>
      </c>
      <c r="W2140" t="b">
        <f>COUNT(LifeExpectancyData[[#This Row],[Life expectancy]:[Schooling]])=19</f>
        <v>1</v>
      </c>
    </row>
    <row r="2141" spans="1:23" x14ac:dyDescent="0.25">
      <c r="A2141" t="s">
        <v>414</v>
      </c>
      <c r="B2141">
        <v>2011</v>
      </c>
      <c r="C2141" t="s">
        <v>273</v>
      </c>
      <c r="D2141">
        <v>69.400000000000006</v>
      </c>
      <c r="E2141">
        <v>242</v>
      </c>
      <c r="F2141">
        <v>14</v>
      </c>
      <c r="G2141">
        <v>11.04</v>
      </c>
      <c r="H2141">
        <v>184.76493099999999</v>
      </c>
      <c r="I2141">
        <v>97</v>
      </c>
      <c r="J2141">
        <v>629</v>
      </c>
      <c r="K2141">
        <v>58.1</v>
      </c>
      <c r="L2141">
        <v>17</v>
      </c>
      <c r="M2141">
        <v>97</v>
      </c>
      <c r="N2141">
        <v>6.61</v>
      </c>
      <c r="O2141">
        <v>97</v>
      </c>
      <c r="P2141">
        <v>0.3</v>
      </c>
      <c r="Q2141">
        <v>14212.687</v>
      </c>
      <c r="R2141">
        <v>14296868</v>
      </c>
      <c r="S2141">
        <v>2.2999999999999998</v>
      </c>
      <c r="T2141">
        <v>2.4</v>
      </c>
      <c r="U2141">
        <v>0.78500000000000003</v>
      </c>
      <c r="V2141">
        <v>14</v>
      </c>
      <c r="W2141" t="b">
        <f>COUNT(LifeExpectancyData[[#This Row],[Life expectancy]:[Schooling]])=19</f>
        <v>1</v>
      </c>
    </row>
    <row r="2142" spans="1:23" x14ac:dyDescent="0.25">
      <c r="A2142" t="s">
        <v>414</v>
      </c>
      <c r="B2142">
        <v>2010</v>
      </c>
      <c r="C2142" t="s">
        <v>273</v>
      </c>
      <c r="D2142">
        <v>68.400000000000006</v>
      </c>
      <c r="E2142">
        <v>256</v>
      </c>
      <c r="F2142">
        <v>15</v>
      </c>
      <c r="G2142">
        <v>11.05</v>
      </c>
      <c r="H2142">
        <v>162.80880540000001</v>
      </c>
      <c r="I2142">
        <v>97</v>
      </c>
      <c r="J2142">
        <v>129</v>
      </c>
      <c r="K2142">
        <v>57.5</v>
      </c>
      <c r="L2142">
        <v>17</v>
      </c>
      <c r="M2142">
        <v>98</v>
      </c>
      <c r="N2142">
        <v>6.83</v>
      </c>
      <c r="O2142">
        <v>97</v>
      </c>
      <c r="P2142">
        <v>0.2</v>
      </c>
      <c r="Q2142">
        <v>1674.9877100000001</v>
      </c>
      <c r="R2142">
        <v>142849449</v>
      </c>
      <c r="S2142">
        <v>2.2999999999999998</v>
      </c>
      <c r="T2142">
        <v>2.5</v>
      </c>
      <c r="U2142">
        <v>0.77300000000000002</v>
      </c>
      <c r="V2142">
        <v>13.7</v>
      </c>
      <c r="W2142" t="b">
        <f>COUNT(LifeExpectancyData[[#This Row],[Life expectancy]:[Schooling]])=19</f>
        <v>1</v>
      </c>
    </row>
    <row r="2143" spans="1:23" x14ac:dyDescent="0.25">
      <c r="A2143" t="s">
        <v>414</v>
      </c>
      <c r="B2143">
        <v>2009</v>
      </c>
      <c r="C2143" t="s">
        <v>273</v>
      </c>
      <c r="D2143">
        <v>68.2</v>
      </c>
      <c r="E2143">
        <v>261</v>
      </c>
      <c r="F2143">
        <v>15</v>
      </c>
      <c r="G2143">
        <v>11.21</v>
      </c>
      <c r="H2143">
        <v>137.00633569999999</v>
      </c>
      <c r="I2143">
        <v>98</v>
      </c>
      <c r="J2143">
        <v>101</v>
      </c>
      <c r="K2143">
        <v>57</v>
      </c>
      <c r="L2143">
        <v>18</v>
      </c>
      <c r="M2143">
        <v>98</v>
      </c>
      <c r="N2143">
        <v>7.44</v>
      </c>
      <c r="O2143">
        <v>98</v>
      </c>
      <c r="P2143">
        <v>0.3</v>
      </c>
      <c r="Q2143">
        <v>8562.8959799999993</v>
      </c>
      <c r="R2143">
        <v>142785342</v>
      </c>
      <c r="S2143">
        <v>2.2999999999999998</v>
      </c>
      <c r="T2143">
        <v>2.5</v>
      </c>
      <c r="U2143">
        <v>0.77600000000000002</v>
      </c>
      <c r="V2143">
        <v>14</v>
      </c>
      <c r="W2143" t="b">
        <f>COUNT(LifeExpectancyData[[#This Row],[Life expectancy]:[Schooling]])=19</f>
        <v>1</v>
      </c>
    </row>
    <row r="2144" spans="1:23" x14ac:dyDescent="0.25">
      <c r="A2144" t="s">
        <v>414</v>
      </c>
      <c r="B2144">
        <v>2008</v>
      </c>
      <c r="C2144" t="s">
        <v>273</v>
      </c>
      <c r="D2144">
        <v>67.5</v>
      </c>
      <c r="E2144">
        <v>278</v>
      </c>
      <c r="F2144">
        <v>16</v>
      </c>
      <c r="G2144">
        <v>12.04</v>
      </c>
      <c r="H2144">
        <v>161.7301654</v>
      </c>
      <c r="I2144">
        <v>98</v>
      </c>
      <c r="J2144">
        <v>27</v>
      </c>
      <c r="K2144">
        <v>56.6</v>
      </c>
      <c r="L2144">
        <v>18</v>
      </c>
      <c r="M2144">
        <v>98</v>
      </c>
      <c r="N2144">
        <v>6.22</v>
      </c>
      <c r="O2144">
        <v>98</v>
      </c>
      <c r="P2144">
        <v>0.3</v>
      </c>
      <c r="Q2144">
        <v>11635.2637</v>
      </c>
      <c r="R2144">
        <v>14274235</v>
      </c>
      <c r="S2144">
        <v>2.2999999999999998</v>
      </c>
      <c r="T2144">
        <v>2.5</v>
      </c>
      <c r="U2144">
        <v>0.76900000000000002</v>
      </c>
      <c r="V2144">
        <v>13.9</v>
      </c>
      <c r="W2144" t="b">
        <f>COUNT(LifeExpectancyData[[#This Row],[Life expectancy]:[Schooling]])=19</f>
        <v>1</v>
      </c>
    </row>
    <row r="2145" spans="1:23" x14ac:dyDescent="0.25">
      <c r="A2145" t="s">
        <v>414</v>
      </c>
      <c r="B2145">
        <v>2007</v>
      </c>
      <c r="C2145" t="s">
        <v>273</v>
      </c>
      <c r="D2145">
        <v>67.3</v>
      </c>
      <c r="E2145">
        <v>282</v>
      </c>
      <c r="F2145">
        <v>16</v>
      </c>
      <c r="G2145">
        <v>12.19</v>
      </c>
      <c r="H2145">
        <v>11.026171590000001</v>
      </c>
      <c r="I2145">
        <v>98</v>
      </c>
      <c r="J2145">
        <v>173</v>
      </c>
      <c r="K2145">
        <v>56.1</v>
      </c>
      <c r="L2145">
        <v>19</v>
      </c>
      <c r="M2145">
        <v>98</v>
      </c>
      <c r="N2145">
        <v>5.38</v>
      </c>
      <c r="O2145">
        <v>98</v>
      </c>
      <c r="P2145">
        <v>0.3</v>
      </c>
      <c r="Q2145">
        <v>911.25385000000006</v>
      </c>
      <c r="R2145">
        <v>1428588</v>
      </c>
      <c r="S2145">
        <v>2.4</v>
      </c>
      <c r="T2145">
        <v>2.6</v>
      </c>
      <c r="U2145">
        <v>0.76100000000000001</v>
      </c>
      <c r="V2145">
        <v>13.8</v>
      </c>
      <c r="W2145" t="b">
        <f>COUNT(LifeExpectancyData[[#This Row],[Life expectancy]:[Schooling]])=19</f>
        <v>1</v>
      </c>
    </row>
    <row r="2146" spans="1:23" x14ac:dyDescent="0.25">
      <c r="A2146" t="s">
        <v>414</v>
      </c>
      <c r="B2146">
        <v>2006</v>
      </c>
      <c r="C2146" t="s">
        <v>273</v>
      </c>
      <c r="D2146">
        <v>66.400000000000006</v>
      </c>
      <c r="E2146">
        <v>3</v>
      </c>
      <c r="F2146">
        <v>17</v>
      </c>
      <c r="G2146">
        <v>11.79</v>
      </c>
      <c r="H2146">
        <v>12.25184084</v>
      </c>
      <c r="I2146">
        <v>98</v>
      </c>
      <c r="J2146">
        <v>1147</v>
      </c>
      <c r="K2146">
        <v>55.7</v>
      </c>
      <c r="L2146">
        <v>20</v>
      </c>
      <c r="M2146">
        <v>98</v>
      </c>
      <c r="N2146">
        <v>5.3</v>
      </c>
      <c r="O2146">
        <v>98</v>
      </c>
      <c r="P2146">
        <v>0.3</v>
      </c>
      <c r="Q2146">
        <v>692.19439799999998</v>
      </c>
      <c r="R2146">
        <v>14349528</v>
      </c>
      <c r="S2146">
        <v>2.4</v>
      </c>
      <c r="T2146">
        <v>2.7</v>
      </c>
      <c r="U2146">
        <v>0.754</v>
      </c>
      <c r="V2146">
        <v>13.8</v>
      </c>
      <c r="W2146" t="b">
        <f>COUNT(LifeExpectancyData[[#This Row],[Life expectancy]:[Schooling]])=19</f>
        <v>1</v>
      </c>
    </row>
    <row r="2147" spans="1:23" x14ac:dyDescent="0.25">
      <c r="A2147" t="s">
        <v>414</v>
      </c>
      <c r="B2147">
        <v>2005</v>
      </c>
      <c r="C2147" t="s">
        <v>273</v>
      </c>
      <c r="D2147">
        <v>65</v>
      </c>
      <c r="E2147">
        <v>327</v>
      </c>
      <c r="F2147">
        <v>18</v>
      </c>
      <c r="G2147">
        <v>11.57</v>
      </c>
      <c r="H2147">
        <v>625.50818049999998</v>
      </c>
      <c r="I2147">
        <v>97</v>
      </c>
      <c r="J2147">
        <v>454</v>
      </c>
      <c r="K2147">
        <v>55.3</v>
      </c>
      <c r="L2147">
        <v>20</v>
      </c>
      <c r="M2147">
        <v>98</v>
      </c>
      <c r="N2147">
        <v>5.21</v>
      </c>
      <c r="O2147">
        <v>98</v>
      </c>
      <c r="P2147">
        <v>0.3</v>
      </c>
      <c r="Q2147">
        <v>5323.4738770000004</v>
      </c>
      <c r="R2147">
        <v>143518523</v>
      </c>
      <c r="S2147">
        <v>2.4</v>
      </c>
      <c r="T2147">
        <v>2.7</v>
      </c>
      <c r="U2147">
        <v>0.748</v>
      </c>
      <c r="V2147">
        <v>13.7</v>
      </c>
      <c r="W2147" t="b">
        <f>COUNT(LifeExpectancyData[[#This Row],[Life expectancy]:[Schooling]])=19</f>
        <v>1</v>
      </c>
    </row>
    <row r="2148" spans="1:23" x14ac:dyDescent="0.25">
      <c r="A2148" t="s">
        <v>414</v>
      </c>
      <c r="B2148">
        <v>2004</v>
      </c>
      <c r="C2148" t="s">
        <v>273</v>
      </c>
      <c r="D2148">
        <v>64.900000000000006</v>
      </c>
      <c r="E2148">
        <v>321</v>
      </c>
      <c r="F2148">
        <v>19</v>
      </c>
      <c r="G2148">
        <v>11.5</v>
      </c>
      <c r="H2148">
        <v>46.515594759999999</v>
      </c>
      <c r="I2148">
        <v>96</v>
      </c>
      <c r="J2148">
        <v>2444</v>
      </c>
      <c r="K2148">
        <v>55</v>
      </c>
      <c r="L2148">
        <v>21</v>
      </c>
      <c r="M2148">
        <v>98</v>
      </c>
      <c r="N2148">
        <v>5.19</v>
      </c>
      <c r="O2148">
        <v>97</v>
      </c>
      <c r="P2148">
        <v>0.3</v>
      </c>
      <c r="Q2148">
        <v>412.37229400000001</v>
      </c>
      <c r="R2148">
        <v>1446754</v>
      </c>
      <c r="S2148">
        <v>2.5</v>
      </c>
      <c r="T2148">
        <v>2.8</v>
      </c>
      <c r="U2148">
        <v>0.74099999999999999</v>
      </c>
      <c r="V2148">
        <v>13.6</v>
      </c>
      <c r="W2148" t="b">
        <f>COUNT(LifeExpectancyData[[#This Row],[Life expectancy]:[Schooling]])=19</f>
        <v>1</v>
      </c>
    </row>
    <row r="2149" spans="1:23" x14ac:dyDescent="0.25">
      <c r="A2149" t="s">
        <v>414</v>
      </c>
      <c r="B2149">
        <v>2003</v>
      </c>
      <c r="C2149" t="s">
        <v>273</v>
      </c>
      <c r="D2149">
        <v>64.599999999999994</v>
      </c>
      <c r="E2149">
        <v>322</v>
      </c>
      <c r="F2149">
        <v>20</v>
      </c>
      <c r="G2149">
        <v>11.32</v>
      </c>
      <c r="H2149">
        <v>333.21487109999998</v>
      </c>
      <c r="I2149">
        <v>94</v>
      </c>
      <c r="J2149">
        <v>3291</v>
      </c>
      <c r="K2149">
        <v>54.7</v>
      </c>
      <c r="L2149">
        <v>22</v>
      </c>
      <c r="M2149">
        <v>97</v>
      </c>
      <c r="N2149">
        <v>5.61</v>
      </c>
      <c r="O2149">
        <v>96</v>
      </c>
      <c r="P2149">
        <v>0.4</v>
      </c>
      <c r="Q2149">
        <v>2975.1327780000001</v>
      </c>
      <c r="R2149">
        <v>144648257</v>
      </c>
      <c r="S2149">
        <v>2.6</v>
      </c>
      <c r="T2149">
        <v>2.8</v>
      </c>
      <c r="U2149">
        <v>0.73299999999999998</v>
      </c>
      <c r="V2149">
        <v>13.2</v>
      </c>
      <c r="W2149" t="b">
        <f>COUNT(LifeExpectancyData[[#This Row],[Life expectancy]:[Schooling]])=19</f>
        <v>1</v>
      </c>
    </row>
    <row r="2150" spans="1:23" x14ac:dyDescent="0.25">
      <c r="A2150" t="s">
        <v>414</v>
      </c>
      <c r="B2150">
        <v>2002</v>
      </c>
      <c r="C2150" t="s">
        <v>273</v>
      </c>
      <c r="D2150">
        <v>64.8</v>
      </c>
      <c r="E2150">
        <v>313</v>
      </c>
      <c r="F2150">
        <v>20</v>
      </c>
      <c r="G2150">
        <v>10.87</v>
      </c>
      <c r="H2150">
        <v>266.5416917</v>
      </c>
      <c r="I2150">
        <v>81</v>
      </c>
      <c r="J2150">
        <v>580</v>
      </c>
      <c r="K2150">
        <v>54.5</v>
      </c>
      <c r="L2150">
        <v>24</v>
      </c>
      <c r="M2150">
        <v>97</v>
      </c>
      <c r="N2150">
        <v>5.99</v>
      </c>
      <c r="O2150">
        <v>97</v>
      </c>
      <c r="P2150">
        <v>0.3</v>
      </c>
      <c r="Q2150">
        <v>2375.5944</v>
      </c>
      <c r="R2150">
        <v>1453646</v>
      </c>
      <c r="S2150">
        <v>2.7</v>
      </c>
      <c r="T2150">
        <v>2.9</v>
      </c>
      <c r="U2150">
        <v>0.72699999999999998</v>
      </c>
      <c r="V2150">
        <v>12.8</v>
      </c>
      <c r="W2150" t="b">
        <f>COUNT(LifeExpectancyData[[#This Row],[Life expectancy]:[Schooling]])=19</f>
        <v>1</v>
      </c>
    </row>
    <row r="2151" spans="1:23" x14ac:dyDescent="0.25">
      <c r="A2151" t="s">
        <v>414</v>
      </c>
      <c r="B2151">
        <v>2001</v>
      </c>
      <c r="C2151" t="s">
        <v>273</v>
      </c>
      <c r="D2151">
        <v>65.099999999999994</v>
      </c>
      <c r="E2151">
        <v>38</v>
      </c>
      <c r="F2151">
        <v>21</v>
      </c>
      <c r="G2151">
        <v>10.47</v>
      </c>
      <c r="H2151">
        <v>2.6425271480000001</v>
      </c>
      <c r="I2151">
        <v>43</v>
      </c>
      <c r="J2151">
        <v>2072</v>
      </c>
      <c r="K2151">
        <v>54.2</v>
      </c>
      <c r="L2151">
        <v>25</v>
      </c>
      <c r="M2151">
        <v>97</v>
      </c>
      <c r="N2151">
        <v>5.67</v>
      </c>
      <c r="O2151">
        <v>96</v>
      </c>
      <c r="P2151">
        <v>0.3</v>
      </c>
      <c r="Q2151">
        <v>21.362386000000001</v>
      </c>
      <c r="R2151">
        <v>14597683</v>
      </c>
      <c r="S2151">
        <v>2.8</v>
      </c>
      <c r="T2151">
        <v>3</v>
      </c>
      <c r="U2151">
        <v>0.72</v>
      </c>
      <c r="V2151">
        <v>12.5</v>
      </c>
      <c r="W2151" t="b">
        <f>COUNT(LifeExpectancyData[[#This Row],[Life expectancy]:[Schooling]])=19</f>
        <v>1</v>
      </c>
    </row>
    <row r="2152" spans="1:23" x14ac:dyDescent="0.25">
      <c r="A2152" t="s">
        <v>414</v>
      </c>
      <c r="B2152">
        <v>2000</v>
      </c>
      <c r="C2152" t="s">
        <v>273</v>
      </c>
      <c r="D2152">
        <v>65</v>
      </c>
      <c r="E2152">
        <v>37</v>
      </c>
      <c r="F2152">
        <v>22</v>
      </c>
      <c r="G2152">
        <v>10.18</v>
      </c>
      <c r="H2152">
        <v>224.46002480000001</v>
      </c>
      <c r="J2152">
        <v>4800</v>
      </c>
      <c r="K2152">
        <v>54</v>
      </c>
      <c r="L2152">
        <v>26</v>
      </c>
      <c r="M2152">
        <v>97</v>
      </c>
      <c r="N2152">
        <v>5.42</v>
      </c>
      <c r="O2152">
        <v>96</v>
      </c>
      <c r="P2152">
        <v>0.2</v>
      </c>
      <c r="Q2152">
        <v>1771.58662</v>
      </c>
      <c r="R2152">
        <v>146596557</v>
      </c>
      <c r="S2152">
        <v>2.9</v>
      </c>
      <c r="T2152">
        <v>3</v>
      </c>
      <c r="U2152">
        <v>0.70899999999999996</v>
      </c>
      <c r="V2152">
        <v>12.1</v>
      </c>
      <c r="W2152" t="b">
        <f>COUNT(LifeExpectancyData[[#This Row],[Life expectancy]:[Schooling]])=19</f>
        <v>0</v>
      </c>
    </row>
    <row r="2153" spans="1:23" x14ac:dyDescent="0.25">
      <c r="A2153" t="s">
        <v>415</v>
      </c>
      <c r="B2153">
        <v>2015</v>
      </c>
      <c r="C2153" t="s">
        <v>273</v>
      </c>
      <c r="D2153">
        <v>66.099999999999994</v>
      </c>
      <c r="E2153">
        <v>227</v>
      </c>
      <c r="F2153">
        <v>11</v>
      </c>
      <c r="H2153">
        <v>0</v>
      </c>
      <c r="I2153">
        <v>98</v>
      </c>
      <c r="J2153">
        <v>1</v>
      </c>
      <c r="K2153">
        <v>21.4</v>
      </c>
      <c r="L2153">
        <v>15</v>
      </c>
      <c r="M2153">
        <v>99</v>
      </c>
      <c r="O2153">
        <v>98</v>
      </c>
      <c r="P2153">
        <v>0.4</v>
      </c>
      <c r="Q2153">
        <v>71.348397000000006</v>
      </c>
      <c r="R2153">
        <v>11629553</v>
      </c>
      <c r="S2153">
        <v>5.7</v>
      </c>
      <c r="T2153">
        <v>5.7</v>
      </c>
      <c r="U2153">
        <v>0.49299999999999999</v>
      </c>
      <c r="V2153">
        <v>10.8</v>
      </c>
      <c r="W2153" t="b">
        <f>COUNT(LifeExpectancyData[[#This Row],[Life expectancy]:[Schooling]])=19</f>
        <v>0</v>
      </c>
    </row>
    <row r="2154" spans="1:23" x14ac:dyDescent="0.25">
      <c r="A2154" t="s">
        <v>415</v>
      </c>
      <c r="B2154">
        <v>2014</v>
      </c>
      <c r="C2154" t="s">
        <v>273</v>
      </c>
      <c r="D2154">
        <v>65.7</v>
      </c>
      <c r="E2154">
        <v>23</v>
      </c>
      <c r="F2154">
        <v>12</v>
      </c>
      <c r="G2154">
        <v>0.01</v>
      </c>
      <c r="H2154">
        <v>7.549797238</v>
      </c>
      <c r="I2154">
        <v>98</v>
      </c>
      <c r="J2154">
        <v>10</v>
      </c>
      <c r="K2154">
        <v>2.8</v>
      </c>
      <c r="L2154">
        <v>16</v>
      </c>
      <c r="M2154">
        <v>98</v>
      </c>
      <c r="N2154">
        <v>7.53</v>
      </c>
      <c r="O2154">
        <v>98</v>
      </c>
      <c r="P2154">
        <v>0.4</v>
      </c>
      <c r="Q2154">
        <v>76.569951700000004</v>
      </c>
      <c r="R2154">
        <v>11345357</v>
      </c>
      <c r="S2154">
        <v>5.8</v>
      </c>
      <c r="T2154">
        <v>5.8</v>
      </c>
      <c r="U2154">
        <v>0.48799999999999999</v>
      </c>
      <c r="V2154">
        <v>10.8</v>
      </c>
      <c r="W2154" t="b">
        <f>COUNT(LifeExpectancyData[[#This Row],[Life expectancy]:[Schooling]])=19</f>
        <v>1</v>
      </c>
    </row>
    <row r="2155" spans="1:23" x14ac:dyDescent="0.25">
      <c r="A2155" t="s">
        <v>415</v>
      </c>
      <c r="B2155">
        <v>2013</v>
      </c>
      <c r="C2155" t="s">
        <v>273</v>
      </c>
      <c r="D2155">
        <v>65.2</v>
      </c>
      <c r="E2155">
        <v>233</v>
      </c>
      <c r="F2155">
        <v>12</v>
      </c>
      <c r="G2155">
        <v>0.01</v>
      </c>
      <c r="H2155">
        <v>11.710906550000001</v>
      </c>
      <c r="I2155">
        <v>98</v>
      </c>
      <c r="J2155">
        <v>17</v>
      </c>
      <c r="K2155">
        <v>2.1</v>
      </c>
      <c r="L2155">
        <v>17</v>
      </c>
      <c r="M2155">
        <v>98</v>
      </c>
      <c r="N2155">
        <v>7.69</v>
      </c>
      <c r="O2155">
        <v>98</v>
      </c>
      <c r="P2155">
        <v>0.5</v>
      </c>
      <c r="Q2155">
        <v>688.87685569999996</v>
      </c>
      <c r="R2155">
        <v>1165151</v>
      </c>
      <c r="S2155">
        <v>5.9</v>
      </c>
      <c r="T2155">
        <v>5.9</v>
      </c>
      <c r="U2155">
        <v>0.48499999999999999</v>
      </c>
      <c r="V2155">
        <v>10.8</v>
      </c>
      <c r="W2155" t="b">
        <f>COUNT(LifeExpectancyData[[#This Row],[Life expectancy]:[Schooling]])=19</f>
        <v>1</v>
      </c>
    </row>
    <row r="2156" spans="1:23" x14ac:dyDescent="0.25">
      <c r="A2156" t="s">
        <v>415</v>
      </c>
      <c r="B2156">
        <v>2012</v>
      </c>
      <c r="C2156" t="s">
        <v>273</v>
      </c>
      <c r="D2156">
        <v>64.599999999999994</v>
      </c>
      <c r="E2156">
        <v>239</v>
      </c>
      <c r="F2156">
        <v>13</v>
      </c>
      <c r="G2156">
        <v>0.01</v>
      </c>
      <c r="H2156">
        <v>9.7746764109999997</v>
      </c>
      <c r="I2156">
        <v>98</v>
      </c>
      <c r="J2156">
        <v>75</v>
      </c>
      <c r="K2156">
        <v>19.5</v>
      </c>
      <c r="L2156">
        <v>18</v>
      </c>
      <c r="M2156">
        <v>98</v>
      </c>
      <c r="N2156">
        <v>7.68</v>
      </c>
      <c r="O2156">
        <v>98</v>
      </c>
      <c r="P2156">
        <v>0.7</v>
      </c>
      <c r="Q2156">
        <v>678.79697299999998</v>
      </c>
      <c r="R2156">
        <v>1788853</v>
      </c>
      <c r="S2156">
        <v>6.1</v>
      </c>
      <c r="T2156">
        <v>6.1</v>
      </c>
      <c r="U2156">
        <v>0.47499999999999998</v>
      </c>
      <c r="V2156">
        <v>10.5</v>
      </c>
      <c r="W2156" t="b">
        <f>COUNT(LifeExpectancyData[[#This Row],[Life expectancy]:[Schooling]])=19</f>
        <v>1</v>
      </c>
    </row>
    <row r="2157" spans="1:23" x14ac:dyDescent="0.25">
      <c r="A2157" t="s">
        <v>415</v>
      </c>
      <c r="B2157">
        <v>2011</v>
      </c>
      <c r="C2157" t="s">
        <v>273</v>
      </c>
      <c r="D2157">
        <v>63.8</v>
      </c>
      <c r="E2157">
        <v>247</v>
      </c>
      <c r="F2157">
        <v>14</v>
      </c>
      <c r="G2157">
        <v>8.34</v>
      </c>
      <c r="H2157">
        <v>9.074569426</v>
      </c>
      <c r="I2157">
        <v>97</v>
      </c>
      <c r="J2157">
        <v>31</v>
      </c>
      <c r="K2157">
        <v>18.899999999999999</v>
      </c>
      <c r="L2157">
        <v>20</v>
      </c>
      <c r="M2157">
        <v>93</v>
      </c>
      <c r="N2157">
        <v>7.71</v>
      </c>
      <c r="O2157">
        <v>97</v>
      </c>
      <c r="P2157">
        <v>1.3</v>
      </c>
      <c r="Q2157">
        <v>617.31764799999996</v>
      </c>
      <c r="R2157">
        <v>151671</v>
      </c>
      <c r="S2157">
        <v>6.3</v>
      </c>
      <c r="T2157">
        <v>6.2</v>
      </c>
      <c r="U2157">
        <v>0.46400000000000002</v>
      </c>
      <c r="V2157">
        <v>10.199999999999999</v>
      </c>
      <c r="W2157" t="b">
        <f>COUNT(LifeExpectancyData[[#This Row],[Life expectancy]:[Schooling]])=19</f>
        <v>1</v>
      </c>
    </row>
    <row r="2158" spans="1:23" x14ac:dyDescent="0.25">
      <c r="A2158" t="s">
        <v>415</v>
      </c>
      <c r="B2158">
        <v>2010</v>
      </c>
      <c r="C2158" t="s">
        <v>273</v>
      </c>
      <c r="D2158">
        <v>62.8</v>
      </c>
      <c r="E2158">
        <v>26</v>
      </c>
      <c r="F2158">
        <v>16</v>
      </c>
      <c r="G2158">
        <v>7.92</v>
      </c>
      <c r="H2158">
        <v>63.787236329999999</v>
      </c>
      <c r="I2158">
        <v>97</v>
      </c>
      <c r="J2158">
        <v>121</v>
      </c>
      <c r="K2158">
        <v>18.3</v>
      </c>
      <c r="L2158">
        <v>23</v>
      </c>
      <c r="M2158">
        <v>93</v>
      </c>
      <c r="N2158">
        <v>7.91</v>
      </c>
      <c r="O2158">
        <v>97</v>
      </c>
      <c r="P2158">
        <v>2.2999999999999998</v>
      </c>
      <c r="Q2158">
        <v>563.49148700000001</v>
      </c>
      <c r="R2158">
        <v>1246842</v>
      </c>
      <c r="S2158">
        <v>6.5</v>
      </c>
      <c r="T2158">
        <v>6.3</v>
      </c>
      <c r="U2158">
        <v>0.45400000000000001</v>
      </c>
      <c r="V2158">
        <v>10</v>
      </c>
      <c r="W2158" t="b">
        <f>COUNT(LifeExpectancyData[[#This Row],[Life expectancy]:[Schooling]])=19</f>
        <v>1</v>
      </c>
    </row>
    <row r="2159" spans="1:23" x14ac:dyDescent="0.25">
      <c r="A2159" t="s">
        <v>415</v>
      </c>
      <c r="B2159">
        <v>2009</v>
      </c>
      <c r="C2159" t="s">
        <v>273</v>
      </c>
      <c r="D2159">
        <v>61</v>
      </c>
      <c r="E2159">
        <v>288</v>
      </c>
      <c r="F2159">
        <v>17</v>
      </c>
      <c r="G2159">
        <v>7.11</v>
      </c>
      <c r="H2159">
        <v>9.1656149589999991</v>
      </c>
      <c r="I2159">
        <v>97</v>
      </c>
      <c r="J2159">
        <v>5</v>
      </c>
      <c r="K2159">
        <v>17.7</v>
      </c>
      <c r="L2159">
        <v>25</v>
      </c>
      <c r="M2159">
        <v>93</v>
      </c>
      <c r="N2159">
        <v>7.2</v>
      </c>
      <c r="O2159">
        <v>97</v>
      </c>
      <c r="P2159">
        <v>2.8</v>
      </c>
      <c r="Q2159">
        <v>539.15382109999996</v>
      </c>
      <c r="R2159">
        <v>9977446</v>
      </c>
      <c r="S2159">
        <v>6.6</v>
      </c>
      <c r="T2159">
        <v>6.4</v>
      </c>
      <c r="U2159">
        <v>0.44700000000000001</v>
      </c>
      <c r="V2159">
        <v>10.199999999999999</v>
      </c>
      <c r="W2159" t="b">
        <f>COUNT(LifeExpectancyData[[#This Row],[Life expectancy]:[Schooling]])=19</f>
        <v>1</v>
      </c>
    </row>
    <row r="2160" spans="1:23" x14ac:dyDescent="0.25">
      <c r="A2160" t="s">
        <v>415</v>
      </c>
      <c r="B2160">
        <v>2008</v>
      </c>
      <c r="C2160" t="s">
        <v>273</v>
      </c>
      <c r="D2160">
        <v>68</v>
      </c>
      <c r="E2160">
        <v>282</v>
      </c>
      <c r="F2160">
        <v>18</v>
      </c>
      <c r="G2160">
        <v>6.39</v>
      </c>
      <c r="H2160">
        <v>0.66154037099999996</v>
      </c>
      <c r="I2160">
        <v>97</v>
      </c>
      <c r="J2160">
        <v>6</v>
      </c>
      <c r="K2160">
        <v>17.100000000000001</v>
      </c>
      <c r="L2160">
        <v>28</v>
      </c>
      <c r="M2160">
        <v>97</v>
      </c>
      <c r="N2160">
        <v>7.66</v>
      </c>
      <c r="O2160">
        <v>97</v>
      </c>
      <c r="P2160">
        <v>3.7</v>
      </c>
      <c r="Q2160">
        <v>5.6687263999999997</v>
      </c>
      <c r="R2160">
        <v>978169</v>
      </c>
      <c r="S2160">
        <v>6.7</v>
      </c>
      <c r="T2160">
        <v>6.6</v>
      </c>
      <c r="U2160">
        <v>0.438</v>
      </c>
      <c r="V2160">
        <v>10.4</v>
      </c>
      <c r="W2160" t="b">
        <f>COUNT(LifeExpectancyData[[#This Row],[Life expectancy]:[Schooling]])=19</f>
        <v>1</v>
      </c>
    </row>
    <row r="2161" spans="1:23" x14ac:dyDescent="0.25">
      <c r="A2161" t="s">
        <v>415</v>
      </c>
      <c r="B2161">
        <v>2007</v>
      </c>
      <c r="C2161" t="s">
        <v>273</v>
      </c>
      <c r="D2161">
        <v>59.6</v>
      </c>
      <c r="E2161">
        <v>295</v>
      </c>
      <c r="F2161">
        <v>20</v>
      </c>
      <c r="G2161">
        <v>6.78</v>
      </c>
      <c r="H2161">
        <v>7.4097716030000003</v>
      </c>
      <c r="I2161">
        <v>97</v>
      </c>
      <c r="J2161">
        <v>26</v>
      </c>
      <c r="K2161">
        <v>16.5</v>
      </c>
      <c r="L2161">
        <v>30</v>
      </c>
      <c r="M2161">
        <v>98</v>
      </c>
      <c r="N2161">
        <v>8.49</v>
      </c>
      <c r="O2161">
        <v>97</v>
      </c>
      <c r="P2161">
        <v>5</v>
      </c>
      <c r="Q2161">
        <v>44.853338999999998</v>
      </c>
      <c r="R2161">
        <v>944742</v>
      </c>
      <c r="S2161">
        <v>6.8</v>
      </c>
      <c r="T2161">
        <v>6.7</v>
      </c>
      <c r="U2161">
        <v>0.42399999999999999</v>
      </c>
      <c r="V2161">
        <v>10.1</v>
      </c>
      <c r="W2161" t="b">
        <f>COUNT(LifeExpectancyData[[#This Row],[Life expectancy]:[Schooling]])=19</f>
        <v>1</v>
      </c>
    </row>
    <row r="2162" spans="1:23" x14ac:dyDescent="0.25">
      <c r="A2162" t="s">
        <v>415</v>
      </c>
      <c r="B2162">
        <v>2006</v>
      </c>
      <c r="C2162" t="s">
        <v>273</v>
      </c>
      <c r="D2162">
        <v>57.6</v>
      </c>
      <c r="E2162">
        <v>328</v>
      </c>
      <c r="F2162">
        <v>22</v>
      </c>
      <c r="G2162">
        <v>6.88</v>
      </c>
      <c r="H2162">
        <v>78.470202259999994</v>
      </c>
      <c r="I2162">
        <v>99</v>
      </c>
      <c r="J2162">
        <v>494</v>
      </c>
      <c r="K2162">
        <v>15.9</v>
      </c>
      <c r="L2162">
        <v>34</v>
      </c>
      <c r="M2162">
        <v>99</v>
      </c>
      <c r="N2162">
        <v>1.2</v>
      </c>
      <c r="O2162">
        <v>99</v>
      </c>
      <c r="P2162">
        <v>6.2</v>
      </c>
      <c r="Q2162">
        <v>342.36562939999999</v>
      </c>
      <c r="R2162">
        <v>92658</v>
      </c>
      <c r="S2162">
        <v>6.8</v>
      </c>
      <c r="T2162">
        <v>6.8</v>
      </c>
      <c r="U2162">
        <v>0.40400000000000003</v>
      </c>
      <c r="V2162">
        <v>9.3000000000000007</v>
      </c>
      <c r="W2162" t="b">
        <f>COUNT(LifeExpectancyData[[#This Row],[Life expectancy]:[Schooling]])=19</f>
        <v>1</v>
      </c>
    </row>
    <row r="2163" spans="1:23" x14ac:dyDescent="0.25">
      <c r="A2163" t="s">
        <v>415</v>
      </c>
      <c r="B2163">
        <v>2005</v>
      </c>
      <c r="C2163" t="s">
        <v>273</v>
      </c>
      <c r="D2163">
        <v>55.3</v>
      </c>
      <c r="E2163">
        <v>37</v>
      </c>
      <c r="F2163">
        <v>24</v>
      </c>
      <c r="G2163">
        <v>7.01</v>
      </c>
      <c r="H2163">
        <v>39.446667150000003</v>
      </c>
      <c r="I2163">
        <v>95</v>
      </c>
      <c r="J2163">
        <v>129</v>
      </c>
      <c r="K2163">
        <v>15.4</v>
      </c>
      <c r="L2163">
        <v>38</v>
      </c>
      <c r="M2163">
        <v>95</v>
      </c>
      <c r="N2163">
        <v>6.83</v>
      </c>
      <c r="O2163">
        <v>95</v>
      </c>
      <c r="P2163">
        <v>7.1</v>
      </c>
      <c r="Q2163">
        <v>287.93187699999999</v>
      </c>
      <c r="R2163">
        <v>8991735</v>
      </c>
      <c r="S2163">
        <v>6.8</v>
      </c>
      <c r="T2163">
        <v>7</v>
      </c>
      <c r="U2163">
        <v>0.38800000000000001</v>
      </c>
      <c r="V2163">
        <v>8.8000000000000007</v>
      </c>
      <c r="W2163" t="b">
        <f>COUNT(LifeExpectancyData[[#This Row],[Life expectancy]:[Schooling]])=19</f>
        <v>1</v>
      </c>
    </row>
    <row r="2164" spans="1:23" x14ac:dyDescent="0.25">
      <c r="A2164" t="s">
        <v>415</v>
      </c>
      <c r="B2164">
        <v>2004</v>
      </c>
      <c r="C2164" t="s">
        <v>273</v>
      </c>
      <c r="D2164">
        <v>53.4</v>
      </c>
      <c r="E2164">
        <v>397</v>
      </c>
      <c r="F2164">
        <v>26</v>
      </c>
      <c r="G2164">
        <v>6.75</v>
      </c>
      <c r="H2164">
        <v>31.93566186</v>
      </c>
      <c r="I2164">
        <v>89</v>
      </c>
      <c r="J2164">
        <v>386</v>
      </c>
      <c r="K2164">
        <v>14.9</v>
      </c>
      <c r="L2164">
        <v>42</v>
      </c>
      <c r="M2164">
        <v>89</v>
      </c>
      <c r="N2164">
        <v>6.24</v>
      </c>
      <c r="O2164">
        <v>89</v>
      </c>
      <c r="P2164">
        <v>7.7</v>
      </c>
      <c r="Q2164">
        <v>236.9114381</v>
      </c>
      <c r="R2164">
        <v>8818438</v>
      </c>
      <c r="S2164">
        <v>6.9</v>
      </c>
      <c r="T2164">
        <v>7.1</v>
      </c>
      <c r="U2164">
        <v>0.371</v>
      </c>
      <c r="V2164">
        <v>8.1999999999999993</v>
      </c>
      <c r="W2164" t="b">
        <f>COUNT(LifeExpectancyData[[#This Row],[Life expectancy]:[Schooling]])=19</f>
        <v>1</v>
      </c>
    </row>
    <row r="2165" spans="1:23" x14ac:dyDescent="0.25">
      <c r="A2165" t="s">
        <v>415</v>
      </c>
      <c r="B2165">
        <v>2003</v>
      </c>
      <c r="C2165" t="s">
        <v>273</v>
      </c>
      <c r="D2165">
        <v>52</v>
      </c>
      <c r="E2165">
        <v>48</v>
      </c>
      <c r="F2165">
        <v>29</v>
      </c>
      <c r="G2165">
        <v>6.66</v>
      </c>
      <c r="H2165">
        <v>33.302861229999998</v>
      </c>
      <c r="I2165">
        <v>96</v>
      </c>
      <c r="J2165">
        <v>1064</v>
      </c>
      <c r="K2165">
        <v>14.5</v>
      </c>
      <c r="L2165">
        <v>46</v>
      </c>
      <c r="M2165">
        <v>96</v>
      </c>
      <c r="N2165">
        <v>6.34</v>
      </c>
      <c r="O2165">
        <v>96</v>
      </c>
      <c r="P2165">
        <v>8.1</v>
      </c>
      <c r="Q2165">
        <v>212.66194909999999</v>
      </c>
      <c r="R2165">
        <v>868346</v>
      </c>
      <c r="S2165">
        <v>7</v>
      </c>
      <c r="T2165">
        <v>7.3</v>
      </c>
      <c r="U2165">
        <v>0.35899999999999999</v>
      </c>
      <c r="V2165">
        <v>7.6</v>
      </c>
      <c r="W2165" t="b">
        <f>COUNT(LifeExpectancyData[[#This Row],[Life expectancy]:[Schooling]])=19</f>
        <v>1</v>
      </c>
    </row>
    <row r="2166" spans="1:23" x14ac:dyDescent="0.25">
      <c r="A2166" t="s">
        <v>415</v>
      </c>
      <c r="B2166">
        <v>2002</v>
      </c>
      <c r="C2166" t="s">
        <v>273</v>
      </c>
      <c r="D2166">
        <v>57</v>
      </c>
      <c r="E2166">
        <v>415</v>
      </c>
      <c r="F2166">
        <v>31</v>
      </c>
      <c r="G2166">
        <v>7.82</v>
      </c>
      <c r="H2166">
        <v>1.9659778000000001</v>
      </c>
      <c r="I2166">
        <v>88</v>
      </c>
      <c r="J2166">
        <v>2738</v>
      </c>
      <c r="K2166">
        <v>14.1</v>
      </c>
      <c r="L2166">
        <v>50</v>
      </c>
      <c r="M2166">
        <v>85</v>
      </c>
      <c r="N2166">
        <v>4.18</v>
      </c>
      <c r="O2166">
        <v>88</v>
      </c>
      <c r="P2166">
        <v>8</v>
      </c>
      <c r="Q2166">
        <v>196.59778</v>
      </c>
      <c r="R2166">
        <v>853625</v>
      </c>
      <c r="S2166">
        <v>7.2</v>
      </c>
      <c r="T2166">
        <v>7.4</v>
      </c>
      <c r="U2166">
        <v>0.34300000000000003</v>
      </c>
      <c r="V2166">
        <v>7.2</v>
      </c>
      <c r="W2166" t="b">
        <f>COUNT(LifeExpectancyData[[#This Row],[Life expectancy]:[Schooling]])=19</f>
        <v>1</v>
      </c>
    </row>
    <row r="2167" spans="1:23" x14ac:dyDescent="0.25">
      <c r="A2167" t="s">
        <v>415</v>
      </c>
      <c r="B2167">
        <v>2001</v>
      </c>
      <c r="C2167" t="s">
        <v>273</v>
      </c>
      <c r="D2167">
        <v>48.6</v>
      </c>
      <c r="E2167">
        <v>438</v>
      </c>
      <c r="F2167">
        <v>33</v>
      </c>
      <c r="G2167">
        <v>5.72</v>
      </c>
      <c r="H2167">
        <v>0.388253772</v>
      </c>
      <c r="J2167">
        <v>896</v>
      </c>
      <c r="K2167">
        <v>13.7</v>
      </c>
      <c r="L2167">
        <v>54</v>
      </c>
      <c r="M2167">
        <v>76</v>
      </c>
      <c r="N2167">
        <v>4.38</v>
      </c>
      <c r="O2167">
        <v>77</v>
      </c>
      <c r="P2167">
        <v>8.1</v>
      </c>
      <c r="Q2167">
        <v>21.569654</v>
      </c>
      <c r="R2167">
        <v>832946</v>
      </c>
      <c r="S2167">
        <v>7.4</v>
      </c>
      <c r="T2167">
        <v>7.5</v>
      </c>
      <c r="U2167">
        <v>0.33200000000000002</v>
      </c>
      <c r="V2167">
        <v>7.1</v>
      </c>
      <c r="W2167" t="b">
        <f>COUNT(LifeExpectancyData[[#This Row],[Life expectancy]:[Schooling]])=19</f>
        <v>0</v>
      </c>
    </row>
    <row r="2168" spans="1:23" x14ac:dyDescent="0.25">
      <c r="A2168" t="s">
        <v>415</v>
      </c>
      <c r="B2168">
        <v>2000</v>
      </c>
      <c r="C2168" t="s">
        <v>273</v>
      </c>
      <c r="D2168">
        <v>48.3</v>
      </c>
      <c r="E2168">
        <v>426</v>
      </c>
      <c r="F2168">
        <v>34</v>
      </c>
      <c r="G2168">
        <v>7.13</v>
      </c>
      <c r="H2168">
        <v>18.41791804</v>
      </c>
      <c r="J2168">
        <v>2095</v>
      </c>
      <c r="K2168">
        <v>13.2</v>
      </c>
      <c r="L2168">
        <v>57</v>
      </c>
      <c r="M2168">
        <v>9</v>
      </c>
      <c r="N2168">
        <v>4.22</v>
      </c>
      <c r="O2168">
        <v>9</v>
      </c>
      <c r="P2168">
        <v>8.5</v>
      </c>
      <c r="Q2168">
        <v>216.17274699999999</v>
      </c>
      <c r="R2168">
        <v>82573</v>
      </c>
      <c r="S2168">
        <v>7.6</v>
      </c>
      <c r="T2168">
        <v>7.7</v>
      </c>
      <c r="U2168">
        <v>0.318</v>
      </c>
      <c r="V2168">
        <v>6.6</v>
      </c>
      <c r="W2168" t="b">
        <f>COUNT(LifeExpectancyData[[#This Row],[Life expectancy]:[Schooling]])=19</f>
        <v>0</v>
      </c>
    </row>
    <row r="2169" spans="1:23" x14ac:dyDescent="0.25">
      <c r="A2169" t="s">
        <v>416</v>
      </c>
      <c r="B2169">
        <v>2013</v>
      </c>
      <c r="C2169" t="s">
        <v>273</v>
      </c>
      <c r="F2169">
        <v>0</v>
      </c>
      <c r="G2169">
        <v>8.5399999999999991</v>
      </c>
      <c r="H2169">
        <v>0</v>
      </c>
      <c r="I2169">
        <v>97</v>
      </c>
      <c r="J2169">
        <v>0</v>
      </c>
      <c r="K2169">
        <v>5.2</v>
      </c>
      <c r="L2169">
        <v>0</v>
      </c>
      <c r="M2169">
        <v>96</v>
      </c>
      <c r="N2169">
        <v>6.14</v>
      </c>
      <c r="O2169">
        <v>96</v>
      </c>
      <c r="P2169">
        <v>0.1</v>
      </c>
      <c r="S2169">
        <v>3.7</v>
      </c>
      <c r="T2169">
        <v>3.6</v>
      </c>
      <c r="U2169">
        <v>0.749</v>
      </c>
      <c r="V2169">
        <v>13.4</v>
      </c>
      <c r="W2169" t="b">
        <f>COUNT(LifeExpectancyData[[#This Row],[Life expectancy]:[Schooling]])=19</f>
        <v>0</v>
      </c>
    </row>
    <row r="2170" spans="1:23" x14ac:dyDescent="0.25">
      <c r="A2170" t="s">
        <v>417</v>
      </c>
      <c r="B2170">
        <v>2015</v>
      </c>
      <c r="C2170" t="s">
        <v>273</v>
      </c>
      <c r="D2170">
        <v>75.2</v>
      </c>
      <c r="E2170">
        <v>138</v>
      </c>
      <c r="F2170">
        <v>0</v>
      </c>
      <c r="H2170">
        <v>0</v>
      </c>
      <c r="I2170">
        <v>99</v>
      </c>
      <c r="J2170">
        <v>0</v>
      </c>
      <c r="K2170">
        <v>47.5</v>
      </c>
      <c r="L2170">
        <v>0</v>
      </c>
      <c r="M2170">
        <v>99</v>
      </c>
      <c r="O2170">
        <v>99</v>
      </c>
      <c r="P2170">
        <v>0.1</v>
      </c>
      <c r="S2170">
        <v>4.3</v>
      </c>
      <c r="T2170">
        <v>4.3</v>
      </c>
      <c r="U2170">
        <v>0.73499999999999999</v>
      </c>
      <c r="V2170">
        <v>13.1</v>
      </c>
      <c r="W2170" t="b">
        <f>COUNT(LifeExpectancyData[[#This Row],[Life expectancy]:[Schooling]])=19</f>
        <v>0</v>
      </c>
    </row>
    <row r="2171" spans="1:23" x14ac:dyDescent="0.25">
      <c r="A2171" t="s">
        <v>417</v>
      </c>
      <c r="B2171">
        <v>2014</v>
      </c>
      <c r="C2171" t="s">
        <v>273</v>
      </c>
      <c r="D2171">
        <v>75</v>
      </c>
      <c r="E2171">
        <v>139</v>
      </c>
      <c r="F2171">
        <v>0</v>
      </c>
      <c r="G2171">
        <v>9.9700000000000006</v>
      </c>
      <c r="H2171">
        <v>0</v>
      </c>
      <c r="I2171">
        <v>99</v>
      </c>
      <c r="J2171">
        <v>0</v>
      </c>
      <c r="K2171">
        <v>46.7</v>
      </c>
      <c r="L2171">
        <v>0</v>
      </c>
      <c r="M2171">
        <v>99</v>
      </c>
      <c r="N2171">
        <v>6.72</v>
      </c>
      <c r="O2171">
        <v>99</v>
      </c>
      <c r="P2171">
        <v>0.1</v>
      </c>
      <c r="S2171">
        <v>4.3</v>
      </c>
      <c r="T2171">
        <v>4.3</v>
      </c>
      <c r="U2171">
        <v>0.72299999999999998</v>
      </c>
      <c r="V2171">
        <v>13.1</v>
      </c>
      <c r="W2171" t="b">
        <f>COUNT(LifeExpectancyData[[#This Row],[Life expectancy]:[Schooling]])=19</f>
        <v>0</v>
      </c>
    </row>
    <row r="2172" spans="1:23" x14ac:dyDescent="0.25">
      <c r="A2172" t="s">
        <v>417</v>
      </c>
      <c r="B2172">
        <v>2013</v>
      </c>
      <c r="C2172" t="s">
        <v>273</v>
      </c>
      <c r="D2172">
        <v>74.8</v>
      </c>
      <c r="E2172">
        <v>141</v>
      </c>
      <c r="F2172">
        <v>0</v>
      </c>
      <c r="G2172">
        <v>9.73</v>
      </c>
      <c r="H2172">
        <v>0</v>
      </c>
      <c r="I2172">
        <v>99</v>
      </c>
      <c r="J2172">
        <v>0</v>
      </c>
      <c r="K2172">
        <v>45.9</v>
      </c>
      <c r="L2172">
        <v>0</v>
      </c>
      <c r="M2172">
        <v>99</v>
      </c>
      <c r="N2172">
        <v>7.85</v>
      </c>
      <c r="O2172">
        <v>99</v>
      </c>
      <c r="P2172">
        <v>0.1</v>
      </c>
      <c r="S2172">
        <v>4.3</v>
      </c>
      <c r="T2172">
        <v>4.3</v>
      </c>
      <c r="U2172">
        <v>0.73399999999999999</v>
      </c>
      <c r="V2172">
        <v>13.1</v>
      </c>
      <c r="W2172" t="b">
        <f>COUNT(LifeExpectancyData[[#This Row],[Life expectancy]:[Schooling]])=19</f>
        <v>0</v>
      </c>
    </row>
    <row r="2173" spans="1:23" x14ac:dyDescent="0.25">
      <c r="A2173" t="s">
        <v>417</v>
      </c>
      <c r="B2173">
        <v>2012</v>
      </c>
      <c r="C2173" t="s">
        <v>273</v>
      </c>
      <c r="D2173">
        <v>74.7</v>
      </c>
      <c r="E2173">
        <v>142</v>
      </c>
      <c r="F2173">
        <v>0</v>
      </c>
      <c r="G2173">
        <v>9.99</v>
      </c>
      <c r="H2173">
        <v>0</v>
      </c>
      <c r="I2173">
        <v>98</v>
      </c>
      <c r="J2173">
        <v>0</v>
      </c>
      <c r="K2173">
        <v>45.2</v>
      </c>
      <c r="L2173">
        <v>0</v>
      </c>
      <c r="M2173">
        <v>98</v>
      </c>
      <c r="N2173">
        <v>8.35</v>
      </c>
      <c r="O2173">
        <v>98</v>
      </c>
      <c r="P2173">
        <v>0.1</v>
      </c>
      <c r="S2173">
        <v>4.3</v>
      </c>
      <c r="T2173">
        <v>4.3</v>
      </c>
      <c r="U2173">
        <v>0.73499999999999999</v>
      </c>
      <c r="V2173">
        <v>13</v>
      </c>
      <c r="W2173" t="b">
        <f>COUNT(LifeExpectancyData[[#This Row],[Life expectancy]:[Schooling]])=19</f>
        <v>0</v>
      </c>
    </row>
    <row r="2174" spans="1:23" x14ac:dyDescent="0.25">
      <c r="A2174" t="s">
        <v>417</v>
      </c>
      <c r="B2174">
        <v>2011</v>
      </c>
      <c r="C2174" t="s">
        <v>273</v>
      </c>
      <c r="D2174">
        <v>74.599999999999994</v>
      </c>
      <c r="E2174">
        <v>143</v>
      </c>
      <c r="F2174">
        <v>0</v>
      </c>
      <c r="G2174">
        <v>10.43</v>
      </c>
      <c r="H2174">
        <v>0</v>
      </c>
      <c r="I2174">
        <v>99</v>
      </c>
      <c r="J2174">
        <v>0</v>
      </c>
      <c r="K2174">
        <v>44.5</v>
      </c>
      <c r="L2174">
        <v>0</v>
      </c>
      <c r="M2174">
        <v>99</v>
      </c>
      <c r="N2174">
        <v>7.58</v>
      </c>
      <c r="O2174">
        <v>99</v>
      </c>
      <c r="P2174">
        <v>0.1</v>
      </c>
      <c r="S2174">
        <v>4.3</v>
      </c>
      <c r="T2174">
        <v>4.3</v>
      </c>
      <c r="U2174">
        <v>0.73299999999999998</v>
      </c>
      <c r="V2174">
        <v>12.9</v>
      </c>
      <c r="W2174" t="b">
        <f>COUNT(LifeExpectancyData[[#This Row],[Life expectancy]:[Schooling]])=19</f>
        <v>0</v>
      </c>
    </row>
    <row r="2175" spans="1:23" x14ac:dyDescent="0.25">
      <c r="A2175" t="s">
        <v>417</v>
      </c>
      <c r="B2175">
        <v>2010</v>
      </c>
      <c r="C2175" t="s">
        <v>273</v>
      </c>
      <c r="D2175">
        <v>74.2</v>
      </c>
      <c r="E2175">
        <v>147</v>
      </c>
      <c r="F2175">
        <v>0</v>
      </c>
      <c r="G2175">
        <v>10.87</v>
      </c>
      <c r="H2175">
        <v>0</v>
      </c>
      <c r="I2175">
        <v>97</v>
      </c>
      <c r="J2175">
        <v>0</v>
      </c>
      <c r="K2175">
        <v>43.8</v>
      </c>
      <c r="L2175">
        <v>0</v>
      </c>
      <c r="M2175">
        <v>97</v>
      </c>
      <c r="N2175">
        <v>8.1</v>
      </c>
      <c r="O2175">
        <v>97</v>
      </c>
      <c r="P2175">
        <v>0.1</v>
      </c>
      <c r="S2175">
        <v>4.3</v>
      </c>
      <c r="T2175">
        <v>4.3</v>
      </c>
      <c r="U2175">
        <v>0.72399999999999998</v>
      </c>
      <c r="V2175">
        <v>12.8</v>
      </c>
      <c r="W2175" t="b">
        <f>COUNT(LifeExpectancyData[[#This Row],[Life expectancy]:[Schooling]])=19</f>
        <v>0</v>
      </c>
    </row>
    <row r="2176" spans="1:23" x14ac:dyDescent="0.25">
      <c r="A2176" t="s">
        <v>417</v>
      </c>
      <c r="B2176">
        <v>2009</v>
      </c>
      <c r="C2176" t="s">
        <v>273</v>
      </c>
      <c r="D2176">
        <v>74.3</v>
      </c>
      <c r="E2176">
        <v>147</v>
      </c>
      <c r="F2176">
        <v>0</v>
      </c>
      <c r="G2176">
        <v>11.09</v>
      </c>
      <c r="H2176">
        <v>0</v>
      </c>
      <c r="I2176">
        <v>95</v>
      </c>
      <c r="J2176">
        <v>0</v>
      </c>
      <c r="K2176">
        <v>43</v>
      </c>
      <c r="L2176">
        <v>0</v>
      </c>
      <c r="M2176">
        <v>95</v>
      </c>
      <c r="N2176">
        <v>8.1199999999999992</v>
      </c>
      <c r="O2176">
        <v>95</v>
      </c>
      <c r="P2176">
        <v>0.1</v>
      </c>
      <c r="S2176">
        <v>4.3</v>
      </c>
      <c r="T2176">
        <v>4.4000000000000004</v>
      </c>
      <c r="U2176">
        <v>0.71699999999999997</v>
      </c>
      <c r="V2176">
        <v>12.7</v>
      </c>
      <c r="W2176" t="b">
        <f>COUNT(LifeExpectancyData[[#This Row],[Life expectancy]:[Schooling]])=19</f>
        <v>0</v>
      </c>
    </row>
    <row r="2177" spans="1:23" x14ac:dyDescent="0.25">
      <c r="A2177" t="s">
        <v>417</v>
      </c>
      <c r="B2177">
        <v>2008</v>
      </c>
      <c r="C2177" t="s">
        <v>273</v>
      </c>
      <c r="D2177">
        <v>74.099999999999994</v>
      </c>
      <c r="E2177">
        <v>149</v>
      </c>
      <c r="F2177">
        <v>0</v>
      </c>
      <c r="G2177">
        <v>12.09</v>
      </c>
      <c r="H2177">
        <v>0</v>
      </c>
      <c r="I2177">
        <v>96</v>
      </c>
      <c r="J2177">
        <v>0</v>
      </c>
      <c r="K2177">
        <v>42.2</v>
      </c>
      <c r="L2177">
        <v>0</v>
      </c>
      <c r="M2177">
        <v>96</v>
      </c>
      <c r="N2177">
        <v>7.43</v>
      </c>
      <c r="O2177">
        <v>96</v>
      </c>
      <c r="P2177">
        <v>0.1</v>
      </c>
      <c r="S2177">
        <v>4.3</v>
      </c>
      <c r="T2177">
        <v>4.4000000000000004</v>
      </c>
      <c r="U2177">
        <v>0.71</v>
      </c>
      <c r="V2177">
        <v>12.6</v>
      </c>
      <c r="W2177" t="b">
        <f>COUNT(LifeExpectancyData[[#This Row],[Life expectancy]:[Schooling]])=19</f>
        <v>0</v>
      </c>
    </row>
    <row r="2178" spans="1:23" x14ac:dyDescent="0.25">
      <c r="A2178" t="s">
        <v>417</v>
      </c>
      <c r="B2178">
        <v>2007</v>
      </c>
      <c r="C2178" t="s">
        <v>273</v>
      </c>
      <c r="D2178">
        <v>73.900000000000006</v>
      </c>
      <c r="E2178">
        <v>151</v>
      </c>
      <c r="F2178">
        <v>0</v>
      </c>
      <c r="G2178">
        <v>12.68</v>
      </c>
      <c r="H2178">
        <v>0</v>
      </c>
      <c r="I2178">
        <v>99</v>
      </c>
      <c r="J2178">
        <v>0</v>
      </c>
      <c r="K2178">
        <v>41.3</v>
      </c>
      <c r="L2178">
        <v>0</v>
      </c>
      <c r="M2178">
        <v>99</v>
      </c>
      <c r="N2178">
        <v>6.81</v>
      </c>
      <c r="O2178">
        <v>99</v>
      </c>
      <c r="P2178">
        <v>0.1</v>
      </c>
      <c r="S2178">
        <v>4.3</v>
      </c>
      <c r="T2178">
        <v>4.4000000000000004</v>
      </c>
      <c r="U2178">
        <v>0.70699999999999996</v>
      </c>
      <c r="V2178">
        <v>12.8</v>
      </c>
      <c r="W2178" t="b">
        <f>COUNT(LifeExpectancyData[[#This Row],[Life expectancy]:[Schooling]])=19</f>
        <v>0</v>
      </c>
    </row>
    <row r="2179" spans="1:23" x14ac:dyDescent="0.25">
      <c r="A2179" t="s">
        <v>417</v>
      </c>
      <c r="B2179">
        <v>2006</v>
      </c>
      <c r="C2179" t="s">
        <v>273</v>
      </c>
      <c r="D2179">
        <v>73.5</v>
      </c>
      <c r="E2179">
        <v>155</v>
      </c>
      <c r="F2179">
        <v>0</v>
      </c>
      <c r="G2179">
        <v>13.45</v>
      </c>
      <c r="H2179">
        <v>0</v>
      </c>
      <c r="I2179">
        <v>85</v>
      </c>
      <c r="J2179">
        <v>0</v>
      </c>
      <c r="K2179">
        <v>4.4000000000000004</v>
      </c>
      <c r="L2179">
        <v>0</v>
      </c>
      <c r="M2179">
        <v>85</v>
      </c>
      <c r="N2179">
        <v>6.37</v>
      </c>
      <c r="O2179">
        <v>85</v>
      </c>
      <c r="P2179">
        <v>0.1</v>
      </c>
      <c r="S2179">
        <v>4.3</v>
      </c>
      <c r="T2179">
        <v>4.4000000000000004</v>
      </c>
      <c r="U2179">
        <v>0.69399999999999995</v>
      </c>
      <c r="V2179">
        <v>12.4</v>
      </c>
      <c r="W2179" t="b">
        <f>COUNT(LifeExpectancyData[[#This Row],[Life expectancy]:[Schooling]])=19</f>
        <v>0</v>
      </c>
    </row>
    <row r="2180" spans="1:23" x14ac:dyDescent="0.25">
      <c r="A2180" t="s">
        <v>417</v>
      </c>
      <c r="B2180">
        <v>2005</v>
      </c>
      <c r="C2180" t="s">
        <v>273</v>
      </c>
      <c r="D2180">
        <v>73.099999999999994</v>
      </c>
      <c r="E2180">
        <v>16</v>
      </c>
      <c r="F2180">
        <v>0</v>
      </c>
      <c r="G2180">
        <v>12.32</v>
      </c>
      <c r="H2180">
        <v>0</v>
      </c>
      <c r="I2180">
        <v>95</v>
      </c>
      <c r="J2180">
        <v>0</v>
      </c>
      <c r="K2180">
        <v>39.6</v>
      </c>
      <c r="L2180">
        <v>0</v>
      </c>
      <c r="M2180">
        <v>95</v>
      </c>
      <c r="N2180">
        <v>6.25</v>
      </c>
      <c r="O2180">
        <v>95</v>
      </c>
      <c r="P2180">
        <v>0.2</v>
      </c>
      <c r="S2180">
        <v>4.4000000000000004</v>
      </c>
      <c r="T2180">
        <v>4.4000000000000004</v>
      </c>
      <c r="U2180">
        <v>0.68899999999999995</v>
      </c>
      <c r="V2180">
        <v>12.2</v>
      </c>
      <c r="W2180" t="b">
        <f>COUNT(LifeExpectancyData[[#This Row],[Life expectancy]:[Schooling]])=19</f>
        <v>0</v>
      </c>
    </row>
    <row r="2181" spans="1:23" x14ac:dyDescent="0.25">
      <c r="A2181" t="s">
        <v>417</v>
      </c>
      <c r="B2181">
        <v>2004</v>
      </c>
      <c r="C2181" t="s">
        <v>273</v>
      </c>
      <c r="D2181">
        <v>72.599999999999994</v>
      </c>
      <c r="E2181">
        <v>166</v>
      </c>
      <c r="F2181">
        <v>0</v>
      </c>
      <c r="G2181">
        <v>11.93</v>
      </c>
      <c r="H2181">
        <v>0</v>
      </c>
      <c r="I2181">
        <v>91</v>
      </c>
      <c r="J2181">
        <v>0</v>
      </c>
      <c r="K2181">
        <v>39</v>
      </c>
      <c r="L2181">
        <v>0</v>
      </c>
      <c r="M2181">
        <v>91</v>
      </c>
      <c r="N2181">
        <v>6.2</v>
      </c>
      <c r="O2181">
        <v>91</v>
      </c>
      <c r="P2181">
        <v>0.2</v>
      </c>
      <c r="S2181">
        <v>4.4000000000000004</v>
      </c>
      <c r="T2181">
        <v>4.4000000000000004</v>
      </c>
      <c r="U2181">
        <v>0.68600000000000005</v>
      </c>
      <c r="V2181">
        <v>12.3</v>
      </c>
      <c r="W2181" t="b">
        <f>COUNT(LifeExpectancyData[[#This Row],[Life expectancy]:[Schooling]])=19</f>
        <v>0</v>
      </c>
    </row>
    <row r="2182" spans="1:23" x14ac:dyDescent="0.25">
      <c r="A2182" t="s">
        <v>417</v>
      </c>
      <c r="B2182">
        <v>2003</v>
      </c>
      <c r="C2182" t="s">
        <v>273</v>
      </c>
      <c r="D2182">
        <v>72.2</v>
      </c>
      <c r="E2182">
        <v>171</v>
      </c>
      <c r="F2182">
        <v>0</v>
      </c>
      <c r="G2182">
        <v>12.55</v>
      </c>
      <c r="H2182">
        <v>0</v>
      </c>
      <c r="I2182">
        <v>84</v>
      </c>
      <c r="J2182">
        <v>0</v>
      </c>
      <c r="K2182">
        <v>38.4</v>
      </c>
      <c r="L2182">
        <v>0</v>
      </c>
      <c r="M2182">
        <v>91</v>
      </c>
      <c r="N2182">
        <v>6.1</v>
      </c>
      <c r="O2182">
        <v>9</v>
      </c>
      <c r="P2182">
        <v>0.2</v>
      </c>
      <c r="S2182">
        <v>4.4000000000000004</v>
      </c>
      <c r="T2182">
        <v>4.4000000000000004</v>
      </c>
      <c r="U2182">
        <v>0.68400000000000005</v>
      </c>
      <c r="V2182">
        <v>12.4</v>
      </c>
      <c r="W2182" t="b">
        <f>COUNT(LifeExpectancyData[[#This Row],[Life expectancy]:[Schooling]])=19</f>
        <v>0</v>
      </c>
    </row>
    <row r="2183" spans="1:23" x14ac:dyDescent="0.25">
      <c r="A2183" t="s">
        <v>417</v>
      </c>
      <c r="B2183">
        <v>2002</v>
      </c>
      <c r="C2183" t="s">
        <v>273</v>
      </c>
      <c r="D2183">
        <v>72</v>
      </c>
      <c r="E2183">
        <v>174</v>
      </c>
      <c r="F2183">
        <v>0</v>
      </c>
      <c r="G2183">
        <v>11.85</v>
      </c>
      <c r="H2183">
        <v>0</v>
      </c>
      <c r="I2183">
        <v>14</v>
      </c>
      <c r="J2183">
        <v>0</v>
      </c>
      <c r="K2183">
        <v>37.9</v>
      </c>
      <c r="L2183">
        <v>0</v>
      </c>
      <c r="M2183">
        <v>9</v>
      </c>
      <c r="N2183">
        <v>6.33</v>
      </c>
      <c r="O2183">
        <v>74</v>
      </c>
      <c r="P2183">
        <v>0.1</v>
      </c>
      <c r="S2183">
        <v>4.4000000000000004</v>
      </c>
      <c r="T2183">
        <v>4.5</v>
      </c>
      <c r="U2183">
        <v>0.68100000000000005</v>
      </c>
      <c r="V2183">
        <v>12.5</v>
      </c>
      <c r="W2183" t="b">
        <f>COUNT(LifeExpectancyData[[#This Row],[Life expectancy]:[Schooling]])=19</f>
        <v>0</v>
      </c>
    </row>
    <row r="2184" spans="1:23" x14ac:dyDescent="0.25">
      <c r="A2184" t="s">
        <v>417</v>
      </c>
      <c r="B2184">
        <v>2001</v>
      </c>
      <c r="C2184" t="s">
        <v>273</v>
      </c>
      <c r="D2184">
        <v>71.8</v>
      </c>
      <c r="E2184">
        <v>178</v>
      </c>
      <c r="F2184">
        <v>0</v>
      </c>
      <c r="G2184">
        <v>12.03</v>
      </c>
      <c r="H2184">
        <v>0</v>
      </c>
      <c r="J2184">
        <v>0</v>
      </c>
      <c r="K2184">
        <v>37.299999999999997</v>
      </c>
      <c r="L2184">
        <v>0</v>
      </c>
      <c r="M2184">
        <v>99</v>
      </c>
      <c r="N2184">
        <v>6.1</v>
      </c>
      <c r="O2184">
        <v>99</v>
      </c>
      <c r="P2184">
        <v>0.3</v>
      </c>
      <c r="S2184">
        <v>4.5</v>
      </c>
      <c r="T2184">
        <v>4.5</v>
      </c>
      <c r="U2184">
        <v>0.68400000000000005</v>
      </c>
      <c r="V2184">
        <v>12.6</v>
      </c>
      <c r="W2184" t="b">
        <f>COUNT(LifeExpectancyData[[#This Row],[Life expectancy]:[Schooling]])=19</f>
        <v>0</v>
      </c>
    </row>
    <row r="2185" spans="1:23" x14ac:dyDescent="0.25">
      <c r="A2185" t="s">
        <v>417</v>
      </c>
      <c r="B2185">
        <v>2000</v>
      </c>
      <c r="C2185" t="s">
        <v>273</v>
      </c>
      <c r="D2185">
        <v>71.599999999999994</v>
      </c>
      <c r="E2185">
        <v>183</v>
      </c>
      <c r="F2185">
        <v>0</v>
      </c>
      <c r="G2185">
        <v>11.69</v>
      </c>
      <c r="H2185">
        <v>0</v>
      </c>
      <c r="J2185">
        <v>0</v>
      </c>
      <c r="K2185">
        <v>36.799999999999997</v>
      </c>
      <c r="L2185">
        <v>0</v>
      </c>
      <c r="M2185">
        <v>7</v>
      </c>
      <c r="N2185">
        <v>5.53</v>
      </c>
      <c r="O2185">
        <v>7</v>
      </c>
      <c r="P2185">
        <v>0.4</v>
      </c>
      <c r="S2185">
        <v>4.5</v>
      </c>
      <c r="T2185">
        <v>4.5</v>
      </c>
      <c r="U2185">
        <v>0</v>
      </c>
      <c r="V2185">
        <v>12.8</v>
      </c>
      <c r="W2185" t="b">
        <f>COUNT(LifeExpectancyData[[#This Row],[Life expectancy]:[Schooling]])=19</f>
        <v>0</v>
      </c>
    </row>
    <row r="2186" spans="1:23" x14ac:dyDescent="0.25">
      <c r="A2186" t="s">
        <v>418</v>
      </c>
      <c r="B2186">
        <v>2015</v>
      </c>
      <c r="C2186" t="s">
        <v>273</v>
      </c>
      <c r="D2186">
        <v>73.2</v>
      </c>
      <c r="E2186">
        <v>156</v>
      </c>
      <c r="F2186">
        <v>0</v>
      </c>
      <c r="H2186">
        <v>0</v>
      </c>
      <c r="I2186">
        <v>98</v>
      </c>
      <c r="J2186">
        <v>0</v>
      </c>
      <c r="K2186">
        <v>54.1</v>
      </c>
      <c r="L2186">
        <v>0</v>
      </c>
      <c r="M2186">
        <v>97</v>
      </c>
      <c r="O2186">
        <v>98</v>
      </c>
      <c r="P2186">
        <v>0.1</v>
      </c>
      <c r="S2186">
        <v>3.5</v>
      </c>
      <c r="T2186">
        <v>3.4</v>
      </c>
      <c r="U2186">
        <v>0.72</v>
      </c>
      <c r="V2186">
        <v>13.3</v>
      </c>
      <c r="W2186" t="b">
        <f>COUNT(LifeExpectancyData[[#This Row],[Life expectancy]:[Schooling]])=19</f>
        <v>0</v>
      </c>
    </row>
    <row r="2187" spans="1:23" x14ac:dyDescent="0.25">
      <c r="A2187" t="s">
        <v>418</v>
      </c>
      <c r="B2187">
        <v>2014</v>
      </c>
      <c r="C2187" t="s">
        <v>273</v>
      </c>
      <c r="D2187">
        <v>73.099999999999994</v>
      </c>
      <c r="E2187">
        <v>157</v>
      </c>
      <c r="F2187">
        <v>0</v>
      </c>
      <c r="G2187">
        <v>7.01</v>
      </c>
      <c r="H2187">
        <v>0</v>
      </c>
      <c r="I2187">
        <v>98</v>
      </c>
      <c r="J2187">
        <v>0</v>
      </c>
      <c r="K2187">
        <v>53.1</v>
      </c>
      <c r="L2187">
        <v>0</v>
      </c>
      <c r="M2187">
        <v>97</v>
      </c>
      <c r="N2187">
        <v>8.6300000000000008</v>
      </c>
      <c r="O2187">
        <v>98</v>
      </c>
      <c r="P2187">
        <v>0.1</v>
      </c>
      <c r="S2187">
        <v>3.5</v>
      </c>
      <c r="T2187">
        <v>3.4</v>
      </c>
      <c r="U2187">
        <v>0.72</v>
      </c>
      <c r="V2187">
        <v>13.3</v>
      </c>
      <c r="W2187" t="b">
        <f>COUNT(LifeExpectancyData[[#This Row],[Life expectancy]:[Schooling]])=19</f>
        <v>0</v>
      </c>
    </row>
    <row r="2188" spans="1:23" x14ac:dyDescent="0.25">
      <c r="A2188" t="s">
        <v>418</v>
      </c>
      <c r="B2188">
        <v>2013</v>
      </c>
      <c r="C2188" t="s">
        <v>273</v>
      </c>
      <c r="D2188">
        <v>72.7</v>
      </c>
      <c r="E2188">
        <v>161</v>
      </c>
      <c r="F2188">
        <v>0</v>
      </c>
      <c r="G2188">
        <v>7.07</v>
      </c>
      <c r="H2188">
        <v>0</v>
      </c>
      <c r="I2188">
        <v>97</v>
      </c>
      <c r="J2188">
        <v>0</v>
      </c>
      <c r="K2188">
        <v>52.2</v>
      </c>
      <c r="L2188">
        <v>0</v>
      </c>
      <c r="M2188">
        <v>97</v>
      </c>
      <c r="N2188">
        <v>5.21</v>
      </c>
      <c r="O2188">
        <v>97</v>
      </c>
      <c r="P2188">
        <v>0.1</v>
      </c>
      <c r="S2188">
        <v>3.5</v>
      </c>
      <c r="T2188">
        <v>3.4</v>
      </c>
      <c r="U2188">
        <v>0.71699999999999997</v>
      </c>
      <c r="V2188">
        <v>13.3</v>
      </c>
      <c r="W2188" t="b">
        <f>COUNT(LifeExpectancyData[[#This Row],[Life expectancy]:[Schooling]])=19</f>
        <v>0</v>
      </c>
    </row>
    <row r="2189" spans="1:23" x14ac:dyDescent="0.25">
      <c r="A2189" t="s">
        <v>418</v>
      </c>
      <c r="B2189">
        <v>2012</v>
      </c>
      <c r="C2189" t="s">
        <v>273</v>
      </c>
      <c r="D2189">
        <v>72.8</v>
      </c>
      <c r="E2189">
        <v>159</v>
      </c>
      <c r="F2189">
        <v>0</v>
      </c>
      <c r="G2189">
        <v>6.93</v>
      </c>
      <c r="H2189">
        <v>0</v>
      </c>
      <c r="I2189">
        <v>96</v>
      </c>
      <c r="J2189">
        <v>0</v>
      </c>
      <c r="K2189">
        <v>51.2</v>
      </c>
      <c r="L2189">
        <v>0</v>
      </c>
      <c r="M2189">
        <v>96</v>
      </c>
      <c r="N2189">
        <v>8.48</v>
      </c>
      <c r="O2189">
        <v>96</v>
      </c>
      <c r="P2189">
        <v>0.1</v>
      </c>
      <c r="S2189">
        <v>3.5</v>
      </c>
      <c r="T2189">
        <v>3.5</v>
      </c>
      <c r="U2189">
        <v>0.71299999999999997</v>
      </c>
      <c r="V2189">
        <v>13.3</v>
      </c>
      <c r="W2189" t="b">
        <f>COUNT(LifeExpectancyData[[#This Row],[Life expectancy]:[Schooling]])=19</f>
        <v>0</v>
      </c>
    </row>
    <row r="2190" spans="1:23" x14ac:dyDescent="0.25">
      <c r="A2190" t="s">
        <v>418</v>
      </c>
      <c r="B2190">
        <v>2011</v>
      </c>
      <c r="C2190" t="s">
        <v>273</v>
      </c>
      <c r="D2190">
        <v>72.7</v>
      </c>
      <c r="E2190">
        <v>16</v>
      </c>
      <c r="F2190">
        <v>0</v>
      </c>
      <c r="G2190">
        <v>7.02</v>
      </c>
      <c r="H2190">
        <v>0</v>
      </c>
      <c r="I2190">
        <v>96</v>
      </c>
      <c r="J2190">
        <v>0</v>
      </c>
      <c r="K2190">
        <v>5.3</v>
      </c>
      <c r="L2190">
        <v>0</v>
      </c>
      <c r="M2190">
        <v>96</v>
      </c>
      <c r="N2190">
        <v>4.99</v>
      </c>
      <c r="O2190">
        <v>96</v>
      </c>
      <c r="P2190">
        <v>0.1</v>
      </c>
      <c r="S2190">
        <v>3.5</v>
      </c>
      <c r="T2190">
        <v>3.5</v>
      </c>
      <c r="U2190">
        <v>0.71199999999999997</v>
      </c>
      <c r="V2190">
        <v>13.3</v>
      </c>
      <c r="W2190" t="b">
        <f>COUNT(LifeExpectancyData[[#This Row],[Life expectancy]:[Schooling]])=19</f>
        <v>0</v>
      </c>
    </row>
    <row r="2191" spans="1:23" x14ac:dyDescent="0.25">
      <c r="A2191" t="s">
        <v>418</v>
      </c>
      <c r="B2191">
        <v>2010</v>
      </c>
      <c r="C2191" t="s">
        <v>273</v>
      </c>
      <c r="D2191">
        <v>72.5</v>
      </c>
      <c r="E2191">
        <v>162</v>
      </c>
      <c r="F2191">
        <v>0</v>
      </c>
      <c r="G2191">
        <v>7</v>
      </c>
      <c r="H2191">
        <v>0</v>
      </c>
      <c r="I2191">
        <v>99</v>
      </c>
      <c r="J2191">
        <v>0</v>
      </c>
      <c r="K2191">
        <v>49.3</v>
      </c>
      <c r="L2191">
        <v>0</v>
      </c>
      <c r="M2191">
        <v>99</v>
      </c>
      <c r="N2191">
        <v>4.71</v>
      </c>
      <c r="O2191">
        <v>99</v>
      </c>
      <c r="P2191">
        <v>0.1</v>
      </c>
      <c r="S2191">
        <v>3.5</v>
      </c>
      <c r="T2191">
        <v>3.5</v>
      </c>
      <c r="U2191">
        <v>0.71099999999999997</v>
      </c>
      <c r="V2191">
        <v>13.3</v>
      </c>
      <c r="W2191" t="b">
        <f>COUNT(LifeExpectancyData[[#This Row],[Life expectancy]:[Schooling]])=19</f>
        <v>0</v>
      </c>
    </row>
    <row r="2192" spans="1:23" x14ac:dyDescent="0.25">
      <c r="A2192" t="s">
        <v>418</v>
      </c>
      <c r="B2192">
        <v>2009</v>
      </c>
      <c r="C2192" t="s">
        <v>273</v>
      </c>
      <c r="D2192">
        <v>72.3</v>
      </c>
      <c r="E2192">
        <v>165</v>
      </c>
      <c r="F2192">
        <v>0</v>
      </c>
      <c r="G2192">
        <v>6.85</v>
      </c>
      <c r="H2192">
        <v>0</v>
      </c>
      <c r="I2192">
        <v>99</v>
      </c>
      <c r="J2192">
        <v>0</v>
      </c>
      <c r="K2192">
        <v>48.4</v>
      </c>
      <c r="L2192">
        <v>0</v>
      </c>
      <c r="M2192">
        <v>99</v>
      </c>
      <c r="N2192">
        <v>5.13</v>
      </c>
      <c r="O2192">
        <v>99</v>
      </c>
      <c r="P2192">
        <v>0.2</v>
      </c>
      <c r="S2192">
        <v>3.6</v>
      </c>
      <c r="T2192">
        <v>3.5</v>
      </c>
      <c r="U2192">
        <v>0.70899999999999996</v>
      </c>
      <c r="V2192">
        <v>13.3</v>
      </c>
      <c r="W2192" t="b">
        <f>COUNT(LifeExpectancyData[[#This Row],[Life expectancy]:[Schooling]])=19</f>
        <v>0</v>
      </c>
    </row>
    <row r="2193" spans="1:23" x14ac:dyDescent="0.25">
      <c r="A2193" t="s">
        <v>418</v>
      </c>
      <c r="B2193">
        <v>2008</v>
      </c>
      <c r="C2193" t="s">
        <v>273</v>
      </c>
      <c r="D2193">
        <v>72.099999999999994</v>
      </c>
      <c r="E2193">
        <v>167</v>
      </c>
      <c r="F2193">
        <v>0</v>
      </c>
      <c r="G2193">
        <v>6.92</v>
      </c>
      <c r="H2193">
        <v>0</v>
      </c>
      <c r="I2193">
        <v>99</v>
      </c>
      <c r="J2193">
        <v>0</v>
      </c>
      <c r="K2193">
        <v>47.5</v>
      </c>
      <c r="L2193">
        <v>0</v>
      </c>
      <c r="M2193">
        <v>99</v>
      </c>
      <c r="N2193">
        <v>4.7</v>
      </c>
      <c r="O2193">
        <v>99</v>
      </c>
      <c r="P2193">
        <v>0.3</v>
      </c>
      <c r="S2193">
        <v>3.6</v>
      </c>
      <c r="T2193">
        <v>3.6</v>
      </c>
      <c r="U2193">
        <v>0.70399999999999996</v>
      </c>
      <c r="V2193">
        <v>13.3</v>
      </c>
      <c r="W2193" t="b">
        <f>COUNT(LifeExpectancyData[[#This Row],[Life expectancy]:[Schooling]])=19</f>
        <v>0</v>
      </c>
    </row>
    <row r="2194" spans="1:23" x14ac:dyDescent="0.25">
      <c r="A2194" t="s">
        <v>418</v>
      </c>
      <c r="B2194">
        <v>2007</v>
      </c>
      <c r="C2194" t="s">
        <v>273</v>
      </c>
      <c r="D2194">
        <v>71.900000000000006</v>
      </c>
      <c r="E2194">
        <v>17</v>
      </c>
      <c r="F2194">
        <v>0</v>
      </c>
      <c r="G2194">
        <v>5.89</v>
      </c>
      <c r="H2194">
        <v>0</v>
      </c>
      <c r="I2194">
        <v>99</v>
      </c>
      <c r="J2194">
        <v>0</v>
      </c>
      <c r="K2194">
        <v>46.6</v>
      </c>
      <c r="L2194">
        <v>0</v>
      </c>
      <c r="M2194">
        <v>99</v>
      </c>
      <c r="N2194">
        <v>3.92</v>
      </c>
      <c r="O2194">
        <v>99</v>
      </c>
      <c r="P2194">
        <v>0.3</v>
      </c>
      <c r="S2194">
        <v>3.6</v>
      </c>
      <c r="T2194">
        <v>3.6</v>
      </c>
      <c r="U2194">
        <v>0.70199999999999996</v>
      </c>
      <c r="V2194">
        <v>13.3</v>
      </c>
      <c r="W2194" t="b">
        <f>COUNT(LifeExpectancyData[[#This Row],[Life expectancy]:[Schooling]])=19</f>
        <v>0</v>
      </c>
    </row>
    <row r="2195" spans="1:23" x14ac:dyDescent="0.25">
      <c r="A2195" t="s">
        <v>418</v>
      </c>
      <c r="B2195">
        <v>2006</v>
      </c>
      <c r="C2195" t="s">
        <v>273</v>
      </c>
      <c r="D2195">
        <v>71.7</v>
      </c>
      <c r="E2195">
        <v>173</v>
      </c>
      <c r="F2195">
        <v>0</v>
      </c>
      <c r="G2195">
        <v>5.93</v>
      </c>
      <c r="H2195">
        <v>0</v>
      </c>
      <c r="I2195">
        <v>99</v>
      </c>
      <c r="J2195">
        <v>0</v>
      </c>
      <c r="K2195">
        <v>45.7</v>
      </c>
      <c r="L2195">
        <v>0</v>
      </c>
      <c r="M2195">
        <v>99</v>
      </c>
      <c r="N2195">
        <v>3.88</v>
      </c>
      <c r="O2195">
        <v>99</v>
      </c>
      <c r="P2195">
        <v>0.3</v>
      </c>
      <c r="S2195">
        <v>3.7</v>
      </c>
      <c r="T2195">
        <v>3.6</v>
      </c>
      <c r="U2195">
        <v>0.69499999999999995</v>
      </c>
      <c r="V2195">
        <v>13.3</v>
      </c>
      <c r="W2195" t="b">
        <f>COUNT(LifeExpectancyData[[#This Row],[Life expectancy]:[Schooling]])=19</f>
        <v>0</v>
      </c>
    </row>
    <row r="2196" spans="1:23" x14ac:dyDescent="0.25">
      <c r="A2196" t="s">
        <v>418</v>
      </c>
      <c r="B2196">
        <v>2005</v>
      </c>
      <c r="C2196" t="s">
        <v>273</v>
      </c>
      <c r="D2196">
        <v>71.400000000000006</v>
      </c>
      <c r="E2196">
        <v>177</v>
      </c>
      <c r="F2196">
        <v>0</v>
      </c>
      <c r="G2196">
        <v>6.04</v>
      </c>
      <c r="H2196">
        <v>0</v>
      </c>
      <c r="I2196">
        <v>99</v>
      </c>
      <c r="J2196">
        <v>0</v>
      </c>
      <c r="K2196">
        <v>44.7</v>
      </c>
      <c r="L2196">
        <v>0</v>
      </c>
      <c r="M2196">
        <v>93</v>
      </c>
      <c r="N2196">
        <v>3.66</v>
      </c>
      <c r="O2196">
        <v>99</v>
      </c>
      <c r="P2196">
        <v>0.2</v>
      </c>
      <c r="S2196">
        <v>3.7</v>
      </c>
      <c r="T2196">
        <v>3.7</v>
      </c>
      <c r="U2196">
        <v>0.69199999999999995</v>
      </c>
      <c r="V2196">
        <v>13.3</v>
      </c>
      <c r="W2196" t="b">
        <f>COUNT(LifeExpectancyData[[#This Row],[Life expectancy]:[Schooling]])=19</f>
        <v>0</v>
      </c>
    </row>
    <row r="2197" spans="1:23" x14ac:dyDescent="0.25">
      <c r="A2197" t="s">
        <v>418</v>
      </c>
      <c r="B2197">
        <v>2004</v>
      </c>
      <c r="C2197" t="s">
        <v>273</v>
      </c>
      <c r="D2197">
        <v>71.2</v>
      </c>
      <c r="E2197">
        <v>181</v>
      </c>
      <c r="F2197">
        <v>0</v>
      </c>
      <c r="G2197">
        <v>5.42</v>
      </c>
      <c r="H2197">
        <v>0</v>
      </c>
      <c r="I2197">
        <v>99</v>
      </c>
      <c r="J2197">
        <v>0</v>
      </c>
      <c r="K2197">
        <v>43.8</v>
      </c>
      <c r="L2197">
        <v>0</v>
      </c>
      <c r="M2197">
        <v>99</v>
      </c>
      <c r="N2197">
        <v>3.72</v>
      </c>
      <c r="O2197">
        <v>99</v>
      </c>
      <c r="P2197">
        <v>0.4</v>
      </c>
      <c r="S2197">
        <v>3.8</v>
      </c>
      <c r="T2197">
        <v>3.7</v>
      </c>
      <c r="U2197">
        <v>0.68899999999999995</v>
      </c>
      <c r="V2197">
        <v>13.2</v>
      </c>
      <c r="W2197" t="b">
        <f>COUNT(LifeExpectancyData[[#This Row],[Life expectancy]:[Schooling]])=19</f>
        <v>0</v>
      </c>
    </row>
    <row r="2198" spans="1:23" x14ac:dyDescent="0.25">
      <c r="A2198" t="s">
        <v>418</v>
      </c>
      <c r="B2198">
        <v>2003</v>
      </c>
      <c r="C2198" t="s">
        <v>273</v>
      </c>
      <c r="D2198">
        <v>71</v>
      </c>
      <c r="E2198">
        <v>184</v>
      </c>
      <c r="F2198">
        <v>0</v>
      </c>
      <c r="G2198">
        <v>5.0999999999999996</v>
      </c>
      <c r="H2198">
        <v>0</v>
      </c>
      <c r="I2198">
        <v>31</v>
      </c>
      <c r="J2198">
        <v>0</v>
      </c>
      <c r="K2198">
        <v>42.9</v>
      </c>
      <c r="L2198">
        <v>0</v>
      </c>
      <c r="M2198">
        <v>99</v>
      </c>
      <c r="N2198">
        <v>3.91</v>
      </c>
      <c r="O2198">
        <v>99</v>
      </c>
      <c r="P2198">
        <v>0.4</v>
      </c>
      <c r="S2198">
        <v>3.8</v>
      </c>
      <c r="T2198">
        <v>3.8</v>
      </c>
      <c r="U2198">
        <v>0.68200000000000005</v>
      </c>
      <c r="V2198">
        <v>13</v>
      </c>
      <c r="W2198" t="b">
        <f>COUNT(LifeExpectancyData[[#This Row],[Life expectancy]:[Schooling]])=19</f>
        <v>0</v>
      </c>
    </row>
    <row r="2199" spans="1:23" x14ac:dyDescent="0.25">
      <c r="A2199" t="s">
        <v>418</v>
      </c>
      <c r="B2199">
        <v>2002</v>
      </c>
      <c r="C2199" t="s">
        <v>273</v>
      </c>
      <c r="D2199">
        <v>79</v>
      </c>
      <c r="E2199">
        <v>186</v>
      </c>
      <c r="F2199">
        <v>0</v>
      </c>
      <c r="G2199">
        <v>4.9400000000000004</v>
      </c>
      <c r="H2199">
        <v>0</v>
      </c>
      <c r="J2199">
        <v>0</v>
      </c>
      <c r="K2199">
        <v>42</v>
      </c>
      <c r="L2199">
        <v>0</v>
      </c>
      <c r="M2199">
        <v>99</v>
      </c>
      <c r="N2199">
        <v>3.93</v>
      </c>
      <c r="O2199">
        <v>99</v>
      </c>
      <c r="P2199">
        <v>0.4</v>
      </c>
      <c r="S2199">
        <v>3.9</v>
      </c>
      <c r="T2199">
        <v>3.8</v>
      </c>
      <c r="U2199">
        <v>0.67700000000000005</v>
      </c>
      <c r="V2199">
        <v>12.9</v>
      </c>
      <c r="W2199" t="b">
        <f>COUNT(LifeExpectancyData[[#This Row],[Life expectancy]:[Schooling]])=19</f>
        <v>0</v>
      </c>
    </row>
    <row r="2200" spans="1:23" x14ac:dyDescent="0.25">
      <c r="A2200" t="s">
        <v>418</v>
      </c>
      <c r="B2200">
        <v>2001</v>
      </c>
      <c r="C2200" t="s">
        <v>273</v>
      </c>
      <c r="D2200">
        <v>79</v>
      </c>
      <c r="E2200">
        <v>186</v>
      </c>
      <c r="F2200">
        <v>0</v>
      </c>
      <c r="G2200">
        <v>4.7300000000000004</v>
      </c>
      <c r="H2200">
        <v>0</v>
      </c>
      <c r="J2200">
        <v>0</v>
      </c>
      <c r="K2200">
        <v>41</v>
      </c>
      <c r="L2200">
        <v>0</v>
      </c>
      <c r="M2200">
        <v>99</v>
      </c>
      <c r="N2200">
        <v>3.64</v>
      </c>
      <c r="O2200">
        <v>99</v>
      </c>
      <c r="P2200">
        <v>0.7</v>
      </c>
      <c r="S2200">
        <v>3.9</v>
      </c>
      <c r="T2200">
        <v>3.9</v>
      </c>
      <c r="U2200">
        <v>0.67300000000000004</v>
      </c>
      <c r="V2200">
        <v>12.8</v>
      </c>
      <c r="W2200" t="b">
        <f>COUNT(LifeExpectancyData[[#This Row],[Life expectancy]:[Schooling]])=19</f>
        <v>0</v>
      </c>
    </row>
    <row r="2201" spans="1:23" x14ac:dyDescent="0.25">
      <c r="A2201" t="s">
        <v>418</v>
      </c>
      <c r="B2201">
        <v>2000</v>
      </c>
      <c r="C2201" t="s">
        <v>273</v>
      </c>
      <c r="D2201">
        <v>79</v>
      </c>
      <c r="E2201">
        <v>186</v>
      </c>
      <c r="F2201">
        <v>0</v>
      </c>
      <c r="G2201">
        <v>4.8</v>
      </c>
      <c r="H2201">
        <v>0</v>
      </c>
      <c r="J2201">
        <v>0</v>
      </c>
      <c r="K2201">
        <v>4.0999999999999996</v>
      </c>
      <c r="L2201">
        <v>0</v>
      </c>
      <c r="M2201">
        <v>99</v>
      </c>
      <c r="N2201">
        <v>3.73</v>
      </c>
      <c r="O2201">
        <v>98</v>
      </c>
      <c r="P2201">
        <v>0.7</v>
      </c>
      <c r="S2201">
        <v>4</v>
      </c>
      <c r="T2201">
        <v>3.9</v>
      </c>
      <c r="U2201">
        <v>0</v>
      </c>
      <c r="V2201">
        <v>12.7</v>
      </c>
      <c r="W2201" t="b">
        <f>COUNT(LifeExpectancyData[[#This Row],[Life expectancy]:[Schooling]])=19</f>
        <v>0</v>
      </c>
    </row>
    <row r="2202" spans="1:23" x14ac:dyDescent="0.25">
      <c r="A2202" t="s">
        <v>419</v>
      </c>
      <c r="B2202">
        <v>2015</v>
      </c>
      <c r="C2202" t="s">
        <v>273</v>
      </c>
      <c r="D2202">
        <v>74</v>
      </c>
      <c r="E2202">
        <v>125</v>
      </c>
      <c r="F2202">
        <v>0</v>
      </c>
      <c r="H2202">
        <v>0</v>
      </c>
      <c r="I2202">
        <v>59</v>
      </c>
      <c r="J2202">
        <v>0</v>
      </c>
      <c r="K2202">
        <v>74.7</v>
      </c>
      <c r="L2202">
        <v>0</v>
      </c>
      <c r="M2202">
        <v>61</v>
      </c>
      <c r="O2202">
        <v>66</v>
      </c>
      <c r="P2202">
        <v>0.1</v>
      </c>
      <c r="Q2202">
        <v>4149.3634439999996</v>
      </c>
      <c r="R2202">
        <v>193759</v>
      </c>
      <c r="S2202">
        <v>0.2</v>
      </c>
      <c r="T2202">
        <v>0.1</v>
      </c>
      <c r="U2202">
        <v>0.70199999999999996</v>
      </c>
      <c r="V2202">
        <v>12.9</v>
      </c>
      <c r="W2202" t="b">
        <f>COUNT(LifeExpectancyData[[#This Row],[Life expectancy]:[Schooling]])=19</f>
        <v>0</v>
      </c>
    </row>
    <row r="2203" spans="1:23" x14ac:dyDescent="0.25">
      <c r="A2203" t="s">
        <v>419</v>
      </c>
      <c r="B2203">
        <v>2014</v>
      </c>
      <c r="C2203" t="s">
        <v>273</v>
      </c>
      <c r="D2203">
        <v>73.8</v>
      </c>
      <c r="E2203">
        <v>128</v>
      </c>
      <c r="F2203">
        <v>0</v>
      </c>
      <c r="G2203">
        <v>0.01</v>
      </c>
      <c r="H2203">
        <v>660.27779229999999</v>
      </c>
      <c r="I2203">
        <v>56</v>
      </c>
      <c r="J2203">
        <v>0</v>
      </c>
      <c r="K2203">
        <v>74.3</v>
      </c>
      <c r="L2203">
        <v>0</v>
      </c>
      <c r="M2203">
        <v>58</v>
      </c>
      <c r="N2203">
        <v>7.22</v>
      </c>
      <c r="O2203">
        <v>63</v>
      </c>
      <c r="P2203">
        <v>0.1</v>
      </c>
      <c r="Q2203">
        <v>4178.9733690000003</v>
      </c>
      <c r="R2203">
        <v>19229</v>
      </c>
      <c r="S2203">
        <v>0.2</v>
      </c>
      <c r="T2203">
        <v>0.1</v>
      </c>
      <c r="U2203">
        <v>0.70099999999999996</v>
      </c>
      <c r="V2203">
        <v>12.9</v>
      </c>
      <c r="W2203" t="b">
        <f>COUNT(LifeExpectancyData[[#This Row],[Life expectancy]:[Schooling]])=19</f>
        <v>1</v>
      </c>
    </row>
    <row r="2204" spans="1:23" x14ac:dyDescent="0.25">
      <c r="A2204" t="s">
        <v>419</v>
      </c>
      <c r="B2204">
        <v>2013</v>
      </c>
      <c r="C2204" t="s">
        <v>273</v>
      </c>
      <c r="D2204">
        <v>73.599999999999994</v>
      </c>
      <c r="E2204">
        <v>131</v>
      </c>
      <c r="F2204">
        <v>0</v>
      </c>
      <c r="G2204">
        <v>0.01</v>
      </c>
      <c r="H2204">
        <v>698.35227859999998</v>
      </c>
      <c r="I2204">
        <v>6</v>
      </c>
      <c r="J2204">
        <v>0</v>
      </c>
      <c r="K2204">
        <v>73.8</v>
      </c>
      <c r="L2204">
        <v>0</v>
      </c>
      <c r="M2204">
        <v>62</v>
      </c>
      <c r="N2204">
        <v>6.91</v>
      </c>
      <c r="O2204">
        <v>67</v>
      </c>
      <c r="P2204">
        <v>0.1</v>
      </c>
      <c r="Q2204">
        <v>4219.6512300000004</v>
      </c>
      <c r="R2204">
        <v>19757</v>
      </c>
      <c r="S2204">
        <v>0.2</v>
      </c>
      <c r="T2204">
        <v>0.1</v>
      </c>
      <c r="U2204">
        <v>0.7</v>
      </c>
      <c r="V2204">
        <v>12.9</v>
      </c>
      <c r="W2204" t="b">
        <f>COUNT(LifeExpectancyData[[#This Row],[Life expectancy]:[Schooling]])=19</f>
        <v>1</v>
      </c>
    </row>
    <row r="2205" spans="1:23" x14ac:dyDescent="0.25">
      <c r="A2205" t="s">
        <v>419</v>
      </c>
      <c r="B2205">
        <v>2012</v>
      </c>
      <c r="C2205" t="s">
        <v>273</v>
      </c>
      <c r="D2205">
        <v>73.2</v>
      </c>
      <c r="E2205">
        <v>136</v>
      </c>
      <c r="F2205">
        <v>0</v>
      </c>
      <c r="G2205">
        <v>0.01</v>
      </c>
      <c r="H2205">
        <v>492.05522630000002</v>
      </c>
      <c r="I2205">
        <v>64</v>
      </c>
      <c r="J2205">
        <v>1</v>
      </c>
      <c r="K2205">
        <v>73.400000000000006</v>
      </c>
      <c r="L2205">
        <v>0</v>
      </c>
      <c r="M2205">
        <v>62</v>
      </c>
      <c r="N2205">
        <v>5.2</v>
      </c>
      <c r="O2205">
        <v>64</v>
      </c>
      <c r="P2205">
        <v>0.1</v>
      </c>
      <c r="Q2205">
        <v>4234.554443</v>
      </c>
      <c r="R2205">
        <v>189194</v>
      </c>
      <c r="S2205">
        <v>0.2</v>
      </c>
      <c r="T2205">
        <v>0.1</v>
      </c>
      <c r="U2205">
        <v>0.69799999999999995</v>
      </c>
      <c r="V2205">
        <v>12.9</v>
      </c>
      <c r="W2205" t="b">
        <f>COUNT(LifeExpectancyData[[#This Row],[Life expectancy]:[Schooling]])=19</f>
        <v>1</v>
      </c>
    </row>
    <row r="2206" spans="1:23" x14ac:dyDescent="0.25">
      <c r="A2206" t="s">
        <v>419</v>
      </c>
      <c r="B2206">
        <v>2011</v>
      </c>
      <c r="C2206" t="s">
        <v>273</v>
      </c>
      <c r="D2206">
        <v>73</v>
      </c>
      <c r="E2206">
        <v>139</v>
      </c>
      <c r="F2206">
        <v>0</v>
      </c>
      <c r="G2206">
        <v>2.15</v>
      </c>
      <c r="H2206">
        <v>558.7206486</v>
      </c>
      <c r="I2206">
        <v>58</v>
      </c>
      <c r="J2206">
        <v>0</v>
      </c>
      <c r="K2206">
        <v>72.900000000000006</v>
      </c>
      <c r="L2206">
        <v>0</v>
      </c>
      <c r="M2206">
        <v>6</v>
      </c>
      <c r="N2206">
        <v>5.8</v>
      </c>
      <c r="O2206">
        <v>65</v>
      </c>
      <c r="P2206">
        <v>0.1</v>
      </c>
      <c r="Q2206">
        <v>3942.9827</v>
      </c>
      <c r="R2206">
        <v>187665</v>
      </c>
      <c r="S2206">
        <v>0.2</v>
      </c>
      <c r="T2206">
        <v>0.1</v>
      </c>
      <c r="U2206">
        <v>0.69299999999999995</v>
      </c>
      <c r="V2206">
        <v>12.9</v>
      </c>
      <c r="W2206" t="b">
        <f>COUNT(LifeExpectancyData[[#This Row],[Life expectancy]:[Schooling]])=19</f>
        <v>1</v>
      </c>
    </row>
    <row r="2207" spans="1:23" x14ac:dyDescent="0.25">
      <c r="A2207" t="s">
        <v>419</v>
      </c>
      <c r="B2207">
        <v>2010</v>
      </c>
      <c r="C2207" t="s">
        <v>273</v>
      </c>
      <c r="D2207">
        <v>72.599999999999994</v>
      </c>
      <c r="E2207">
        <v>144</v>
      </c>
      <c r="F2207">
        <v>0</v>
      </c>
      <c r="G2207">
        <v>3.01</v>
      </c>
      <c r="H2207">
        <v>434.79406790000002</v>
      </c>
      <c r="I2207">
        <v>57</v>
      </c>
      <c r="J2207">
        <v>8</v>
      </c>
      <c r="K2207">
        <v>72.5</v>
      </c>
      <c r="L2207">
        <v>0</v>
      </c>
      <c r="M2207">
        <v>57</v>
      </c>
      <c r="N2207">
        <v>5.7</v>
      </c>
      <c r="O2207">
        <v>62</v>
      </c>
      <c r="P2207">
        <v>0.1</v>
      </c>
      <c r="Q2207">
        <v>3453.4874340000001</v>
      </c>
      <c r="R2207">
        <v>18625</v>
      </c>
      <c r="S2207">
        <v>0.2</v>
      </c>
      <c r="T2207">
        <v>0.2</v>
      </c>
      <c r="U2207">
        <v>0.69</v>
      </c>
      <c r="V2207">
        <v>12.9</v>
      </c>
      <c r="W2207" t="b">
        <f>COUNT(LifeExpectancyData[[#This Row],[Life expectancy]:[Schooling]])=19</f>
        <v>1</v>
      </c>
    </row>
    <row r="2208" spans="1:23" x14ac:dyDescent="0.25">
      <c r="A2208" t="s">
        <v>419</v>
      </c>
      <c r="B2208">
        <v>2009</v>
      </c>
      <c r="C2208" t="s">
        <v>273</v>
      </c>
      <c r="D2208">
        <v>76</v>
      </c>
      <c r="E2208">
        <v>172</v>
      </c>
      <c r="F2208">
        <v>0</v>
      </c>
      <c r="G2208">
        <v>2.88</v>
      </c>
      <c r="H2208">
        <v>42.123683739999997</v>
      </c>
      <c r="I2208">
        <v>44</v>
      </c>
      <c r="J2208">
        <v>0</v>
      </c>
      <c r="K2208">
        <v>72</v>
      </c>
      <c r="L2208">
        <v>0</v>
      </c>
      <c r="M2208">
        <v>45</v>
      </c>
      <c r="N2208">
        <v>5.4</v>
      </c>
      <c r="O2208">
        <v>49</v>
      </c>
      <c r="P2208">
        <v>0.1</v>
      </c>
      <c r="Q2208">
        <v>335.11283800000001</v>
      </c>
      <c r="R2208">
        <v>184826</v>
      </c>
      <c r="S2208">
        <v>0.2</v>
      </c>
      <c r="T2208">
        <v>0.2</v>
      </c>
      <c r="U2208">
        <v>0.69099999999999995</v>
      </c>
      <c r="V2208">
        <v>12.9</v>
      </c>
      <c r="W2208" t="b">
        <f>COUNT(LifeExpectancyData[[#This Row],[Life expectancy]:[Schooling]])=19</f>
        <v>1</v>
      </c>
    </row>
    <row r="2209" spans="1:23" x14ac:dyDescent="0.25">
      <c r="A2209" t="s">
        <v>419</v>
      </c>
      <c r="B2209">
        <v>2008</v>
      </c>
      <c r="C2209" t="s">
        <v>273</v>
      </c>
      <c r="D2209">
        <v>72.5</v>
      </c>
      <c r="E2209">
        <v>146</v>
      </c>
      <c r="F2209">
        <v>0</v>
      </c>
      <c r="G2209">
        <v>3.97</v>
      </c>
      <c r="H2209">
        <v>47.35260547</v>
      </c>
      <c r="I2209">
        <v>12</v>
      </c>
      <c r="J2209">
        <v>0</v>
      </c>
      <c r="K2209">
        <v>71.400000000000006</v>
      </c>
      <c r="L2209">
        <v>0</v>
      </c>
      <c r="M2209">
        <v>54</v>
      </c>
      <c r="N2209">
        <v>4.5199999999999996</v>
      </c>
      <c r="O2209">
        <v>26</v>
      </c>
      <c r="P2209">
        <v>0.1</v>
      </c>
      <c r="Q2209">
        <v>359.82222999999999</v>
      </c>
      <c r="R2209">
        <v>183526</v>
      </c>
      <c r="S2209">
        <v>0.2</v>
      </c>
      <c r="T2209">
        <v>0.2</v>
      </c>
      <c r="U2209">
        <v>0.68799999999999994</v>
      </c>
      <c r="V2209">
        <v>12.9</v>
      </c>
      <c r="W2209" t="b">
        <f>COUNT(LifeExpectancyData[[#This Row],[Life expectancy]:[Schooling]])=19</f>
        <v>1</v>
      </c>
    </row>
    <row r="2210" spans="1:23" x14ac:dyDescent="0.25">
      <c r="A2210" t="s">
        <v>419</v>
      </c>
      <c r="B2210">
        <v>2007</v>
      </c>
      <c r="C2210" t="s">
        <v>273</v>
      </c>
      <c r="D2210">
        <v>72.2</v>
      </c>
      <c r="E2210">
        <v>149</v>
      </c>
      <c r="F2210">
        <v>0</v>
      </c>
      <c r="G2210">
        <v>3.85</v>
      </c>
      <c r="H2210">
        <v>47.736381909999999</v>
      </c>
      <c r="I2210">
        <v>46</v>
      </c>
      <c r="J2210">
        <v>0</v>
      </c>
      <c r="K2210">
        <v>7.9</v>
      </c>
      <c r="L2210">
        <v>0</v>
      </c>
      <c r="M2210">
        <v>49</v>
      </c>
      <c r="N2210">
        <v>5.25</v>
      </c>
      <c r="O2210">
        <v>53</v>
      </c>
      <c r="P2210">
        <v>0.1</v>
      </c>
      <c r="Q2210">
        <v>322.54312099999999</v>
      </c>
      <c r="R2210">
        <v>182286</v>
      </c>
      <c r="S2210">
        <v>0.2</v>
      </c>
      <c r="T2210">
        <v>0.2</v>
      </c>
      <c r="U2210">
        <v>0.68200000000000005</v>
      </c>
      <c r="V2210">
        <v>12.9</v>
      </c>
      <c r="W2210" t="b">
        <f>COUNT(LifeExpectancyData[[#This Row],[Life expectancy]:[Schooling]])=19</f>
        <v>1</v>
      </c>
    </row>
    <row r="2211" spans="1:23" x14ac:dyDescent="0.25">
      <c r="A2211" t="s">
        <v>419</v>
      </c>
      <c r="B2211">
        <v>2006</v>
      </c>
      <c r="C2211" t="s">
        <v>273</v>
      </c>
      <c r="D2211">
        <v>72</v>
      </c>
      <c r="E2211">
        <v>153</v>
      </c>
      <c r="F2211">
        <v>0</v>
      </c>
      <c r="G2211">
        <v>3.52</v>
      </c>
      <c r="H2211">
        <v>40.228556689999998</v>
      </c>
      <c r="I2211">
        <v>35</v>
      </c>
      <c r="J2211">
        <v>0</v>
      </c>
      <c r="K2211">
        <v>7.3</v>
      </c>
      <c r="L2211">
        <v>0</v>
      </c>
      <c r="M2211">
        <v>37</v>
      </c>
      <c r="N2211">
        <v>4.68</v>
      </c>
      <c r="O2211">
        <v>39</v>
      </c>
      <c r="P2211">
        <v>0.1</v>
      </c>
      <c r="Q2211">
        <v>287.96389900000003</v>
      </c>
      <c r="R2211">
        <v>18194</v>
      </c>
      <c r="S2211">
        <v>0.2</v>
      </c>
      <c r="T2211">
        <v>0.2</v>
      </c>
      <c r="U2211">
        <v>0.67700000000000005</v>
      </c>
      <c r="V2211">
        <v>12.7</v>
      </c>
      <c r="W2211" t="b">
        <f>COUNT(LifeExpectancyData[[#This Row],[Life expectancy]:[Schooling]])=19</f>
        <v>1</v>
      </c>
    </row>
    <row r="2212" spans="1:23" x14ac:dyDescent="0.25">
      <c r="A2212" t="s">
        <v>419</v>
      </c>
      <c r="B2212">
        <v>2005</v>
      </c>
      <c r="C2212" t="s">
        <v>273</v>
      </c>
      <c r="D2212">
        <v>71.599999999999994</v>
      </c>
      <c r="E2212">
        <v>16</v>
      </c>
      <c r="F2212">
        <v>0</v>
      </c>
      <c r="G2212">
        <v>3.63</v>
      </c>
      <c r="H2212">
        <v>287.4671305</v>
      </c>
      <c r="I2212">
        <v>41</v>
      </c>
      <c r="J2212">
        <v>0</v>
      </c>
      <c r="K2212">
        <v>69.7</v>
      </c>
      <c r="L2212">
        <v>0</v>
      </c>
      <c r="M2212">
        <v>55</v>
      </c>
      <c r="N2212">
        <v>4.47</v>
      </c>
      <c r="O2212">
        <v>49</v>
      </c>
      <c r="P2212">
        <v>0.1</v>
      </c>
      <c r="Q2212">
        <v>2571.2623480000002</v>
      </c>
      <c r="R2212">
        <v>179929</v>
      </c>
      <c r="S2212">
        <v>0.2</v>
      </c>
      <c r="T2212">
        <v>0.2</v>
      </c>
      <c r="U2212">
        <v>0.67100000000000004</v>
      </c>
      <c r="V2212">
        <v>12.6</v>
      </c>
      <c r="W2212" t="b">
        <f>COUNT(LifeExpectancyData[[#This Row],[Life expectancy]:[Schooling]])=19</f>
        <v>1</v>
      </c>
    </row>
    <row r="2213" spans="1:23" x14ac:dyDescent="0.25">
      <c r="A2213" t="s">
        <v>419</v>
      </c>
      <c r="B2213">
        <v>2004</v>
      </c>
      <c r="C2213" t="s">
        <v>273</v>
      </c>
      <c r="D2213">
        <v>71.400000000000006</v>
      </c>
      <c r="E2213">
        <v>162</v>
      </c>
      <c r="F2213">
        <v>0</v>
      </c>
      <c r="G2213">
        <v>3.62</v>
      </c>
      <c r="H2213">
        <v>310.61176829999999</v>
      </c>
      <c r="I2213">
        <v>54</v>
      </c>
      <c r="J2213">
        <v>0</v>
      </c>
      <c r="K2213">
        <v>68.900000000000006</v>
      </c>
      <c r="L2213">
        <v>0</v>
      </c>
      <c r="M2213">
        <v>26</v>
      </c>
      <c r="N2213">
        <v>4.45</v>
      </c>
      <c r="O2213">
        <v>55</v>
      </c>
      <c r="P2213">
        <v>0.1</v>
      </c>
      <c r="Q2213">
        <v>2351.3381399999998</v>
      </c>
      <c r="R2213">
        <v>178781</v>
      </c>
      <c r="S2213">
        <v>0.2</v>
      </c>
      <c r="T2213">
        <v>0.2</v>
      </c>
      <c r="U2213">
        <v>0.66500000000000004</v>
      </c>
      <c r="V2213">
        <v>12.4</v>
      </c>
      <c r="W2213" t="b">
        <f>COUNT(LifeExpectancyData[[#This Row],[Life expectancy]:[Schooling]])=19</f>
        <v>1</v>
      </c>
    </row>
    <row r="2214" spans="1:23" x14ac:dyDescent="0.25">
      <c r="A2214" t="s">
        <v>419</v>
      </c>
      <c r="B2214">
        <v>2003</v>
      </c>
      <c r="C2214" t="s">
        <v>273</v>
      </c>
      <c r="D2214">
        <v>79</v>
      </c>
      <c r="E2214">
        <v>169</v>
      </c>
      <c r="F2214">
        <v>0</v>
      </c>
      <c r="G2214">
        <v>4.17</v>
      </c>
      <c r="H2214">
        <v>24.997171340000001</v>
      </c>
      <c r="I2214">
        <v>83</v>
      </c>
      <c r="J2214">
        <v>0</v>
      </c>
      <c r="K2214">
        <v>68.2</v>
      </c>
      <c r="L2214">
        <v>0</v>
      </c>
      <c r="M2214">
        <v>82</v>
      </c>
      <c r="N2214">
        <v>4.71</v>
      </c>
      <c r="O2214">
        <v>83</v>
      </c>
      <c r="P2214">
        <v>0.1</v>
      </c>
      <c r="Q2214">
        <v>197.29417000000001</v>
      </c>
      <c r="R2214">
        <v>177662</v>
      </c>
      <c r="S2214">
        <v>0.2</v>
      </c>
      <c r="T2214">
        <v>0.2</v>
      </c>
      <c r="U2214">
        <v>0.65900000000000003</v>
      </c>
      <c r="V2214">
        <v>12.3</v>
      </c>
      <c r="W2214" t="b">
        <f>COUNT(LifeExpectancyData[[#This Row],[Life expectancy]:[Schooling]])=19</f>
        <v>1</v>
      </c>
    </row>
    <row r="2215" spans="1:23" x14ac:dyDescent="0.25">
      <c r="A2215" t="s">
        <v>419</v>
      </c>
      <c r="B2215">
        <v>2002</v>
      </c>
      <c r="C2215" t="s">
        <v>273</v>
      </c>
      <c r="D2215">
        <v>76</v>
      </c>
      <c r="E2215">
        <v>174</v>
      </c>
      <c r="F2215">
        <v>0</v>
      </c>
      <c r="G2215">
        <v>3.3</v>
      </c>
      <c r="H2215">
        <v>208.1688437</v>
      </c>
      <c r="I2215">
        <v>86</v>
      </c>
      <c r="J2215">
        <v>0</v>
      </c>
      <c r="K2215">
        <v>67.400000000000006</v>
      </c>
      <c r="L2215">
        <v>0</v>
      </c>
      <c r="M2215">
        <v>85</v>
      </c>
      <c r="N2215">
        <v>5.0999999999999996</v>
      </c>
      <c r="O2215">
        <v>86</v>
      </c>
      <c r="P2215">
        <v>0.1</v>
      </c>
      <c r="Q2215">
        <v>1631.4172699999999</v>
      </c>
      <c r="R2215">
        <v>176582</v>
      </c>
      <c r="S2215">
        <v>0.2</v>
      </c>
      <c r="T2215">
        <v>0.2</v>
      </c>
      <c r="U2215">
        <v>0.65300000000000002</v>
      </c>
      <c r="V2215">
        <v>12.1</v>
      </c>
      <c r="W2215" t="b">
        <f>COUNT(LifeExpectancyData[[#This Row],[Life expectancy]:[Schooling]])=19</f>
        <v>1</v>
      </c>
    </row>
    <row r="2216" spans="1:23" x14ac:dyDescent="0.25">
      <c r="A2216" t="s">
        <v>419</v>
      </c>
      <c r="B2216">
        <v>2001</v>
      </c>
      <c r="C2216" t="s">
        <v>273</v>
      </c>
      <c r="D2216">
        <v>75</v>
      </c>
      <c r="E2216">
        <v>175</v>
      </c>
      <c r="F2216">
        <v>0</v>
      </c>
      <c r="G2216">
        <v>3.43</v>
      </c>
      <c r="H2216">
        <v>199.41183219999999</v>
      </c>
      <c r="I2216">
        <v>89</v>
      </c>
      <c r="J2216">
        <v>0</v>
      </c>
      <c r="K2216">
        <v>66.5</v>
      </c>
      <c r="L2216">
        <v>0</v>
      </c>
      <c r="M2216">
        <v>83</v>
      </c>
      <c r="N2216">
        <v>5.16</v>
      </c>
      <c r="O2216">
        <v>85</v>
      </c>
      <c r="P2216">
        <v>0.1</v>
      </c>
      <c r="Q2216">
        <v>1555.47451</v>
      </c>
      <c r="R2216">
        <v>175566</v>
      </c>
      <c r="S2216">
        <v>0.2</v>
      </c>
      <c r="T2216">
        <v>0.2</v>
      </c>
      <c r="U2216">
        <v>0.64500000000000002</v>
      </c>
      <c r="V2216">
        <v>12</v>
      </c>
      <c r="W2216" t="b">
        <f>COUNT(LifeExpectancyData[[#This Row],[Life expectancy]:[Schooling]])=19</f>
        <v>1</v>
      </c>
    </row>
    <row r="2217" spans="1:23" x14ac:dyDescent="0.25">
      <c r="A2217" t="s">
        <v>419</v>
      </c>
      <c r="B2217">
        <v>2000</v>
      </c>
      <c r="C2217" t="s">
        <v>273</v>
      </c>
      <c r="D2217">
        <v>72</v>
      </c>
      <c r="E2217">
        <v>18</v>
      </c>
      <c r="F2217">
        <v>0</v>
      </c>
      <c r="G2217">
        <v>3</v>
      </c>
      <c r="H2217">
        <v>21.254300199999999</v>
      </c>
      <c r="I2217">
        <v>89</v>
      </c>
      <c r="J2217">
        <v>0</v>
      </c>
      <c r="K2217">
        <v>65.599999999999994</v>
      </c>
      <c r="L2217">
        <v>0</v>
      </c>
      <c r="M2217">
        <v>94</v>
      </c>
      <c r="N2217">
        <v>5.31</v>
      </c>
      <c r="O2217">
        <v>95</v>
      </c>
      <c r="P2217">
        <v>0.1</v>
      </c>
      <c r="Q2217">
        <v>154.68923000000001</v>
      </c>
      <c r="R2217">
        <v>17461</v>
      </c>
      <c r="S2217">
        <v>0.2</v>
      </c>
      <c r="T2217">
        <v>0.2</v>
      </c>
      <c r="U2217">
        <v>0.64</v>
      </c>
      <c r="V2217">
        <v>12.1</v>
      </c>
      <c r="W2217" t="b">
        <f>COUNT(LifeExpectancyData[[#This Row],[Life expectancy]:[Schooling]])=19</f>
        <v>1</v>
      </c>
    </row>
    <row r="2218" spans="1:23" x14ac:dyDescent="0.25">
      <c r="A2218" t="s">
        <v>420</v>
      </c>
      <c r="B2218">
        <v>2013</v>
      </c>
      <c r="C2218" t="s">
        <v>273</v>
      </c>
      <c r="F2218">
        <v>0</v>
      </c>
      <c r="G2218">
        <v>0.01</v>
      </c>
      <c r="H2218">
        <v>0</v>
      </c>
      <c r="I2218">
        <v>69</v>
      </c>
      <c r="J2218">
        <v>0</v>
      </c>
      <c r="L2218">
        <v>0</v>
      </c>
      <c r="M2218">
        <v>69</v>
      </c>
      <c r="N2218">
        <v>6.5</v>
      </c>
      <c r="O2218">
        <v>69</v>
      </c>
      <c r="P2218">
        <v>0.1</v>
      </c>
      <c r="V2218">
        <v>15.1</v>
      </c>
      <c r="W2218" t="b">
        <f>COUNT(LifeExpectancyData[[#This Row],[Life expectancy]:[Schooling]])=19</f>
        <v>0</v>
      </c>
    </row>
    <row r="2219" spans="1:23" x14ac:dyDescent="0.25">
      <c r="A2219" t="s">
        <v>421</v>
      </c>
      <c r="B2219">
        <v>2015</v>
      </c>
      <c r="C2219" t="s">
        <v>273</v>
      </c>
      <c r="D2219">
        <v>67.5</v>
      </c>
      <c r="E2219">
        <v>19</v>
      </c>
      <c r="F2219">
        <v>0</v>
      </c>
      <c r="H2219">
        <v>0</v>
      </c>
      <c r="I2219">
        <v>96</v>
      </c>
      <c r="J2219">
        <v>0</v>
      </c>
      <c r="K2219">
        <v>3.9</v>
      </c>
      <c r="L2219">
        <v>0</v>
      </c>
      <c r="M2219">
        <v>96</v>
      </c>
      <c r="O2219">
        <v>96</v>
      </c>
      <c r="P2219">
        <v>0.2</v>
      </c>
      <c r="Q2219">
        <v>1624.6396299999999</v>
      </c>
      <c r="R2219">
        <v>195553</v>
      </c>
      <c r="S2219">
        <v>5.5</v>
      </c>
      <c r="T2219">
        <v>5.3</v>
      </c>
      <c r="U2219">
        <v>0.56499999999999995</v>
      </c>
      <c r="V2219">
        <v>11.2</v>
      </c>
      <c r="W2219" t="b">
        <f>COUNT(LifeExpectancyData[[#This Row],[Life expectancy]:[Schooling]])=19</f>
        <v>0</v>
      </c>
    </row>
    <row r="2220" spans="1:23" x14ac:dyDescent="0.25">
      <c r="A2220" t="s">
        <v>421</v>
      </c>
      <c r="B2220">
        <v>2014</v>
      </c>
      <c r="C2220" t="s">
        <v>273</v>
      </c>
      <c r="D2220">
        <v>67.3</v>
      </c>
      <c r="E2220">
        <v>191</v>
      </c>
      <c r="F2220">
        <v>0</v>
      </c>
      <c r="G2220">
        <v>0.01</v>
      </c>
      <c r="H2220">
        <v>225.73077509999999</v>
      </c>
      <c r="I2220">
        <v>95</v>
      </c>
      <c r="J2220">
        <v>0</v>
      </c>
      <c r="K2220">
        <v>3.1</v>
      </c>
      <c r="L2220">
        <v>0</v>
      </c>
      <c r="M2220">
        <v>95</v>
      </c>
      <c r="N2220">
        <v>8.35</v>
      </c>
      <c r="O2220">
        <v>95</v>
      </c>
      <c r="P2220">
        <v>0.2</v>
      </c>
      <c r="Q2220">
        <v>1821.8787339999999</v>
      </c>
      <c r="R2220">
        <v>191266</v>
      </c>
      <c r="S2220">
        <v>5.6</v>
      </c>
      <c r="T2220">
        <v>5.4</v>
      </c>
      <c r="U2220">
        <v>0.56200000000000006</v>
      </c>
      <c r="V2220">
        <v>11.1</v>
      </c>
      <c r="W2220" t="b">
        <f>COUNT(LifeExpectancyData[[#This Row],[Life expectancy]:[Schooling]])=19</f>
        <v>1</v>
      </c>
    </row>
    <row r="2221" spans="1:23" x14ac:dyDescent="0.25">
      <c r="A2221" t="s">
        <v>421</v>
      </c>
      <c r="B2221">
        <v>2013</v>
      </c>
      <c r="C2221" t="s">
        <v>273</v>
      </c>
      <c r="D2221">
        <v>67.099999999999994</v>
      </c>
      <c r="E2221">
        <v>192</v>
      </c>
      <c r="F2221">
        <v>0</v>
      </c>
      <c r="G2221">
        <v>0.01</v>
      </c>
      <c r="H2221">
        <v>200.66009879999999</v>
      </c>
      <c r="I2221">
        <v>97</v>
      </c>
      <c r="J2221">
        <v>0</v>
      </c>
      <c r="K2221">
        <v>29.3</v>
      </c>
      <c r="L2221">
        <v>0</v>
      </c>
      <c r="M2221">
        <v>97</v>
      </c>
      <c r="N2221">
        <v>9.76</v>
      </c>
      <c r="O2221">
        <v>97</v>
      </c>
      <c r="P2221">
        <v>0.2</v>
      </c>
      <c r="Q2221">
        <v>1619.532678</v>
      </c>
      <c r="R2221">
        <v>18745</v>
      </c>
      <c r="S2221">
        <v>5.7</v>
      </c>
      <c r="T2221">
        <v>5.5</v>
      </c>
      <c r="U2221">
        <v>0.55900000000000005</v>
      </c>
      <c r="V2221">
        <v>11</v>
      </c>
      <c r="W2221" t="b">
        <f>COUNT(LifeExpectancyData[[#This Row],[Life expectancy]:[Schooling]])=19</f>
        <v>1</v>
      </c>
    </row>
    <row r="2222" spans="1:23" x14ac:dyDescent="0.25">
      <c r="A2222" t="s">
        <v>421</v>
      </c>
      <c r="B2222">
        <v>2012</v>
      </c>
      <c r="C2222" t="s">
        <v>273</v>
      </c>
      <c r="D2222">
        <v>66.900000000000006</v>
      </c>
      <c r="E2222">
        <v>194</v>
      </c>
      <c r="F2222">
        <v>0</v>
      </c>
      <c r="G2222">
        <v>0.01</v>
      </c>
      <c r="H2222">
        <v>8.1980475810000009</v>
      </c>
      <c r="I2222">
        <v>96</v>
      </c>
      <c r="J2222">
        <v>0</v>
      </c>
      <c r="K2222">
        <v>28.5</v>
      </c>
      <c r="L2222">
        <v>0</v>
      </c>
      <c r="M2222">
        <v>96</v>
      </c>
      <c r="N2222">
        <v>8.6</v>
      </c>
      <c r="O2222">
        <v>96</v>
      </c>
      <c r="P2222">
        <v>0.5</v>
      </c>
      <c r="Q2222">
        <v>138.94995900000001</v>
      </c>
      <c r="R2222">
        <v>182889</v>
      </c>
      <c r="S2222">
        <v>5.9</v>
      </c>
      <c r="T2222">
        <v>5.7</v>
      </c>
      <c r="U2222">
        <v>0.55300000000000005</v>
      </c>
      <c r="V2222">
        <v>10.8</v>
      </c>
      <c r="W2222" t="b">
        <f>COUNT(LifeExpectancyData[[#This Row],[Life expectancy]:[Schooling]])=19</f>
        <v>1</v>
      </c>
    </row>
    <row r="2223" spans="1:23" x14ac:dyDescent="0.25">
      <c r="A2223" t="s">
        <v>421</v>
      </c>
      <c r="B2223">
        <v>2011</v>
      </c>
      <c r="C2223" t="s">
        <v>273</v>
      </c>
      <c r="D2223">
        <v>66.599999999999994</v>
      </c>
      <c r="E2223">
        <v>198</v>
      </c>
      <c r="F2223">
        <v>0</v>
      </c>
      <c r="G2223">
        <v>5.69</v>
      </c>
      <c r="H2223">
        <v>7.4954013460000004</v>
      </c>
      <c r="I2223">
        <v>96</v>
      </c>
      <c r="J2223">
        <v>0</v>
      </c>
      <c r="K2223">
        <v>27.7</v>
      </c>
      <c r="L2223">
        <v>0</v>
      </c>
      <c r="M2223">
        <v>96</v>
      </c>
      <c r="N2223">
        <v>5.44</v>
      </c>
      <c r="O2223">
        <v>96</v>
      </c>
      <c r="P2223">
        <v>0.5</v>
      </c>
      <c r="Q2223">
        <v>134.326189</v>
      </c>
      <c r="R2223">
        <v>1788</v>
      </c>
      <c r="S2223">
        <v>6</v>
      </c>
      <c r="T2223">
        <v>5.9</v>
      </c>
      <c r="U2223">
        <v>0.54600000000000004</v>
      </c>
      <c r="V2223">
        <v>10.6</v>
      </c>
      <c r="W2223" t="b">
        <f>COUNT(LifeExpectancyData[[#This Row],[Life expectancy]:[Schooling]])=19</f>
        <v>1</v>
      </c>
    </row>
    <row r="2224" spans="1:23" x14ac:dyDescent="0.25">
      <c r="A2224" t="s">
        <v>421</v>
      </c>
      <c r="B2224">
        <v>2010</v>
      </c>
      <c r="C2224" t="s">
        <v>273</v>
      </c>
      <c r="D2224">
        <v>66.2</v>
      </c>
      <c r="E2224">
        <v>24</v>
      </c>
      <c r="F2224">
        <v>0</v>
      </c>
      <c r="G2224">
        <v>5.58</v>
      </c>
      <c r="H2224">
        <v>63.040326819999997</v>
      </c>
      <c r="I2224">
        <v>98</v>
      </c>
      <c r="J2224">
        <v>0</v>
      </c>
      <c r="K2224">
        <v>26.9</v>
      </c>
      <c r="L2224">
        <v>0</v>
      </c>
      <c r="M2224">
        <v>98</v>
      </c>
      <c r="N2224">
        <v>5.24</v>
      </c>
      <c r="O2224">
        <v>98</v>
      </c>
      <c r="P2224">
        <v>0.5</v>
      </c>
      <c r="Q2224">
        <v>1129.7549610000001</v>
      </c>
      <c r="R2224">
        <v>174776</v>
      </c>
      <c r="S2224">
        <v>6.1</v>
      </c>
      <c r="T2224">
        <v>6</v>
      </c>
      <c r="U2224">
        <v>0.54200000000000004</v>
      </c>
      <c r="V2224">
        <v>10.6</v>
      </c>
      <c r="W2224" t="b">
        <f>COUNT(LifeExpectancyData[[#This Row],[Life expectancy]:[Schooling]])=19</f>
        <v>1</v>
      </c>
    </row>
    <row r="2225" spans="1:23" x14ac:dyDescent="0.25">
      <c r="A2225" t="s">
        <v>421</v>
      </c>
      <c r="B2225">
        <v>2009</v>
      </c>
      <c r="C2225" t="s">
        <v>273</v>
      </c>
      <c r="D2225">
        <v>65.8</v>
      </c>
      <c r="E2225">
        <v>21</v>
      </c>
      <c r="F2225">
        <v>0</v>
      </c>
      <c r="G2225">
        <v>4.13</v>
      </c>
      <c r="H2225">
        <v>11.13608747</v>
      </c>
      <c r="I2225">
        <v>98</v>
      </c>
      <c r="J2225">
        <v>0</v>
      </c>
      <c r="K2225">
        <v>26.2</v>
      </c>
      <c r="L2225">
        <v>0</v>
      </c>
      <c r="M2225">
        <v>99</v>
      </c>
      <c r="N2225">
        <v>6.65</v>
      </c>
      <c r="O2225">
        <v>98</v>
      </c>
      <c r="P2225">
        <v>0.9</v>
      </c>
      <c r="Q2225">
        <v>199.57146</v>
      </c>
      <c r="R2225">
        <v>17813</v>
      </c>
      <c r="S2225">
        <v>6.3</v>
      </c>
      <c r="T2225">
        <v>6.2</v>
      </c>
      <c r="U2225">
        <v>0.53300000000000003</v>
      </c>
      <c r="V2225">
        <v>10.1</v>
      </c>
      <c r="W2225" t="b">
        <f>COUNT(LifeExpectancyData[[#This Row],[Life expectancy]:[Schooling]])=19</f>
        <v>1</v>
      </c>
    </row>
    <row r="2226" spans="1:23" x14ac:dyDescent="0.25">
      <c r="A2226" t="s">
        <v>421</v>
      </c>
      <c r="B2226">
        <v>2008</v>
      </c>
      <c r="C2226" t="s">
        <v>273</v>
      </c>
      <c r="D2226">
        <v>65.400000000000006</v>
      </c>
      <c r="E2226">
        <v>215</v>
      </c>
      <c r="F2226">
        <v>0</v>
      </c>
      <c r="G2226">
        <v>4.3600000000000003</v>
      </c>
      <c r="H2226">
        <v>62.856586299999996</v>
      </c>
      <c r="I2226">
        <v>99</v>
      </c>
      <c r="J2226">
        <v>0</v>
      </c>
      <c r="K2226">
        <v>25.4</v>
      </c>
      <c r="L2226">
        <v>0</v>
      </c>
      <c r="M2226">
        <v>99</v>
      </c>
      <c r="N2226">
        <v>5.66</v>
      </c>
      <c r="O2226">
        <v>99</v>
      </c>
      <c r="P2226">
        <v>0.9</v>
      </c>
      <c r="Q2226">
        <v>1126.4621199999999</v>
      </c>
      <c r="R2226">
        <v>166913</v>
      </c>
      <c r="S2226">
        <v>6.5</v>
      </c>
      <c r="T2226">
        <v>6.4</v>
      </c>
      <c r="U2226">
        <v>0.53100000000000003</v>
      </c>
      <c r="V2226">
        <v>10.4</v>
      </c>
      <c r="W2226" t="b">
        <f>COUNT(LifeExpectancyData[[#This Row],[Life expectancy]:[Schooling]])=19</f>
        <v>1</v>
      </c>
    </row>
    <row r="2227" spans="1:23" x14ac:dyDescent="0.25">
      <c r="A2227" t="s">
        <v>421</v>
      </c>
      <c r="B2227">
        <v>2007</v>
      </c>
      <c r="C2227" t="s">
        <v>273</v>
      </c>
      <c r="D2227">
        <v>65.099999999999994</v>
      </c>
      <c r="E2227">
        <v>217</v>
      </c>
      <c r="F2227">
        <v>0</v>
      </c>
      <c r="G2227">
        <v>4.1399999999999997</v>
      </c>
      <c r="H2227">
        <v>49.936981729999999</v>
      </c>
      <c r="I2227">
        <v>87</v>
      </c>
      <c r="J2227">
        <v>0</v>
      </c>
      <c r="K2227">
        <v>24.7</v>
      </c>
      <c r="L2227">
        <v>0</v>
      </c>
      <c r="M2227">
        <v>98</v>
      </c>
      <c r="N2227">
        <v>7.44</v>
      </c>
      <c r="O2227">
        <v>97</v>
      </c>
      <c r="P2227">
        <v>1.2</v>
      </c>
      <c r="Q2227">
        <v>894.92798800000003</v>
      </c>
      <c r="R2227">
        <v>16311</v>
      </c>
      <c r="S2227">
        <v>6.7</v>
      </c>
      <c r="T2227">
        <v>6.6</v>
      </c>
      <c r="U2227">
        <v>0.52700000000000002</v>
      </c>
      <c r="V2227">
        <v>10.3</v>
      </c>
      <c r="W2227" t="b">
        <f>COUNT(LifeExpectancyData[[#This Row],[Life expectancy]:[Schooling]])=19</f>
        <v>1</v>
      </c>
    </row>
    <row r="2228" spans="1:23" x14ac:dyDescent="0.25">
      <c r="A2228" t="s">
        <v>421</v>
      </c>
      <c r="B2228">
        <v>2006</v>
      </c>
      <c r="C2228" t="s">
        <v>273</v>
      </c>
      <c r="D2228">
        <v>64.7</v>
      </c>
      <c r="E2228">
        <v>22</v>
      </c>
      <c r="F2228">
        <v>0</v>
      </c>
      <c r="G2228">
        <v>5.46</v>
      </c>
      <c r="H2228">
        <v>47.089311430000002</v>
      </c>
      <c r="I2228">
        <v>75</v>
      </c>
      <c r="J2228">
        <v>0</v>
      </c>
      <c r="K2228">
        <v>24</v>
      </c>
      <c r="L2228">
        <v>0</v>
      </c>
      <c r="M2228">
        <v>97</v>
      </c>
      <c r="N2228">
        <v>7.84</v>
      </c>
      <c r="O2228">
        <v>97</v>
      </c>
      <c r="P2228">
        <v>1.2</v>
      </c>
      <c r="Q2228">
        <v>843.89446999999996</v>
      </c>
      <c r="R2228">
        <v>159328</v>
      </c>
      <c r="S2228">
        <v>6.9</v>
      </c>
      <c r="T2228">
        <v>6.8</v>
      </c>
      <c r="U2228">
        <v>0.52100000000000002</v>
      </c>
      <c r="V2228">
        <v>10.199999999999999</v>
      </c>
      <c r="W2228" t="b">
        <f>COUNT(LifeExpectancyData[[#This Row],[Life expectancy]:[Schooling]])=19</f>
        <v>1</v>
      </c>
    </row>
    <row r="2229" spans="1:23" x14ac:dyDescent="0.25">
      <c r="A2229" t="s">
        <v>421</v>
      </c>
      <c r="B2229">
        <v>2005</v>
      </c>
      <c r="C2229" t="s">
        <v>273</v>
      </c>
      <c r="D2229">
        <v>64.3</v>
      </c>
      <c r="E2229">
        <v>222</v>
      </c>
      <c r="F2229">
        <v>0</v>
      </c>
      <c r="G2229">
        <v>5.27</v>
      </c>
      <c r="H2229">
        <v>10.813913400000001</v>
      </c>
      <c r="I2229">
        <v>96</v>
      </c>
      <c r="J2229">
        <v>0</v>
      </c>
      <c r="K2229">
        <v>23.4</v>
      </c>
      <c r="L2229">
        <v>0</v>
      </c>
      <c r="M2229">
        <v>97</v>
      </c>
      <c r="N2229">
        <v>1.4</v>
      </c>
      <c r="O2229">
        <v>97</v>
      </c>
      <c r="P2229">
        <v>1.6</v>
      </c>
      <c r="Q2229">
        <v>81.86157</v>
      </c>
      <c r="R2229">
        <v>15563</v>
      </c>
      <c r="S2229">
        <v>7</v>
      </c>
      <c r="T2229">
        <v>7</v>
      </c>
      <c r="U2229">
        <v>0.51400000000000001</v>
      </c>
      <c r="V2229">
        <v>10</v>
      </c>
      <c r="W2229" t="b">
        <f>COUNT(LifeExpectancyData[[#This Row],[Life expectancy]:[Schooling]])=19</f>
        <v>1</v>
      </c>
    </row>
    <row r="2230" spans="1:23" x14ac:dyDescent="0.25">
      <c r="A2230" t="s">
        <v>421</v>
      </c>
      <c r="B2230">
        <v>2004</v>
      </c>
      <c r="C2230" t="s">
        <v>273</v>
      </c>
      <c r="D2230">
        <v>63.8</v>
      </c>
      <c r="E2230">
        <v>224</v>
      </c>
      <c r="F2230">
        <v>0</v>
      </c>
      <c r="G2230">
        <v>5.78</v>
      </c>
      <c r="H2230">
        <v>9.0134938790000003</v>
      </c>
      <c r="I2230">
        <v>7</v>
      </c>
      <c r="J2230">
        <v>0</v>
      </c>
      <c r="K2230">
        <v>22.8</v>
      </c>
      <c r="L2230">
        <v>0</v>
      </c>
      <c r="M2230">
        <v>99</v>
      </c>
      <c r="N2230">
        <v>9.94</v>
      </c>
      <c r="O2230">
        <v>96</v>
      </c>
      <c r="P2230">
        <v>1.6</v>
      </c>
      <c r="Q2230">
        <v>693.34568300000001</v>
      </c>
      <c r="R2230">
        <v>151969</v>
      </c>
      <c r="S2230">
        <v>7.2</v>
      </c>
      <c r="T2230">
        <v>7.2</v>
      </c>
      <c r="U2230">
        <v>0.50900000000000001</v>
      </c>
      <c r="V2230">
        <v>9.8000000000000007</v>
      </c>
      <c r="W2230" t="b">
        <f>COUNT(LifeExpectancyData[[#This Row],[Life expectancy]:[Schooling]])=19</f>
        <v>1</v>
      </c>
    </row>
    <row r="2231" spans="1:23" x14ac:dyDescent="0.25">
      <c r="A2231" t="s">
        <v>421</v>
      </c>
      <c r="B2231">
        <v>2003</v>
      </c>
      <c r="C2231" t="s">
        <v>273</v>
      </c>
      <c r="D2231">
        <v>63.4</v>
      </c>
      <c r="E2231">
        <v>225</v>
      </c>
      <c r="F2231">
        <v>0</v>
      </c>
      <c r="G2231">
        <v>6.54</v>
      </c>
      <c r="H2231">
        <v>86.427440559999994</v>
      </c>
      <c r="I2231">
        <v>43</v>
      </c>
      <c r="J2231">
        <v>0</v>
      </c>
      <c r="K2231">
        <v>22.2</v>
      </c>
      <c r="L2231">
        <v>0</v>
      </c>
      <c r="M2231">
        <v>94</v>
      </c>
      <c r="N2231">
        <v>11.12</v>
      </c>
      <c r="O2231">
        <v>94</v>
      </c>
      <c r="P2231">
        <v>1.6</v>
      </c>
      <c r="Q2231">
        <v>649.34215300000005</v>
      </c>
      <c r="R2231">
        <v>148372</v>
      </c>
      <c r="S2231">
        <v>7.4</v>
      </c>
      <c r="T2231">
        <v>7.4</v>
      </c>
      <c r="U2231">
        <v>0.504</v>
      </c>
      <c r="V2231">
        <v>9.6999999999999993</v>
      </c>
      <c r="W2231" t="b">
        <f>COUNT(LifeExpectancyData[[#This Row],[Life expectancy]:[Schooling]])=19</f>
        <v>1</v>
      </c>
    </row>
    <row r="2232" spans="1:23" x14ac:dyDescent="0.25">
      <c r="A2232" t="s">
        <v>421</v>
      </c>
      <c r="B2232">
        <v>2002</v>
      </c>
      <c r="C2232" t="s">
        <v>273</v>
      </c>
      <c r="D2232">
        <v>63.1</v>
      </c>
      <c r="E2232">
        <v>226</v>
      </c>
      <c r="F2232">
        <v>0</v>
      </c>
      <c r="G2232">
        <v>5.8</v>
      </c>
      <c r="H2232">
        <v>50.801814350000001</v>
      </c>
      <c r="J2232">
        <v>0</v>
      </c>
      <c r="K2232">
        <v>21.7</v>
      </c>
      <c r="L2232">
        <v>0</v>
      </c>
      <c r="M2232">
        <v>92</v>
      </c>
      <c r="N2232">
        <v>1.21</v>
      </c>
      <c r="O2232">
        <v>92</v>
      </c>
      <c r="P2232">
        <v>1.4</v>
      </c>
      <c r="Q2232">
        <v>555.81853779999994</v>
      </c>
      <c r="R2232">
        <v>144889</v>
      </c>
      <c r="S2232">
        <v>7.6</v>
      </c>
      <c r="T2232">
        <v>7.6</v>
      </c>
      <c r="U2232">
        <v>0.501</v>
      </c>
      <c r="V2232">
        <v>9.6</v>
      </c>
      <c r="W2232" t="b">
        <f>COUNT(LifeExpectancyData[[#This Row],[Life expectancy]:[Schooling]])=19</f>
        <v>0</v>
      </c>
    </row>
    <row r="2233" spans="1:23" x14ac:dyDescent="0.25">
      <c r="A2233" t="s">
        <v>421</v>
      </c>
      <c r="B2233">
        <v>2001</v>
      </c>
      <c r="C2233" t="s">
        <v>273</v>
      </c>
      <c r="D2233">
        <v>62.8</v>
      </c>
      <c r="E2233">
        <v>225</v>
      </c>
      <c r="F2233">
        <v>0</v>
      </c>
      <c r="G2233">
        <v>5.0199999999999996</v>
      </c>
      <c r="H2233">
        <v>3.8412285750000001</v>
      </c>
      <c r="J2233">
        <v>0</v>
      </c>
      <c r="K2233">
        <v>21.1</v>
      </c>
      <c r="L2233">
        <v>0</v>
      </c>
      <c r="M2233">
        <v>9</v>
      </c>
      <c r="N2233">
        <v>1.28</v>
      </c>
      <c r="O2233">
        <v>92</v>
      </c>
      <c r="P2233">
        <v>1.5</v>
      </c>
      <c r="Q2233">
        <v>51.216380999999998</v>
      </c>
      <c r="R2233">
        <v>141622</v>
      </c>
      <c r="S2233">
        <v>7.8</v>
      </c>
      <c r="T2233">
        <v>7.8</v>
      </c>
      <c r="U2233">
        <v>0.497</v>
      </c>
      <c r="V2233">
        <v>9.4</v>
      </c>
      <c r="W2233" t="b">
        <f>COUNT(LifeExpectancyData[[#This Row],[Life expectancy]:[Schooling]])=19</f>
        <v>0</v>
      </c>
    </row>
    <row r="2234" spans="1:23" x14ac:dyDescent="0.25">
      <c r="A2234" t="s">
        <v>421</v>
      </c>
      <c r="B2234">
        <v>2000</v>
      </c>
      <c r="C2234" t="s">
        <v>273</v>
      </c>
      <c r="D2234">
        <v>62.6</v>
      </c>
      <c r="E2234">
        <v>224</v>
      </c>
      <c r="F2234">
        <v>0</v>
      </c>
      <c r="G2234">
        <v>5.07</v>
      </c>
      <c r="H2234">
        <v>0</v>
      </c>
      <c r="J2234">
        <v>0</v>
      </c>
      <c r="K2234">
        <v>2.7</v>
      </c>
      <c r="L2234">
        <v>0</v>
      </c>
      <c r="M2234">
        <v>87</v>
      </c>
      <c r="N2234">
        <v>8.86</v>
      </c>
      <c r="O2234">
        <v>82</v>
      </c>
      <c r="P2234">
        <v>1.5</v>
      </c>
      <c r="R2234">
        <v>13866</v>
      </c>
      <c r="S2234">
        <v>8</v>
      </c>
      <c r="T2234">
        <v>8.1</v>
      </c>
      <c r="U2234">
        <v>0.48799999999999999</v>
      </c>
      <c r="V2234">
        <v>9.3000000000000007</v>
      </c>
      <c r="W2234" t="b">
        <f>COUNT(LifeExpectancyData[[#This Row],[Life expectancy]:[Schooling]])=19</f>
        <v>0</v>
      </c>
    </row>
    <row r="2235" spans="1:23" x14ac:dyDescent="0.25">
      <c r="A2235" t="s">
        <v>422</v>
      </c>
      <c r="B2235">
        <v>2015</v>
      </c>
      <c r="C2235" t="s">
        <v>273</v>
      </c>
      <c r="D2235">
        <v>74.5</v>
      </c>
      <c r="E2235">
        <v>88</v>
      </c>
      <c r="F2235">
        <v>7</v>
      </c>
      <c r="H2235">
        <v>0</v>
      </c>
      <c r="I2235">
        <v>98</v>
      </c>
      <c r="J2235">
        <v>219</v>
      </c>
      <c r="K2235">
        <v>68.2</v>
      </c>
      <c r="L2235">
        <v>8</v>
      </c>
      <c r="M2235">
        <v>97</v>
      </c>
      <c r="O2235">
        <v>98</v>
      </c>
      <c r="P2235">
        <v>0.1</v>
      </c>
      <c r="Q2235">
        <v>2732.8617199999999</v>
      </c>
      <c r="S2235">
        <v>7.8</v>
      </c>
      <c r="T2235">
        <v>7.6</v>
      </c>
      <c r="U2235">
        <v>0.84499999999999997</v>
      </c>
      <c r="V2235">
        <v>16.100000000000001</v>
      </c>
      <c r="W2235" t="b">
        <f>COUNT(LifeExpectancyData[[#This Row],[Life expectancy]:[Schooling]])=19</f>
        <v>0</v>
      </c>
    </row>
    <row r="2236" spans="1:23" x14ac:dyDescent="0.25">
      <c r="A2236" t="s">
        <v>422</v>
      </c>
      <c r="B2236">
        <v>2014</v>
      </c>
      <c r="C2236" t="s">
        <v>273</v>
      </c>
      <c r="D2236">
        <v>74.400000000000006</v>
      </c>
      <c r="E2236">
        <v>88</v>
      </c>
      <c r="F2236">
        <v>7</v>
      </c>
      <c r="G2236">
        <v>0.09</v>
      </c>
      <c r="H2236">
        <v>2017.643131</v>
      </c>
      <c r="I2236">
        <v>98</v>
      </c>
      <c r="J2236">
        <v>154</v>
      </c>
      <c r="K2236">
        <v>67.3</v>
      </c>
      <c r="L2236">
        <v>9</v>
      </c>
      <c r="M2236">
        <v>98</v>
      </c>
      <c r="N2236">
        <v>4.68</v>
      </c>
      <c r="O2236">
        <v>98</v>
      </c>
      <c r="P2236">
        <v>0.1</v>
      </c>
      <c r="Q2236">
        <v>24575.434000000001</v>
      </c>
      <c r="S2236">
        <v>7.7</v>
      </c>
      <c r="T2236">
        <v>7.5</v>
      </c>
      <c r="U2236">
        <v>0.84099999999999997</v>
      </c>
      <c r="V2236">
        <v>15.8</v>
      </c>
      <c r="W2236" t="b">
        <f>COUNT(LifeExpectancyData[[#This Row],[Life expectancy]:[Schooling]])=19</f>
        <v>0</v>
      </c>
    </row>
    <row r="2237" spans="1:23" x14ac:dyDescent="0.25">
      <c r="A2237" t="s">
        <v>422</v>
      </c>
      <c r="B2237">
        <v>2013</v>
      </c>
      <c r="C2237" t="s">
        <v>273</v>
      </c>
      <c r="D2237">
        <v>74.3</v>
      </c>
      <c r="E2237">
        <v>89</v>
      </c>
      <c r="F2237">
        <v>8</v>
      </c>
      <c r="G2237">
        <v>0.09</v>
      </c>
      <c r="H2237">
        <v>2047.113102</v>
      </c>
      <c r="I2237">
        <v>98</v>
      </c>
      <c r="J2237">
        <v>1164</v>
      </c>
      <c r="K2237">
        <v>66.400000000000006</v>
      </c>
      <c r="L2237">
        <v>9</v>
      </c>
      <c r="M2237">
        <v>98</v>
      </c>
      <c r="N2237">
        <v>4.25</v>
      </c>
      <c r="O2237">
        <v>98</v>
      </c>
      <c r="P2237">
        <v>0.1</v>
      </c>
      <c r="Q2237">
        <v>24934.386139999999</v>
      </c>
      <c r="S2237">
        <v>7.6</v>
      </c>
      <c r="T2237">
        <v>7.5</v>
      </c>
      <c r="U2237">
        <v>0.83</v>
      </c>
      <c r="V2237">
        <v>15.2</v>
      </c>
      <c r="W2237" t="b">
        <f>COUNT(LifeExpectancyData[[#This Row],[Life expectancy]:[Schooling]])=19</f>
        <v>0</v>
      </c>
    </row>
    <row r="2238" spans="1:23" x14ac:dyDescent="0.25">
      <c r="A2238" t="s">
        <v>422</v>
      </c>
      <c r="B2238">
        <v>2012</v>
      </c>
      <c r="C2238" t="s">
        <v>273</v>
      </c>
      <c r="D2238">
        <v>74.099999999999994</v>
      </c>
      <c r="E2238">
        <v>9</v>
      </c>
      <c r="F2238">
        <v>8</v>
      </c>
      <c r="G2238">
        <v>0.09</v>
      </c>
      <c r="H2238">
        <v>196.3808305</v>
      </c>
      <c r="I2238">
        <v>98</v>
      </c>
      <c r="J2238">
        <v>294</v>
      </c>
      <c r="K2238">
        <v>65.599999999999994</v>
      </c>
      <c r="L2238">
        <v>9</v>
      </c>
      <c r="M2238">
        <v>98</v>
      </c>
      <c r="N2238">
        <v>3.86</v>
      </c>
      <c r="O2238">
        <v>98</v>
      </c>
      <c r="P2238">
        <v>0.1</v>
      </c>
      <c r="Q2238">
        <v>2533.9461999999999</v>
      </c>
      <c r="S2238">
        <v>7.5</v>
      </c>
      <c r="T2238">
        <v>7.4</v>
      </c>
      <c r="U2238">
        <v>0.81799999999999995</v>
      </c>
      <c r="V2238">
        <v>14.5</v>
      </c>
      <c r="W2238" t="b">
        <f>COUNT(LifeExpectancyData[[#This Row],[Life expectancy]:[Schooling]])=19</f>
        <v>0</v>
      </c>
    </row>
    <row r="2239" spans="1:23" x14ac:dyDescent="0.25">
      <c r="A2239" t="s">
        <v>422</v>
      </c>
      <c r="B2239">
        <v>2011</v>
      </c>
      <c r="C2239" t="s">
        <v>273</v>
      </c>
      <c r="D2239">
        <v>73.900000000000006</v>
      </c>
      <c r="E2239">
        <v>92</v>
      </c>
      <c r="F2239">
        <v>8</v>
      </c>
      <c r="G2239">
        <v>0.09</v>
      </c>
      <c r="H2239">
        <v>173.5755595</v>
      </c>
      <c r="I2239">
        <v>98</v>
      </c>
      <c r="J2239">
        <v>362</v>
      </c>
      <c r="K2239">
        <v>64.7</v>
      </c>
      <c r="L2239">
        <v>9</v>
      </c>
      <c r="M2239">
        <v>98</v>
      </c>
      <c r="N2239">
        <v>3.57</v>
      </c>
      <c r="O2239">
        <v>98</v>
      </c>
      <c r="P2239">
        <v>0.1</v>
      </c>
      <c r="Q2239">
        <v>2377.74739</v>
      </c>
      <c r="S2239">
        <v>7.4</v>
      </c>
      <c r="T2239">
        <v>7.4</v>
      </c>
      <c r="U2239">
        <v>0.80400000000000005</v>
      </c>
      <c r="V2239">
        <v>13.9</v>
      </c>
      <c r="W2239" t="b">
        <f>COUNT(LifeExpectancyData[[#This Row],[Life expectancy]:[Schooling]])=19</f>
        <v>0</v>
      </c>
    </row>
    <row r="2240" spans="1:23" x14ac:dyDescent="0.25">
      <c r="A2240" t="s">
        <v>422</v>
      </c>
      <c r="B2240">
        <v>2010</v>
      </c>
      <c r="C2240" t="s">
        <v>273</v>
      </c>
      <c r="D2240">
        <v>73.7</v>
      </c>
      <c r="E2240">
        <v>94</v>
      </c>
      <c r="F2240">
        <v>8</v>
      </c>
      <c r="G2240">
        <v>0.09</v>
      </c>
      <c r="H2240">
        <v>1197.946328</v>
      </c>
      <c r="I2240">
        <v>98</v>
      </c>
      <c r="J2240">
        <v>334</v>
      </c>
      <c r="K2240">
        <v>63.9</v>
      </c>
      <c r="L2240">
        <v>9</v>
      </c>
      <c r="M2240">
        <v>98</v>
      </c>
      <c r="N2240">
        <v>3.49</v>
      </c>
      <c r="O2240">
        <v>98</v>
      </c>
      <c r="P2240">
        <v>0.1</v>
      </c>
      <c r="Q2240">
        <v>19259.58726</v>
      </c>
      <c r="S2240">
        <v>7.3</v>
      </c>
      <c r="T2240">
        <v>7.4</v>
      </c>
      <c r="U2240">
        <v>0.79200000000000004</v>
      </c>
      <c r="V2240">
        <v>13.3</v>
      </c>
      <c r="W2240" t="b">
        <f>COUNT(LifeExpectancyData[[#This Row],[Life expectancy]:[Schooling]])=19</f>
        <v>0</v>
      </c>
    </row>
    <row r="2241" spans="1:23" x14ac:dyDescent="0.25">
      <c r="A2241" t="s">
        <v>422</v>
      </c>
      <c r="B2241">
        <v>2009</v>
      </c>
      <c r="C2241" t="s">
        <v>273</v>
      </c>
      <c r="D2241">
        <v>73.400000000000006</v>
      </c>
      <c r="E2241">
        <v>97</v>
      </c>
      <c r="F2241">
        <v>8</v>
      </c>
      <c r="G2241">
        <v>0.09</v>
      </c>
      <c r="H2241">
        <v>117.92279980000001</v>
      </c>
      <c r="I2241">
        <v>98</v>
      </c>
      <c r="J2241">
        <v>82</v>
      </c>
      <c r="K2241">
        <v>63.1</v>
      </c>
      <c r="L2241">
        <v>10</v>
      </c>
      <c r="M2241">
        <v>98</v>
      </c>
      <c r="N2241">
        <v>4.9000000000000004</v>
      </c>
      <c r="O2241">
        <v>98</v>
      </c>
      <c r="P2241">
        <v>0.1</v>
      </c>
      <c r="Q2241">
        <v>1694.2931000000001</v>
      </c>
      <c r="S2241">
        <v>7.3</v>
      </c>
      <c r="T2241">
        <v>7.3</v>
      </c>
      <c r="U2241">
        <v>0.78700000000000003</v>
      </c>
      <c r="V2241">
        <v>13</v>
      </c>
      <c r="W2241" t="b">
        <f>COUNT(LifeExpectancyData[[#This Row],[Life expectancy]:[Schooling]])=19</f>
        <v>0</v>
      </c>
    </row>
    <row r="2242" spans="1:23" x14ac:dyDescent="0.25">
      <c r="A2242" t="s">
        <v>422</v>
      </c>
      <c r="B2242">
        <v>2008</v>
      </c>
      <c r="C2242" t="s">
        <v>273</v>
      </c>
      <c r="D2242">
        <v>73.3</v>
      </c>
      <c r="E2242">
        <v>98</v>
      </c>
      <c r="F2242">
        <v>9</v>
      </c>
      <c r="G2242">
        <v>0.09</v>
      </c>
      <c r="H2242">
        <v>15.50666857</v>
      </c>
      <c r="I2242">
        <v>98</v>
      </c>
      <c r="J2242">
        <v>158</v>
      </c>
      <c r="K2242">
        <v>62.4</v>
      </c>
      <c r="L2242">
        <v>10</v>
      </c>
      <c r="M2242">
        <v>98</v>
      </c>
      <c r="N2242">
        <v>2.87</v>
      </c>
      <c r="O2242">
        <v>98</v>
      </c>
      <c r="P2242">
        <v>0.1</v>
      </c>
      <c r="Q2242">
        <v>237.83233999999999</v>
      </c>
      <c r="S2242">
        <v>7.2</v>
      </c>
      <c r="T2242">
        <v>7.3</v>
      </c>
      <c r="U2242">
        <v>0.77900000000000003</v>
      </c>
      <c r="V2242">
        <v>12.8</v>
      </c>
      <c r="W2242" t="b">
        <f>COUNT(LifeExpectancyData[[#This Row],[Life expectancy]:[Schooling]])=19</f>
        <v>0</v>
      </c>
    </row>
    <row r="2243" spans="1:23" x14ac:dyDescent="0.25">
      <c r="A2243" t="s">
        <v>422</v>
      </c>
      <c r="B2243">
        <v>2007</v>
      </c>
      <c r="C2243" t="s">
        <v>273</v>
      </c>
      <c r="D2243">
        <v>73.2</v>
      </c>
      <c r="E2243">
        <v>99</v>
      </c>
      <c r="F2243">
        <v>9</v>
      </c>
      <c r="G2243">
        <v>0.1</v>
      </c>
      <c r="H2243">
        <v>1307.89002</v>
      </c>
      <c r="I2243">
        <v>96</v>
      </c>
      <c r="J2243">
        <v>4648</v>
      </c>
      <c r="K2243">
        <v>61.6</v>
      </c>
      <c r="L2243">
        <v>10</v>
      </c>
      <c r="M2243">
        <v>96</v>
      </c>
      <c r="N2243">
        <v>3.49</v>
      </c>
      <c r="O2243">
        <v>96</v>
      </c>
      <c r="P2243">
        <v>0.1</v>
      </c>
      <c r="Q2243">
        <v>16472.166499999999</v>
      </c>
      <c r="S2243">
        <v>7.2</v>
      </c>
      <c r="T2243">
        <v>7.3</v>
      </c>
      <c r="U2243">
        <v>0.77300000000000002</v>
      </c>
      <c r="V2243">
        <v>12.7</v>
      </c>
      <c r="W2243" t="b">
        <f>COUNT(LifeExpectancyData[[#This Row],[Life expectancy]:[Schooling]])=19</f>
        <v>0</v>
      </c>
    </row>
    <row r="2244" spans="1:23" x14ac:dyDescent="0.25">
      <c r="A2244" t="s">
        <v>422</v>
      </c>
      <c r="B2244">
        <v>2006</v>
      </c>
      <c r="C2244" t="s">
        <v>273</v>
      </c>
      <c r="D2244">
        <v>73.2</v>
      </c>
      <c r="E2244">
        <v>1</v>
      </c>
      <c r="F2244">
        <v>9</v>
      </c>
      <c r="G2244">
        <v>0.08</v>
      </c>
      <c r="H2244">
        <v>1395.4549649999999</v>
      </c>
      <c r="I2244">
        <v>96</v>
      </c>
      <c r="J2244">
        <v>807</v>
      </c>
      <c r="K2244">
        <v>6.9</v>
      </c>
      <c r="L2244">
        <v>10</v>
      </c>
      <c r="M2244">
        <v>96</v>
      </c>
      <c r="N2244">
        <v>3.55</v>
      </c>
      <c r="O2244">
        <v>96</v>
      </c>
      <c r="P2244">
        <v>0.1</v>
      </c>
      <c r="Q2244">
        <v>15334.66994</v>
      </c>
      <c r="S2244">
        <v>7.2</v>
      </c>
      <c r="T2244">
        <v>7.3</v>
      </c>
      <c r="U2244">
        <v>0.76700000000000002</v>
      </c>
      <c r="V2244">
        <v>12.5</v>
      </c>
      <c r="W2244" t="b">
        <f>COUNT(LifeExpectancyData[[#This Row],[Life expectancy]:[Schooling]])=19</f>
        <v>0</v>
      </c>
    </row>
    <row r="2245" spans="1:23" x14ac:dyDescent="0.25">
      <c r="A2245" t="s">
        <v>422</v>
      </c>
      <c r="B2245">
        <v>2005</v>
      </c>
      <c r="C2245" t="s">
        <v>273</v>
      </c>
      <c r="D2245">
        <v>73.099999999999994</v>
      </c>
      <c r="E2245">
        <v>11</v>
      </c>
      <c r="F2245">
        <v>9</v>
      </c>
      <c r="G2245">
        <v>0.05</v>
      </c>
      <c r="H2245">
        <v>1117.0481339999999</v>
      </c>
      <c r="I2245">
        <v>97</v>
      </c>
      <c r="J2245">
        <v>373</v>
      </c>
      <c r="K2245">
        <v>6.2</v>
      </c>
      <c r="L2245">
        <v>10</v>
      </c>
      <c r="M2245">
        <v>96</v>
      </c>
      <c r="N2245">
        <v>3.42</v>
      </c>
      <c r="O2245">
        <v>96</v>
      </c>
      <c r="P2245">
        <v>0.1</v>
      </c>
      <c r="Q2245">
        <v>13739.829449999999</v>
      </c>
      <c r="S2245">
        <v>7.2</v>
      </c>
      <c r="T2245">
        <v>7.3</v>
      </c>
      <c r="U2245">
        <v>0.76100000000000001</v>
      </c>
      <c r="V2245">
        <v>12.4</v>
      </c>
      <c r="W2245" t="b">
        <f>COUNT(LifeExpectancyData[[#This Row],[Life expectancy]:[Schooling]])=19</f>
        <v>0</v>
      </c>
    </row>
    <row r="2246" spans="1:23" x14ac:dyDescent="0.25">
      <c r="A2246" t="s">
        <v>422</v>
      </c>
      <c r="B2246">
        <v>2004</v>
      </c>
      <c r="C2246" t="s">
        <v>273</v>
      </c>
      <c r="D2246">
        <v>73.099999999999994</v>
      </c>
      <c r="E2246">
        <v>12</v>
      </c>
      <c r="F2246">
        <v>9</v>
      </c>
      <c r="G2246">
        <v>0.06</v>
      </c>
      <c r="H2246">
        <v>816.47950820000005</v>
      </c>
      <c r="I2246">
        <v>96</v>
      </c>
      <c r="J2246">
        <v>1880</v>
      </c>
      <c r="K2246">
        <v>59.4</v>
      </c>
      <c r="L2246">
        <v>11</v>
      </c>
      <c r="M2246">
        <v>96</v>
      </c>
      <c r="N2246">
        <v>3.58</v>
      </c>
      <c r="O2246">
        <v>96</v>
      </c>
      <c r="P2246">
        <v>0.1</v>
      </c>
      <c r="Q2246">
        <v>11138.874599999999</v>
      </c>
      <c r="S2246">
        <v>7.2</v>
      </c>
      <c r="T2246">
        <v>7.3</v>
      </c>
      <c r="U2246">
        <v>0.754</v>
      </c>
      <c r="V2246">
        <v>12.3</v>
      </c>
      <c r="W2246" t="b">
        <f>COUNT(LifeExpectancyData[[#This Row],[Life expectancy]:[Schooling]])=19</f>
        <v>0</v>
      </c>
    </row>
    <row r="2247" spans="1:23" x14ac:dyDescent="0.25">
      <c r="A2247" t="s">
        <v>422</v>
      </c>
      <c r="B2247">
        <v>2003</v>
      </c>
      <c r="C2247" t="s">
        <v>273</v>
      </c>
      <c r="D2247">
        <v>73</v>
      </c>
      <c r="E2247">
        <v>13</v>
      </c>
      <c r="F2247">
        <v>9</v>
      </c>
      <c r="G2247">
        <v>0.05</v>
      </c>
      <c r="H2247">
        <v>832.36887079999997</v>
      </c>
      <c r="I2247">
        <v>95</v>
      </c>
      <c r="J2247">
        <v>1208</v>
      </c>
      <c r="K2247">
        <v>58.5</v>
      </c>
      <c r="L2247">
        <v>11</v>
      </c>
      <c r="M2247">
        <v>95</v>
      </c>
      <c r="N2247">
        <v>4.2</v>
      </c>
      <c r="O2247">
        <v>95</v>
      </c>
      <c r="P2247">
        <v>0.1</v>
      </c>
      <c r="Q2247">
        <v>9567.4582850000006</v>
      </c>
      <c r="S2247">
        <v>7.2</v>
      </c>
      <c r="T2247">
        <v>7.3</v>
      </c>
      <c r="U2247">
        <v>0.747</v>
      </c>
      <c r="V2247">
        <v>12.2</v>
      </c>
      <c r="W2247" t="b">
        <f>COUNT(LifeExpectancyData[[#This Row],[Life expectancy]:[Schooling]])=19</f>
        <v>0</v>
      </c>
    </row>
    <row r="2248" spans="1:23" x14ac:dyDescent="0.25">
      <c r="A2248" t="s">
        <v>422</v>
      </c>
      <c r="B2248">
        <v>2002</v>
      </c>
      <c r="C2248" t="s">
        <v>273</v>
      </c>
      <c r="D2248">
        <v>72.900000000000006</v>
      </c>
      <c r="E2248">
        <v>15</v>
      </c>
      <c r="F2248">
        <v>10</v>
      </c>
      <c r="G2248">
        <v>0.05</v>
      </c>
      <c r="H2248">
        <v>688.09726669999998</v>
      </c>
      <c r="I2248">
        <v>97</v>
      </c>
      <c r="J2248">
        <v>311</v>
      </c>
      <c r="K2248">
        <v>57.7</v>
      </c>
      <c r="L2248">
        <v>11</v>
      </c>
      <c r="M2248">
        <v>95</v>
      </c>
      <c r="N2248">
        <v>4.28</v>
      </c>
      <c r="O2248">
        <v>95</v>
      </c>
      <c r="P2248">
        <v>0.1</v>
      </c>
      <c r="Q2248">
        <v>8655.3115309999994</v>
      </c>
      <c r="S2248">
        <v>7.3</v>
      </c>
      <c r="T2248">
        <v>7.3</v>
      </c>
      <c r="U2248">
        <v>0.745</v>
      </c>
      <c r="V2248">
        <v>12.1</v>
      </c>
      <c r="W2248" t="b">
        <f>COUNT(LifeExpectancyData[[#This Row],[Life expectancy]:[Schooling]])=19</f>
        <v>0</v>
      </c>
    </row>
    <row r="2249" spans="1:23" x14ac:dyDescent="0.25">
      <c r="A2249" t="s">
        <v>422</v>
      </c>
      <c r="B2249">
        <v>2001</v>
      </c>
      <c r="C2249" t="s">
        <v>273</v>
      </c>
      <c r="D2249">
        <v>72.8</v>
      </c>
      <c r="E2249">
        <v>17</v>
      </c>
      <c r="F2249">
        <v>10</v>
      </c>
      <c r="G2249">
        <v>0.05</v>
      </c>
      <c r="H2249">
        <v>710.49523969999996</v>
      </c>
      <c r="I2249">
        <v>95</v>
      </c>
      <c r="J2249">
        <v>155</v>
      </c>
      <c r="K2249">
        <v>56.9</v>
      </c>
      <c r="L2249">
        <v>12</v>
      </c>
      <c r="M2249">
        <v>97</v>
      </c>
      <c r="N2249">
        <v>4.49</v>
      </c>
      <c r="O2249">
        <v>97</v>
      </c>
      <c r="P2249">
        <v>0.1</v>
      </c>
      <c r="Q2249">
        <v>8643.4943999999996</v>
      </c>
      <c r="S2249">
        <v>7.3</v>
      </c>
      <c r="T2249">
        <v>7.3</v>
      </c>
      <c r="U2249">
        <v>0.74199999999999999</v>
      </c>
      <c r="V2249">
        <v>12</v>
      </c>
      <c r="W2249" t="b">
        <f>COUNT(LifeExpectancyData[[#This Row],[Life expectancy]:[Schooling]])=19</f>
        <v>0</v>
      </c>
    </row>
    <row r="2250" spans="1:23" x14ac:dyDescent="0.25">
      <c r="A2250" t="s">
        <v>422</v>
      </c>
      <c r="B2250">
        <v>2000</v>
      </c>
      <c r="C2250" t="s">
        <v>273</v>
      </c>
      <c r="D2250">
        <v>72.599999999999994</v>
      </c>
      <c r="E2250">
        <v>11</v>
      </c>
      <c r="F2250">
        <v>10</v>
      </c>
      <c r="G2250">
        <v>0.05</v>
      </c>
      <c r="H2250">
        <v>782.17998150000005</v>
      </c>
      <c r="I2250">
        <v>93</v>
      </c>
      <c r="J2250">
        <v>0</v>
      </c>
      <c r="K2250">
        <v>56.2</v>
      </c>
      <c r="L2250">
        <v>12</v>
      </c>
      <c r="M2250">
        <v>95</v>
      </c>
      <c r="N2250">
        <v>4.24</v>
      </c>
      <c r="O2250">
        <v>95</v>
      </c>
      <c r="P2250">
        <v>0.1</v>
      </c>
      <c r="Q2250">
        <v>9126.9542770000007</v>
      </c>
      <c r="S2250">
        <v>7.3</v>
      </c>
      <c r="T2250">
        <v>7.4</v>
      </c>
      <c r="U2250">
        <v>0.73699999999999999</v>
      </c>
      <c r="V2250">
        <v>11.8</v>
      </c>
      <c r="W2250" t="b">
        <f>COUNT(LifeExpectancyData[[#This Row],[Life expectancy]:[Schooling]])=19</f>
        <v>0</v>
      </c>
    </row>
    <row r="2251" spans="1:23" x14ac:dyDescent="0.25">
      <c r="A2251" t="s">
        <v>423</v>
      </c>
      <c r="B2251">
        <v>2015</v>
      </c>
      <c r="C2251" t="s">
        <v>273</v>
      </c>
      <c r="D2251">
        <v>66.7</v>
      </c>
      <c r="E2251">
        <v>188</v>
      </c>
      <c r="F2251">
        <v>19</v>
      </c>
      <c r="H2251">
        <v>0</v>
      </c>
      <c r="I2251">
        <v>89</v>
      </c>
      <c r="J2251">
        <v>58</v>
      </c>
      <c r="K2251">
        <v>24.3</v>
      </c>
      <c r="L2251">
        <v>26</v>
      </c>
      <c r="M2251">
        <v>85</v>
      </c>
      <c r="O2251">
        <v>89</v>
      </c>
      <c r="P2251">
        <v>0.3</v>
      </c>
      <c r="Q2251">
        <v>98.725614500000006</v>
      </c>
      <c r="R2251">
        <v>14976994</v>
      </c>
      <c r="S2251">
        <v>9.5</v>
      </c>
      <c r="T2251">
        <v>9.3000000000000007</v>
      </c>
      <c r="U2251">
        <v>0.49099999999999999</v>
      </c>
      <c r="V2251">
        <v>9.5</v>
      </c>
      <c r="W2251" t="b">
        <f>COUNT(LifeExpectancyData[[#This Row],[Life expectancy]:[Schooling]])=19</f>
        <v>0</v>
      </c>
    </row>
    <row r="2252" spans="1:23" x14ac:dyDescent="0.25">
      <c r="A2252" t="s">
        <v>423</v>
      </c>
      <c r="B2252">
        <v>2014</v>
      </c>
      <c r="C2252" t="s">
        <v>273</v>
      </c>
      <c r="D2252">
        <v>66.400000000000006</v>
      </c>
      <c r="E2252">
        <v>192</v>
      </c>
      <c r="F2252">
        <v>19</v>
      </c>
      <c r="G2252">
        <v>0.26</v>
      </c>
      <c r="H2252">
        <v>12.80528533</v>
      </c>
      <c r="I2252">
        <v>89</v>
      </c>
      <c r="J2252">
        <v>32</v>
      </c>
      <c r="K2252">
        <v>23.8</v>
      </c>
      <c r="L2252">
        <v>27</v>
      </c>
      <c r="M2252">
        <v>85</v>
      </c>
      <c r="N2252">
        <v>4.66</v>
      </c>
      <c r="O2252">
        <v>89</v>
      </c>
      <c r="P2252">
        <v>0.3</v>
      </c>
      <c r="Q2252">
        <v>152.443873</v>
      </c>
      <c r="R2252">
        <v>14546111</v>
      </c>
      <c r="S2252">
        <v>9.6999999999999993</v>
      </c>
      <c r="T2252">
        <v>9.5</v>
      </c>
      <c r="U2252">
        <v>0.48299999999999998</v>
      </c>
      <c r="V2252">
        <v>9.1</v>
      </c>
      <c r="W2252" t="b">
        <f>COUNT(LifeExpectancyData[[#This Row],[Life expectancy]:[Schooling]])=19</f>
        <v>1</v>
      </c>
    </row>
    <row r="2253" spans="1:23" x14ac:dyDescent="0.25">
      <c r="A2253" t="s">
        <v>423</v>
      </c>
      <c r="B2253">
        <v>2013</v>
      </c>
      <c r="C2253" t="s">
        <v>273</v>
      </c>
      <c r="D2253">
        <v>66</v>
      </c>
      <c r="E2253">
        <v>196</v>
      </c>
      <c r="F2253">
        <v>20</v>
      </c>
      <c r="G2253">
        <v>0.26</v>
      </c>
      <c r="H2253">
        <v>11.8385319</v>
      </c>
      <c r="I2253">
        <v>92</v>
      </c>
      <c r="J2253">
        <v>17</v>
      </c>
      <c r="K2253">
        <v>23.2</v>
      </c>
      <c r="L2253">
        <v>28</v>
      </c>
      <c r="M2253">
        <v>89</v>
      </c>
      <c r="N2253">
        <v>4.51</v>
      </c>
      <c r="O2253">
        <v>92</v>
      </c>
      <c r="P2253">
        <v>0.3</v>
      </c>
      <c r="Q2253">
        <v>148.912351</v>
      </c>
      <c r="R2253">
        <v>141232</v>
      </c>
      <c r="S2253">
        <v>9.9</v>
      </c>
      <c r="T2253">
        <v>9.6999999999999993</v>
      </c>
      <c r="U2253">
        <v>0.47399999999999998</v>
      </c>
      <c r="V2253">
        <v>8.6999999999999993</v>
      </c>
      <c r="W2253" t="b">
        <f>COUNT(LifeExpectancyData[[#This Row],[Life expectancy]:[Schooling]])=19</f>
        <v>1</v>
      </c>
    </row>
    <row r="2254" spans="1:23" x14ac:dyDescent="0.25">
      <c r="A2254" t="s">
        <v>423</v>
      </c>
      <c r="B2254">
        <v>2012</v>
      </c>
      <c r="C2254" t="s">
        <v>273</v>
      </c>
      <c r="D2254">
        <v>65.599999999999994</v>
      </c>
      <c r="E2254">
        <v>2</v>
      </c>
      <c r="F2254">
        <v>20</v>
      </c>
      <c r="G2254">
        <v>0.28000000000000003</v>
      </c>
      <c r="H2254">
        <v>10.20659464</v>
      </c>
      <c r="I2254">
        <v>91</v>
      </c>
      <c r="J2254">
        <v>46</v>
      </c>
      <c r="K2254">
        <v>22.7</v>
      </c>
      <c r="L2254">
        <v>29</v>
      </c>
      <c r="M2254">
        <v>83</v>
      </c>
      <c r="N2254">
        <v>4.3099999999999996</v>
      </c>
      <c r="O2254">
        <v>91</v>
      </c>
      <c r="P2254">
        <v>0.4</v>
      </c>
      <c r="Q2254">
        <v>136.45179999999999</v>
      </c>
      <c r="R2254">
        <v>1373513</v>
      </c>
      <c r="S2254">
        <v>1</v>
      </c>
      <c r="T2254">
        <v>9.9</v>
      </c>
      <c r="U2254">
        <v>0.46300000000000002</v>
      </c>
      <c r="V2254">
        <v>8.3000000000000007</v>
      </c>
      <c r="W2254" t="b">
        <f>COUNT(LifeExpectancyData[[#This Row],[Life expectancy]:[Schooling]])=19</f>
        <v>1</v>
      </c>
    </row>
    <row r="2255" spans="1:23" x14ac:dyDescent="0.25">
      <c r="A2255" t="s">
        <v>423</v>
      </c>
      <c r="B2255">
        <v>2011</v>
      </c>
      <c r="C2255" t="s">
        <v>273</v>
      </c>
      <c r="D2255">
        <v>64.900000000000006</v>
      </c>
      <c r="E2255">
        <v>26</v>
      </c>
      <c r="F2255">
        <v>20</v>
      </c>
      <c r="G2255">
        <v>0.32</v>
      </c>
      <c r="H2255">
        <v>1.4310516639999999</v>
      </c>
      <c r="I2255">
        <v>92</v>
      </c>
      <c r="J2255">
        <v>18</v>
      </c>
      <c r="K2255">
        <v>22.2</v>
      </c>
      <c r="L2255">
        <v>31</v>
      </c>
      <c r="M2255">
        <v>89</v>
      </c>
      <c r="N2255">
        <v>4.42</v>
      </c>
      <c r="O2255">
        <v>92</v>
      </c>
      <c r="P2255">
        <v>0.4</v>
      </c>
      <c r="Q2255">
        <v>18.253209999999999</v>
      </c>
      <c r="R2255">
        <v>13391</v>
      </c>
      <c r="S2255">
        <v>1.2</v>
      </c>
      <c r="T2255">
        <v>1.1000000000000001</v>
      </c>
      <c r="U2255">
        <v>0.45500000000000002</v>
      </c>
      <c r="V2255">
        <v>7.9</v>
      </c>
      <c r="W2255" t="b">
        <f>COUNT(LifeExpectancyData[[#This Row],[Life expectancy]:[Schooling]])=19</f>
        <v>1</v>
      </c>
    </row>
    <row r="2256" spans="1:23" x14ac:dyDescent="0.25">
      <c r="A2256" t="s">
        <v>423</v>
      </c>
      <c r="B2256">
        <v>2010</v>
      </c>
      <c r="C2256" t="s">
        <v>273</v>
      </c>
      <c r="D2256">
        <v>64.3</v>
      </c>
      <c r="E2256">
        <v>212</v>
      </c>
      <c r="F2256">
        <v>21</v>
      </c>
      <c r="G2256">
        <v>0.28000000000000003</v>
      </c>
      <c r="H2256">
        <v>1.020071763</v>
      </c>
      <c r="I2256">
        <v>89</v>
      </c>
      <c r="J2256">
        <v>428</v>
      </c>
      <c r="K2256">
        <v>21.7</v>
      </c>
      <c r="L2256">
        <v>32</v>
      </c>
      <c r="M2256">
        <v>76</v>
      </c>
      <c r="N2256">
        <v>4.62</v>
      </c>
      <c r="O2256">
        <v>89</v>
      </c>
      <c r="P2256">
        <v>0.4</v>
      </c>
      <c r="Q2256">
        <v>11.631377000000001</v>
      </c>
      <c r="R2256">
        <v>12916229</v>
      </c>
      <c r="S2256">
        <v>1.4</v>
      </c>
      <c r="T2256">
        <v>1.3</v>
      </c>
      <c r="U2256">
        <v>0.44900000000000001</v>
      </c>
      <c r="V2256">
        <v>7.7</v>
      </c>
      <c r="W2256" t="b">
        <f>COUNT(LifeExpectancyData[[#This Row],[Life expectancy]:[Schooling]])=19</f>
        <v>1</v>
      </c>
    </row>
    <row r="2257" spans="1:23" x14ac:dyDescent="0.25">
      <c r="A2257" t="s">
        <v>423</v>
      </c>
      <c r="B2257">
        <v>2009</v>
      </c>
      <c r="C2257" t="s">
        <v>273</v>
      </c>
      <c r="D2257">
        <v>63.5</v>
      </c>
      <c r="E2257">
        <v>219</v>
      </c>
      <c r="F2257">
        <v>21</v>
      </c>
      <c r="G2257">
        <v>0.3</v>
      </c>
      <c r="H2257">
        <v>1.1774776769999999</v>
      </c>
      <c r="I2257">
        <v>86</v>
      </c>
      <c r="J2257">
        <v>999</v>
      </c>
      <c r="K2257">
        <v>21.2</v>
      </c>
      <c r="L2257">
        <v>33</v>
      </c>
      <c r="M2257">
        <v>83</v>
      </c>
      <c r="N2257">
        <v>4.8099999999999996</v>
      </c>
      <c r="O2257">
        <v>86</v>
      </c>
      <c r="P2257">
        <v>0.5</v>
      </c>
      <c r="Q2257">
        <v>12.566464</v>
      </c>
      <c r="R2257">
        <v>1255917</v>
      </c>
      <c r="S2257">
        <v>1.6</v>
      </c>
      <c r="T2257">
        <v>1.5</v>
      </c>
      <c r="U2257">
        <v>0.44400000000000001</v>
      </c>
      <c r="V2257">
        <v>7.5</v>
      </c>
      <c r="W2257" t="b">
        <f>COUNT(LifeExpectancyData[[#This Row],[Life expectancy]:[Schooling]])=19</f>
        <v>1</v>
      </c>
    </row>
    <row r="2258" spans="1:23" x14ac:dyDescent="0.25">
      <c r="A2258" t="s">
        <v>423</v>
      </c>
      <c r="B2258">
        <v>2008</v>
      </c>
      <c r="C2258" t="s">
        <v>273</v>
      </c>
      <c r="D2258">
        <v>62.8</v>
      </c>
      <c r="E2258">
        <v>225</v>
      </c>
      <c r="F2258">
        <v>22</v>
      </c>
      <c r="G2258">
        <v>0.28000000000000003</v>
      </c>
      <c r="H2258">
        <v>1.08833088</v>
      </c>
      <c r="I2258">
        <v>88</v>
      </c>
      <c r="J2258">
        <v>6</v>
      </c>
      <c r="K2258">
        <v>2.8</v>
      </c>
      <c r="L2258">
        <v>34</v>
      </c>
      <c r="M2258">
        <v>87</v>
      </c>
      <c r="N2258">
        <v>4.9400000000000004</v>
      </c>
      <c r="O2258">
        <v>88</v>
      </c>
      <c r="P2258">
        <v>0.6</v>
      </c>
      <c r="Q2258">
        <v>11.336779999999999</v>
      </c>
      <c r="R2258">
        <v>1223957</v>
      </c>
      <c r="S2258">
        <v>1.8</v>
      </c>
      <c r="T2258">
        <v>1.7</v>
      </c>
      <c r="U2258">
        <v>0.435</v>
      </c>
      <c r="V2258">
        <v>7.1</v>
      </c>
      <c r="W2258" t="b">
        <f>COUNT(LifeExpectancyData[[#This Row],[Life expectancy]:[Schooling]])=19</f>
        <v>1</v>
      </c>
    </row>
    <row r="2259" spans="1:23" x14ac:dyDescent="0.25">
      <c r="A2259" t="s">
        <v>423</v>
      </c>
      <c r="B2259">
        <v>2007</v>
      </c>
      <c r="C2259" t="s">
        <v>273</v>
      </c>
      <c r="D2259">
        <v>62.1</v>
      </c>
      <c r="E2259">
        <v>23</v>
      </c>
      <c r="F2259">
        <v>22</v>
      </c>
      <c r="G2259">
        <v>0.32</v>
      </c>
      <c r="H2259">
        <v>8.3091529269999995</v>
      </c>
      <c r="I2259">
        <v>94</v>
      </c>
      <c r="J2259">
        <v>11</v>
      </c>
      <c r="K2259">
        <v>2.2999999999999998</v>
      </c>
      <c r="L2259">
        <v>36</v>
      </c>
      <c r="M2259">
        <v>93</v>
      </c>
      <c r="N2259">
        <v>4.72</v>
      </c>
      <c r="O2259">
        <v>94</v>
      </c>
      <c r="P2259">
        <v>0.7</v>
      </c>
      <c r="Q2259">
        <v>95.397852200000003</v>
      </c>
      <c r="R2259">
        <v>11873557</v>
      </c>
      <c r="S2259">
        <v>11</v>
      </c>
      <c r="T2259">
        <v>1.9</v>
      </c>
      <c r="U2259">
        <v>0.42499999999999999</v>
      </c>
      <c r="V2259">
        <v>6.8</v>
      </c>
      <c r="W2259" t="b">
        <f>COUNT(LifeExpectancyData[[#This Row],[Life expectancy]:[Schooling]])=19</f>
        <v>1</v>
      </c>
    </row>
    <row r="2260" spans="1:23" x14ac:dyDescent="0.25">
      <c r="A2260" t="s">
        <v>423</v>
      </c>
      <c r="B2260">
        <v>2006</v>
      </c>
      <c r="C2260" t="s">
        <v>273</v>
      </c>
      <c r="D2260">
        <v>61.3</v>
      </c>
      <c r="E2260">
        <v>236</v>
      </c>
      <c r="F2260">
        <v>23</v>
      </c>
      <c r="G2260">
        <v>0.34</v>
      </c>
      <c r="H2260">
        <v>10.430226169999999</v>
      </c>
      <c r="I2260">
        <v>89</v>
      </c>
      <c r="J2260">
        <v>3</v>
      </c>
      <c r="K2260">
        <v>19.899999999999999</v>
      </c>
      <c r="L2260">
        <v>38</v>
      </c>
      <c r="M2260">
        <v>89</v>
      </c>
      <c r="N2260">
        <v>5.44</v>
      </c>
      <c r="O2260">
        <v>89</v>
      </c>
      <c r="P2260">
        <v>0.7</v>
      </c>
      <c r="Q2260">
        <v>89.838296</v>
      </c>
      <c r="R2260">
        <v>11556763</v>
      </c>
      <c r="S2260">
        <v>11.2</v>
      </c>
      <c r="T2260">
        <v>11.1</v>
      </c>
      <c r="U2260">
        <v>0.42199999999999999</v>
      </c>
      <c r="V2260">
        <v>6.6</v>
      </c>
      <c r="W2260" t="b">
        <f>COUNT(LifeExpectancyData[[#This Row],[Life expectancy]:[Schooling]])=19</f>
        <v>1</v>
      </c>
    </row>
    <row r="2261" spans="1:23" x14ac:dyDescent="0.25">
      <c r="A2261" t="s">
        <v>423</v>
      </c>
      <c r="B2261">
        <v>2005</v>
      </c>
      <c r="C2261" t="s">
        <v>273</v>
      </c>
      <c r="D2261">
        <v>65</v>
      </c>
      <c r="E2261">
        <v>242</v>
      </c>
      <c r="F2261">
        <v>23</v>
      </c>
      <c r="G2261">
        <v>0.33</v>
      </c>
      <c r="H2261">
        <v>96.037251029999993</v>
      </c>
      <c r="I2261">
        <v>84</v>
      </c>
      <c r="J2261">
        <v>0</v>
      </c>
      <c r="K2261">
        <v>19.5</v>
      </c>
      <c r="L2261">
        <v>40</v>
      </c>
      <c r="M2261">
        <v>84</v>
      </c>
      <c r="N2261">
        <v>5.35</v>
      </c>
      <c r="O2261">
        <v>84</v>
      </c>
      <c r="P2261">
        <v>0.7</v>
      </c>
      <c r="Q2261">
        <v>773.8698713</v>
      </c>
      <c r="R2261">
        <v>11251266</v>
      </c>
      <c r="S2261">
        <v>11.4</v>
      </c>
      <c r="T2261">
        <v>11.3</v>
      </c>
      <c r="U2261">
        <v>0.41499999999999998</v>
      </c>
      <c r="V2261">
        <v>6.4</v>
      </c>
      <c r="W2261" t="b">
        <f>COUNT(LifeExpectancyData[[#This Row],[Life expectancy]:[Schooling]])=19</f>
        <v>1</v>
      </c>
    </row>
    <row r="2262" spans="1:23" x14ac:dyDescent="0.25">
      <c r="A2262" t="s">
        <v>423</v>
      </c>
      <c r="B2262">
        <v>2004</v>
      </c>
      <c r="C2262" t="s">
        <v>273</v>
      </c>
      <c r="D2262">
        <v>59.7</v>
      </c>
      <c r="E2262">
        <v>247</v>
      </c>
      <c r="F2262">
        <v>24</v>
      </c>
      <c r="G2262">
        <v>0.35</v>
      </c>
      <c r="H2262">
        <v>66.022362990000005</v>
      </c>
      <c r="I2262">
        <v>54</v>
      </c>
      <c r="J2262">
        <v>31</v>
      </c>
      <c r="K2262">
        <v>19.100000000000001</v>
      </c>
      <c r="L2262">
        <v>42</v>
      </c>
      <c r="M2262">
        <v>87</v>
      </c>
      <c r="N2262">
        <v>5.68</v>
      </c>
      <c r="O2262">
        <v>87</v>
      </c>
      <c r="P2262">
        <v>0.7</v>
      </c>
      <c r="Q2262">
        <v>733.58181100000002</v>
      </c>
      <c r="R2262">
        <v>1955944</v>
      </c>
      <c r="S2262">
        <v>11.6</v>
      </c>
      <c r="T2262">
        <v>11.5</v>
      </c>
      <c r="U2262">
        <v>0.40799999999999997</v>
      </c>
      <c r="V2262">
        <v>6.2</v>
      </c>
      <c r="W2262" t="b">
        <f>COUNT(LifeExpectancyData[[#This Row],[Life expectancy]:[Schooling]])=19</f>
        <v>1</v>
      </c>
    </row>
    <row r="2263" spans="1:23" x14ac:dyDescent="0.25">
      <c r="A2263" t="s">
        <v>423</v>
      </c>
      <c r="B2263">
        <v>2003</v>
      </c>
      <c r="C2263" t="s">
        <v>273</v>
      </c>
      <c r="D2263">
        <v>59</v>
      </c>
      <c r="E2263">
        <v>251</v>
      </c>
      <c r="F2263">
        <v>25</v>
      </c>
      <c r="G2263">
        <v>0.33</v>
      </c>
      <c r="H2263">
        <v>62.219778929999997</v>
      </c>
      <c r="J2263">
        <v>1519</v>
      </c>
      <c r="K2263">
        <v>18.7</v>
      </c>
      <c r="L2263">
        <v>44</v>
      </c>
      <c r="M2263">
        <v>73</v>
      </c>
      <c r="N2263">
        <v>5.4</v>
      </c>
      <c r="O2263">
        <v>73</v>
      </c>
      <c r="P2263">
        <v>0.7</v>
      </c>
      <c r="Q2263">
        <v>642.76631129999998</v>
      </c>
      <c r="R2263">
        <v>16799</v>
      </c>
      <c r="S2263">
        <v>11.8</v>
      </c>
      <c r="T2263">
        <v>11.7</v>
      </c>
      <c r="U2263">
        <v>0.40100000000000002</v>
      </c>
      <c r="V2263">
        <v>5.9</v>
      </c>
      <c r="W2263" t="b">
        <f>COUNT(LifeExpectancyData[[#This Row],[Life expectancy]:[Schooling]])=19</f>
        <v>0</v>
      </c>
    </row>
    <row r="2264" spans="1:23" x14ac:dyDescent="0.25">
      <c r="A2264" t="s">
        <v>423</v>
      </c>
      <c r="B2264">
        <v>2002</v>
      </c>
      <c r="C2264" t="s">
        <v>273</v>
      </c>
      <c r="D2264">
        <v>58.4</v>
      </c>
      <c r="E2264">
        <v>252</v>
      </c>
      <c r="F2264">
        <v>25</v>
      </c>
      <c r="G2264">
        <v>0.36</v>
      </c>
      <c r="H2264">
        <v>49.73511396</v>
      </c>
      <c r="J2264">
        <v>18184</v>
      </c>
      <c r="K2264">
        <v>18.3</v>
      </c>
      <c r="L2264">
        <v>47</v>
      </c>
      <c r="M2264">
        <v>6</v>
      </c>
      <c r="N2264">
        <v>5.6</v>
      </c>
      <c r="O2264">
        <v>6</v>
      </c>
      <c r="P2264">
        <v>0.7</v>
      </c>
      <c r="Q2264">
        <v>513.26226999999994</v>
      </c>
      <c r="R2264">
        <v>1396861</v>
      </c>
      <c r="S2264">
        <v>12</v>
      </c>
      <c r="T2264">
        <v>11.9</v>
      </c>
      <c r="U2264">
        <v>0.39700000000000002</v>
      </c>
      <c r="V2264">
        <v>5.7</v>
      </c>
      <c r="W2264" t="b">
        <f>COUNT(LifeExpectancyData[[#This Row],[Life expectancy]:[Schooling]])=19</f>
        <v>0</v>
      </c>
    </row>
    <row r="2265" spans="1:23" x14ac:dyDescent="0.25">
      <c r="A2265" t="s">
        <v>423</v>
      </c>
      <c r="B2265">
        <v>2001</v>
      </c>
      <c r="C2265" t="s">
        <v>273</v>
      </c>
      <c r="D2265">
        <v>57.9</v>
      </c>
      <c r="E2265">
        <v>251</v>
      </c>
      <c r="F2265">
        <v>26</v>
      </c>
      <c r="G2265">
        <v>0.34</v>
      </c>
      <c r="H2265">
        <v>6.0642212019999997</v>
      </c>
      <c r="J2265">
        <v>24789</v>
      </c>
      <c r="K2265">
        <v>17.899999999999999</v>
      </c>
      <c r="L2265">
        <v>49</v>
      </c>
      <c r="M2265">
        <v>49</v>
      </c>
      <c r="N2265">
        <v>4.9800000000000004</v>
      </c>
      <c r="O2265">
        <v>52</v>
      </c>
      <c r="P2265">
        <v>0.6</v>
      </c>
      <c r="Q2265">
        <v>481.287397</v>
      </c>
      <c r="R2265">
        <v>1134497</v>
      </c>
      <c r="S2265">
        <v>12.1</v>
      </c>
      <c r="T2265">
        <v>12.1</v>
      </c>
      <c r="U2265">
        <v>0.38100000000000001</v>
      </c>
      <c r="V2265">
        <v>5.4</v>
      </c>
      <c r="W2265" t="b">
        <f>COUNT(LifeExpectancyData[[#This Row],[Life expectancy]:[Schooling]])=19</f>
        <v>0</v>
      </c>
    </row>
    <row r="2266" spans="1:23" x14ac:dyDescent="0.25">
      <c r="A2266" t="s">
        <v>423</v>
      </c>
      <c r="B2266">
        <v>2000</v>
      </c>
      <c r="C2266" t="s">
        <v>273</v>
      </c>
      <c r="D2266">
        <v>57.5</v>
      </c>
      <c r="E2266">
        <v>25</v>
      </c>
      <c r="F2266">
        <v>27</v>
      </c>
      <c r="G2266">
        <v>0.28999999999999998</v>
      </c>
      <c r="H2266">
        <v>5.3973685319999998</v>
      </c>
      <c r="J2266">
        <v>5839</v>
      </c>
      <c r="K2266">
        <v>17.5</v>
      </c>
      <c r="L2266">
        <v>50</v>
      </c>
      <c r="M2266">
        <v>49</v>
      </c>
      <c r="N2266">
        <v>4.63</v>
      </c>
      <c r="O2266">
        <v>52</v>
      </c>
      <c r="P2266">
        <v>0.5</v>
      </c>
      <c r="Q2266">
        <v>473.45337999999998</v>
      </c>
      <c r="R2266">
        <v>988452</v>
      </c>
      <c r="S2266">
        <v>12.3</v>
      </c>
      <c r="T2266">
        <v>12.3</v>
      </c>
      <c r="U2266">
        <v>0.378</v>
      </c>
      <c r="V2266">
        <v>5.2</v>
      </c>
      <c r="W2266" t="b">
        <f>COUNT(LifeExpectancyData[[#This Row],[Life expectancy]:[Schooling]])=19</f>
        <v>0</v>
      </c>
    </row>
    <row r="2267" spans="1:23" x14ac:dyDescent="0.25">
      <c r="A2267" t="s">
        <v>424</v>
      </c>
      <c r="B2267">
        <v>2015</v>
      </c>
      <c r="C2267" t="s">
        <v>273</v>
      </c>
      <c r="D2267">
        <v>75.599999999999994</v>
      </c>
      <c r="E2267">
        <v>121</v>
      </c>
      <c r="F2267">
        <v>1</v>
      </c>
      <c r="H2267">
        <v>0</v>
      </c>
      <c r="I2267">
        <v>94</v>
      </c>
      <c r="J2267">
        <v>383</v>
      </c>
      <c r="K2267">
        <v>6</v>
      </c>
      <c r="L2267">
        <v>1</v>
      </c>
      <c r="M2267">
        <v>95</v>
      </c>
      <c r="O2267">
        <v>95</v>
      </c>
      <c r="P2267">
        <v>0.1</v>
      </c>
      <c r="Q2267">
        <v>5237.2553340000004</v>
      </c>
      <c r="R2267">
        <v>795383</v>
      </c>
      <c r="S2267">
        <v>2</v>
      </c>
      <c r="T2267">
        <v>2</v>
      </c>
      <c r="U2267">
        <v>0.77500000000000002</v>
      </c>
      <c r="V2267">
        <v>14.4</v>
      </c>
      <c r="W2267" t="b">
        <f>COUNT(LifeExpectancyData[[#This Row],[Life expectancy]:[Schooling]])=19</f>
        <v>0</v>
      </c>
    </row>
    <row r="2268" spans="1:23" x14ac:dyDescent="0.25">
      <c r="A2268" t="s">
        <v>424</v>
      </c>
      <c r="B2268">
        <v>2014</v>
      </c>
      <c r="C2268" t="s">
        <v>273</v>
      </c>
      <c r="D2268">
        <v>75.400000000000006</v>
      </c>
      <c r="E2268">
        <v>123</v>
      </c>
      <c r="F2268">
        <v>1</v>
      </c>
      <c r="G2268">
        <v>9.09</v>
      </c>
      <c r="H2268">
        <v>8.6172084309999999</v>
      </c>
      <c r="I2268">
        <v>92</v>
      </c>
      <c r="J2268">
        <v>37</v>
      </c>
      <c r="K2268">
        <v>59.4</v>
      </c>
      <c r="L2268">
        <v>1</v>
      </c>
      <c r="M2268">
        <v>93</v>
      </c>
      <c r="N2268">
        <v>1.37</v>
      </c>
      <c r="O2268">
        <v>93</v>
      </c>
      <c r="P2268">
        <v>0.1</v>
      </c>
      <c r="Q2268">
        <v>62.173220999999998</v>
      </c>
      <c r="R2268">
        <v>713576</v>
      </c>
      <c r="S2268">
        <v>2.1</v>
      </c>
      <c r="T2268">
        <v>2.1</v>
      </c>
      <c r="U2268">
        <v>0.77100000000000002</v>
      </c>
      <c r="V2268">
        <v>14.3</v>
      </c>
      <c r="W2268" t="b">
        <f>COUNT(LifeExpectancyData[[#This Row],[Life expectancy]:[Schooling]])=19</f>
        <v>1</v>
      </c>
    </row>
    <row r="2269" spans="1:23" x14ac:dyDescent="0.25">
      <c r="A2269" t="s">
        <v>424</v>
      </c>
      <c r="B2269">
        <v>2013</v>
      </c>
      <c r="C2269" t="s">
        <v>273</v>
      </c>
      <c r="D2269">
        <v>75.3</v>
      </c>
      <c r="E2269">
        <v>122</v>
      </c>
      <c r="F2269">
        <v>1</v>
      </c>
      <c r="G2269">
        <v>9.16</v>
      </c>
      <c r="H2269">
        <v>880.64033670000003</v>
      </c>
      <c r="I2269">
        <v>91</v>
      </c>
      <c r="J2269">
        <v>1</v>
      </c>
      <c r="K2269">
        <v>58.9</v>
      </c>
      <c r="L2269">
        <v>1</v>
      </c>
      <c r="M2269">
        <v>97</v>
      </c>
      <c r="N2269">
        <v>1.1200000000000001</v>
      </c>
      <c r="O2269">
        <v>95</v>
      </c>
      <c r="P2269">
        <v>0.1</v>
      </c>
      <c r="Q2269">
        <v>6353.8263829999996</v>
      </c>
      <c r="R2269">
        <v>7164132</v>
      </c>
      <c r="S2269">
        <v>2.1</v>
      </c>
      <c r="T2269">
        <v>2.1</v>
      </c>
      <c r="U2269">
        <v>0.76600000000000001</v>
      </c>
      <c r="V2269">
        <v>14.1</v>
      </c>
      <c r="W2269" t="b">
        <f>COUNT(LifeExpectancyData[[#This Row],[Life expectancy]:[Schooling]])=19</f>
        <v>1</v>
      </c>
    </row>
    <row r="2270" spans="1:23" x14ac:dyDescent="0.25">
      <c r="A2270" t="s">
        <v>424</v>
      </c>
      <c r="B2270">
        <v>2012</v>
      </c>
      <c r="C2270" t="s">
        <v>273</v>
      </c>
      <c r="D2270">
        <v>74.900000000000006</v>
      </c>
      <c r="E2270">
        <v>126</v>
      </c>
      <c r="F2270">
        <v>1</v>
      </c>
      <c r="G2270">
        <v>9.3800000000000008</v>
      </c>
      <c r="H2270">
        <v>742.51097089999996</v>
      </c>
      <c r="I2270">
        <v>97</v>
      </c>
      <c r="J2270">
        <v>0</v>
      </c>
      <c r="K2270">
        <v>58.3</v>
      </c>
      <c r="L2270">
        <v>1</v>
      </c>
      <c r="M2270">
        <v>93</v>
      </c>
      <c r="N2270">
        <v>9.89</v>
      </c>
      <c r="O2270">
        <v>91</v>
      </c>
      <c r="P2270">
        <v>0.1</v>
      </c>
      <c r="Q2270">
        <v>5659.3824000000004</v>
      </c>
      <c r="R2270">
        <v>719977</v>
      </c>
      <c r="S2270">
        <v>2.1</v>
      </c>
      <c r="T2270">
        <v>2.1</v>
      </c>
      <c r="U2270">
        <v>0.76700000000000002</v>
      </c>
      <c r="V2270">
        <v>14</v>
      </c>
      <c r="W2270" t="b">
        <f>COUNT(LifeExpectancyData[[#This Row],[Life expectancy]:[Schooling]])=19</f>
        <v>1</v>
      </c>
    </row>
    <row r="2271" spans="1:23" x14ac:dyDescent="0.25">
      <c r="A2271" t="s">
        <v>424</v>
      </c>
      <c r="B2271">
        <v>2011</v>
      </c>
      <c r="C2271" t="s">
        <v>273</v>
      </c>
      <c r="D2271">
        <v>74.599999999999994</v>
      </c>
      <c r="E2271">
        <v>127</v>
      </c>
      <c r="F2271">
        <v>1</v>
      </c>
      <c r="G2271">
        <v>9.56</v>
      </c>
      <c r="H2271">
        <v>915.31907909999995</v>
      </c>
      <c r="I2271">
        <v>94</v>
      </c>
      <c r="J2271">
        <v>370</v>
      </c>
      <c r="K2271">
        <v>57.7</v>
      </c>
      <c r="L2271">
        <v>1</v>
      </c>
      <c r="M2271">
        <v>94</v>
      </c>
      <c r="N2271">
        <v>9.7200000000000006</v>
      </c>
      <c r="O2271">
        <v>94</v>
      </c>
      <c r="P2271">
        <v>0.1</v>
      </c>
      <c r="Q2271">
        <v>6423.2917829999997</v>
      </c>
      <c r="R2271">
        <v>723499</v>
      </c>
      <c r="S2271">
        <v>2.2000000000000002</v>
      </c>
      <c r="T2271">
        <v>2.2000000000000002</v>
      </c>
      <c r="U2271">
        <v>0.75700000000000001</v>
      </c>
      <c r="V2271">
        <v>13.5</v>
      </c>
      <c r="W2271" t="b">
        <f>COUNT(LifeExpectancyData[[#This Row],[Life expectancy]:[Schooling]])=19</f>
        <v>1</v>
      </c>
    </row>
    <row r="2272" spans="1:23" x14ac:dyDescent="0.25">
      <c r="A2272" t="s">
        <v>424</v>
      </c>
      <c r="B2272">
        <v>2010</v>
      </c>
      <c r="C2272" t="s">
        <v>273</v>
      </c>
      <c r="D2272">
        <v>74.400000000000006</v>
      </c>
      <c r="E2272">
        <v>128</v>
      </c>
      <c r="F2272">
        <v>1</v>
      </c>
      <c r="G2272">
        <v>9.65</v>
      </c>
      <c r="H2272">
        <v>774.43966169999999</v>
      </c>
      <c r="I2272">
        <v>89</v>
      </c>
      <c r="J2272">
        <v>20</v>
      </c>
      <c r="K2272">
        <v>57</v>
      </c>
      <c r="L2272">
        <v>1</v>
      </c>
      <c r="M2272">
        <v>91</v>
      </c>
      <c r="N2272">
        <v>1.9</v>
      </c>
      <c r="O2272">
        <v>91</v>
      </c>
      <c r="P2272">
        <v>0.1</v>
      </c>
      <c r="Q2272">
        <v>5411.8774400000002</v>
      </c>
      <c r="R2272">
        <v>7291436</v>
      </c>
      <c r="S2272">
        <v>2.2000000000000002</v>
      </c>
      <c r="T2272">
        <v>2.2999999999999998</v>
      </c>
      <c r="U2272">
        <v>0.755</v>
      </c>
      <c r="V2272">
        <v>13.6</v>
      </c>
      <c r="W2272" t="b">
        <f>COUNT(LifeExpectancyData[[#This Row],[Life expectancy]:[Schooling]])=19</f>
        <v>1</v>
      </c>
    </row>
    <row r="2273" spans="1:23" x14ac:dyDescent="0.25">
      <c r="A2273" t="s">
        <v>424</v>
      </c>
      <c r="B2273">
        <v>2009</v>
      </c>
      <c r="C2273" t="s">
        <v>273</v>
      </c>
      <c r="D2273">
        <v>74.099999999999994</v>
      </c>
      <c r="E2273">
        <v>131</v>
      </c>
      <c r="F2273">
        <v>1</v>
      </c>
      <c r="G2273">
        <v>9.85</v>
      </c>
      <c r="H2273">
        <v>820.81090979999999</v>
      </c>
      <c r="I2273">
        <v>93</v>
      </c>
      <c r="J2273">
        <v>1</v>
      </c>
      <c r="K2273">
        <v>56.4</v>
      </c>
      <c r="L2273">
        <v>1</v>
      </c>
      <c r="M2273">
        <v>97</v>
      </c>
      <c r="N2273">
        <v>9.9</v>
      </c>
      <c r="O2273">
        <v>95</v>
      </c>
      <c r="P2273">
        <v>0.1</v>
      </c>
      <c r="Q2273">
        <v>5821.3539700000001</v>
      </c>
      <c r="R2273">
        <v>73287</v>
      </c>
      <c r="S2273">
        <v>2.2999999999999998</v>
      </c>
      <c r="T2273">
        <v>2.2999999999999998</v>
      </c>
      <c r="U2273">
        <v>0.754</v>
      </c>
      <c r="V2273">
        <v>13.6</v>
      </c>
      <c r="W2273" t="b">
        <f>COUNT(LifeExpectancyData[[#This Row],[Life expectancy]:[Schooling]])=19</f>
        <v>1</v>
      </c>
    </row>
    <row r="2274" spans="1:23" x14ac:dyDescent="0.25">
      <c r="A2274" t="s">
        <v>424</v>
      </c>
      <c r="B2274">
        <v>2008</v>
      </c>
      <c r="C2274" t="s">
        <v>273</v>
      </c>
      <c r="D2274">
        <v>74</v>
      </c>
      <c r="E2274">
        <v>132</v>
      </c>
      <c r="F2274">
        <v>1</v>
      </c>
      <c r="G2274">
        <v>9.5399999999999991</v>
      </c>
      <c r="H2274">
        <v>96.332379119999999</v>
      </c>
      <c r="I2274">
        <v>93</v>
      </c>
      <c r="J2274">
        <v>2</v>
      </c>
      <c r="K2274">
        <v>55.8</v>
      </c>
      <c r="L2274">
        <v>1</v>
      </c>
      <c r="M2274">
        <v>95</v>
      </c>
      <c r="N2274">
        <v>1.5</v>
      </c>
      <c r="O2274">
        <v>95</v>
      </c>
      <c r="P2274">
        <v>0.1</v>
      </c>
      <c r="Q2274">
        <v>671.77391299999999</v>
      </c>
      <c r="R2274">
        <v>735222</v>
      </c>
      <c r="S2274">
        <v>2.2999999999999998</v>
      </c>
      <c r="T2274">
        <v>2.4</v>
      </c>
      <c r="U2274">
        <v>0.749</v>
      </c>
      <c r="V2274">
        <v>13.5</v>
      </c>
      <c r="W2274" t="b">
        <f>COUNT(LifeExpectancyData[[#This Row],[Life expectancy]:[Schooling]])=19</f>
        <v>1</v>
      </c>
    </row>
    <row r="2275" spans="1:23" x14ac:dyDescent="0.25">
      <c r="A2275" t="s">
        <v>424</v>
      </c>
      <c r="B2275">
        <v>2007</v>
      </c>
      <c r="C2275" t="s">
        <v>273</v>
      </c>
      <c r="D2275">
        <v>73.8</v>
      </c>
      <c r="E2275">
        <v>132</v>
      </c>
      <c r="F2275">
        <v>1</v>
      </c>
      <c r="G2275">
        <v>9.3000000000000007</v>
      </c>
      <c r="H2275">
        <v>772.87003530000004</v>
      </c>
      <c r="I2275">
        <v>99</v>
      </c>
      <c r="J2275">
        <v>201</v>
      </c>
      <c r="K2275">
        <v>55.1</v>
      </c>
      <c r="L2275">
        <v>1</v>
      </c>
      <c r="M2275">
        <v>93</v>
      </c>
      <c r="N2275">
        <v>1.2</v>
      </c>
      <c r="O2275">
        <v>94</v>
      </c>
      <c r="P2275">
        <v>0.1</v>
      </c>
      <c r="Q2275">
        <v>5458.1217180000003</v>
      </c>
      <c r="R2275">
        <v>7381579</v>
      </c>
      <c r="S2275">
        <v>2.4</v>
      </c>
      <c r="T2275">
        <v>2.4</v>
      </c>
      <c r="U2275">
        <v>0.74299999999999999</v>
      </c>
      <c r="V2275">
        <v>13.5</v>
      </c>
      <c r="W2275" t="b">
        <f>COUNT(LifeExpectancyData[[#This Row],[Life expectancy]:[Schooling]])=19</f>
        <v>1</v>
      </c>
    </row>
    <row r="2276" spans="1:23" x14ac:dyDescent="0.25">
      <c r="A2276" t="s">
        <v>424</v>
      </c>
      <c r="B2276">
        <v>2006</v>
      </c>
      <c r="C2276" t="s">
        <v>273</v>
      </c>
      <c r="D2276">
        <v>73.599999999999994</v>
      </c>
      <c r="E2276">
        <v>133</v>
      </c>
      <c r="F2276">
        <v>1</v>
      </c>
      <c r="G2276">
        <v>8.58</v>
      </c>
      <c r="H2276">
        <v>541.82434679999994</v>
      </c>
      <c r="I2276">
        <v>93</v>
      </c>
      <c r="J2276">
        <v>2</v>
      </c>
      <c r="K2276">
        <v>54.5</v>
      </c>
      <c r="L2276">
        <v>1</v>
      </c>
      <c r="M2276">
        <v>97</v>
      </c>
      <c r="N2276">
        <v>8.99</v>
      </c>
      <c r="O2276">
        <v>92</v>
      </c>
      <c r="P2276">
        <v>0.1</v>
      </c>
      <c r="Q2276">
        <v>4129.7587409999996</v>
      </c>
      <c r="R2276">
        <v>7411569</v>
      </c>
      <c r="S2276">
        <v>2.5</v>
      </c>
      <c r="T2276">
        <v>2.5</v>
      </c>
      <c r="U2276">
        <v>0.73899999999999999</v>
      </c>
      <c r="V2276">
        <v>13.4</v>
      </c>
      <c r="W2276" t="b">
        <f>COUNT(LifeExpectancyData[[#This Row],[Life expectancy]:[Schooling]])=19</f>
        <v>1</v>
      </c>
    </row>
    <row r="2277" spans="1:23" x14ac:dyDescent="0.25">
      <c r="A2277" t="s">
        <v>424</v>
      </c>
      <c r="B2277">
        <v>2005</v>
      </c>
      <c r="C2277" t="s">
        <v>273</v>
      </c>
      <c r="D2277">
        <v>73</v>
      </c>
      <c r="E2277">
        <v>135</v>
      </c>
      <c r="F2277">
        <v>1</v>
      </c>
      <c r="G2277">
        <v>9.6</v>
      </c>
      <c r="H2277">
        <v>503.11159470000001</v>
      </c>
      <c r="I2277">
        <v>65</v>
      </c>
      <c r="J2277">
        <v>2</v>
      </c>
      <c r="K2277">
        <v>53.9</v>
      </c>
      <c r="L2277">
        <v>1</v>
      </c>
      <c r="M2277">
        <v>98</v>
      </c>
      <c r="N2277">
        <v>8.6999999999999993</v>
      </c>
      <c r="O2277">
        <v>98</v>
      </c>
      <c r="P2277">
        <v>0.1</v>
      </c>
      <c r="Q2277">
        <v>3528.1318000000001</v>
      </c>
      <c r="R2277">
        <v>744769</v>
      </c>
      <c r="S2277">
        <v>2.5</v>
      </c>
      <c r="T2277">
        <v>2.6</v>
      </c>
      <c r="U2277">
        <v>0.73</v>
      </c>
      <c r="V2277">
        <v>13.2</v>
      </c>
      <c r="W2277" t="b">
        <f>COUNT(LifeExpectancyData[[#This Row],[Life expectancy]:[Schooling]])=19</f>
        <v>1</v>
      </c>
    </row>
    <row r="2278" spans="1:23" x14ac:dyDescent="0.25">
      <c r="A2278" t="s">
        <v>424</v>
      </c>
      <c r="B2278">
        <v>2004</v>
      </c>
      <c r="C2278" t="s">
        <v>273</v>
      </c>
      <c r="D2278">
        <v>73</v>
      </c>
      <c r="E2278">
        <v>134</v>
      </c>
      <c r="F2278">
        <v>1</v>
      </c>
      <c r="G2278">
        <v>7.42</v>
      </c>
      <c r="H2278">
        <v>462.70767560000002</v>
      </c>
      <c r="I2278">
        <v>89</v>
      </c>
      <c r="J2278">
        <v>11</v>
      </c>
      <c r="K2278">
        <v>53.3</v>
      </c>
      <c r="L2278">
        <v>1</v>
      </c>
      <c r="M2278">
        <v>96</v>
      </c>
      <c r="N2278">
        <v>8.24</v>
      </c>
      <c r="O2278">
        <v>88</v>
      </c>
      <c r="P2278">
        <v>0.1</v>
      </c>
      <c r="Q2278">
        <v>3331.2287660000002</v>
      </c>
      <c r="R2278">
        <v>7463157</v>
      </c>
      <c r="S2278">
        <v>2.6</v>
      </c>
      <c r="T2278">
        <v>2.6</v>
      </c>
      <c r="U2278">
        <v>0.72</v>
      </c>
      <c r="V2278">
        <v>13.1</v>
      </c>
      <c r="W2278" t="b">
        <f>COUNT(LifeExpectancyData[[#This Row],[Life expectancy]:[Schooling]])=19</f>
        <v>1</v>
      </c>
    </row>
    <row r="2279" spans="1:23" x14ac:dyDescent="0.25">
      <c r="A2279" t="s">
        <v>424</v>
      </c>
      <c r="B2279">
        <v>2003</v>
      </c>
      <c r="C2279" t="s">
        <v>273</v>
      </c>
      <c r="D2279">
        <v>73</v>
      </c>
      <c r="E2279">
        <v>134</v>
      </c>
      <c r="F2279">
        <v>1</v>
      </c>
      <c r="G2279">
        <v>7.25</v>
      </c>
      <c r="H2279">
        <v>389.75152120000001</v>
      </c>
      <c r="J2279">
        <v>15</v>
      </c>
      <c r="K2279">
        <v>52.8</v>
      </c>
      <c r="L2279">
        <v>1</v>
      </c>
      <c r="M2279">
        <v>89</v>
      </c>
      <c r="N2279">
        <v>8.1300000000000008</v>
      </c>
      <c r="O2279">
        <v>89</v>
      </c>
      <c r="P2279">
        <v>0.1</v>
      </c>
      <c r="Q2279">
        <v>2832.4965200000001</v>
      </c>
      <c r="R2279">
        <v>748591</v>
      </c>
      <c r="S2279">
        <v>2.7</v>
      </c>
      <c r="T2279">
        <v>2.7</v>
      </c>
      <c r="U2279">
        <v>0.71499999999999997</v>
      </c>
      <c r="V2279">
        <v>13</v>
      </c>
      <c r="W2279" t="b">
        <f>COUNT(LifeExpectancyData[[#This Row],[Life expectancy]:[Schooling]])=19</f>
        <v>0</v>
      </c>
    </row>
    <row r="2280" spans="1:23" x14ac:dyDescent="0.25">
      <c r="A2280" t="s">
        <v>424</v>
      </c>
      <c r="B2280">
        <v>2002</v>
      </c>
      <c r="C2280" t="s">
        <v>273</v>
      </c>
      <c r="D2280">
        <v>72.900000000000006</v>
      </c>
      <c r="E2280">
        <v>133</v>
      </c>
      <c r="F2280">
        <v>1</v>
      </c>
      <c r="G2280">
        <v>6.95</v>
      </c>
      <c r="H2280">
        <v>292.61423780000001</v>
      </c>
      <c r="J2280">
        <v>63</v>
      </c>
      <c r="K2280">
        <v>52.2</v>
      </c>
      <c r="L2280">
        <v>1</v>
      </c>
      <c r="M2280">
        <v>95</v>
      </c>
      <c r="N2280">
        <v>8.9</v>
      </c>
      <c r="O2280">
        <v>95</v>
      </c>
      <c r="P2280">
        <v>0.1</v>
      </c>
      <c r="Q2280">
        <v>2149.9944</v>
      </c>
      <c r="R2280">
        <v>7496522</v>
      </c>
      <c r="S2280">
        <v>2.7</v>
      </c>
      <c r="T2280">
        <v>2.8</v>
      </c>
      <c r="U2280">
        <v>0.71499999999999997</v>
      </c>
      <c r="V2280">
        <v>13.2</v>
      </c>
      <c r="W2280" t="b">
        <f>COUNT(LifeExpectancyData[[#This Row],[Life expectancy]:[Schooling]])=19</f>
        <v>0</v>
      </c>
    </row>
    <row r="2281" spans="1:23" x14ac:dyDescent="0.25">
      <c r="A2281" t="s">
        <v>424</v>
      </c>
      <c r="B2281">
        <v>2001</v>
      </c>
      <c r="C2281" t="s">
        <v>273</v>
      </c>
      <c r="D2281">
        <v>73.099999999999994</v>
      </c>
      <c r="E2281">
        <v>135</v>
      </c>
      <c r="F2281">
        <v>1</v>
      </c>
      <c r="G2281">
        <v>7.53</v>
      </c>
      <c r="H2281">
        <v>222.50657050000001</v>
      </c>
      <c r="J2281">
        <v>35</v>
      </c>
      <c r="K2281">
        <v>51.7</v>
      </c>
      <c r="L2281">
        <v>1</v>
      </c>
      <c r="M2281">
        <v>93</v>
      </c>
      <c r="N2281">
        <v>6.89</v>
      </c>
      <c r="O2281">
        <v>93</v>
      </c>
      <c r="P2281">
        <v>0.1</v>
      </c>
      <c r="Q2281">
        <v>1634.8756100000001</v>
      </c>
      <c r="R2281">
        <v>753433</v>
      </c>
      <c r="S2281">
        <v>2.8</v>
      </c>
      <c r="T2281">
        <v>2.8</v>
      </c>
      <c r="U2281">
        <v>0.70899999999999996</v>
      </c>
      <c r="V2281">
        <v>13.1</v>
      </c>
      <c r="W2281" t="b">
        <f>COUNT(LifeExpectancyData[[#This Row],[Life expectancy]:[Schooling]])=19</f>
        <v>0</v>
      </c>
    </row>
    <row r="2282" spans="1:23" x14ac:dyDescent="0.25">
      <c r="A2282" t="s">
        <v>424</v>
      </c>
      <c r="B2282">
        <v>2000</v>
      </c>
      <c r="C2282" t="s">
        <v>273</v>
      </c>
      <c r="D2282">
        <v>72.599999999999994</v>
      </c>
      <c r="E2282">
        <v>141</v>
      </c>
      <c r="F2282">
        <v>1</v>
      </c>
      <c r="G2282">
        <v>7.38</v>
      </c>
      <c r="H2282">
        <v>11.859281080000001</v>
      </c>
      <c r="J2282">
        <v>38</v>
      </c>
      <c r="K2282">
        <v>51.2</v>
      </c>
      <c r="L2282">
        <v>2</v>
      </c>
      <c r="M2282">
        <v>98</v>
      </c>
      <c r="N2282">
        <v>6.53</v>
      </c>
      <c r="O2282">
        <v>95</v>
      </c>
      <c r="P2282">
        <v>0.1</v>
      </c>
      <c r="Q2282">
        <v>87.136525199999994</v>
      </c>
      <c r="R2282">
        <v>7516346</v>
      </c>
      <c r="S2282">
        <v>2.8</v>
      </c>
      <c r="T2282">
        <v>2.9</v>
      </c>
      <c r="U2282">
        <v>0.70199999999999996</v>
      </c>
      <c r="V2282">
        <v>13</v>
      </c>
      <c r="W2282" t="b">
        <f>COUNT(LifeExpectancyData[[#This Row],[Life expectancy]:[Schooling]])=19</f>
        <v>0</v>
      </c>
    </row>
    <row r="2283" spans="1:23" x14ac:dyDescent="0.25">
      <c r="A2283" t="s">
        <v>425</v>
      </c>
      <c r="B2283">
        <v>2015</v>
      </c>
      <c r="C2283" t="s">
        <v>273</v>
      </c>
      <c r="D2283">
        <v>73.2</v>
      </c>
      <c r="E2283">
        <v>168</v>
      </c>
      <c r="F2283">
        <v>0</v>
      </c>
      <c r="H2283">
        <v>0</v>
      </c>
      <c r="I2283">
        <v>98</v>
      </c>
      <c r="J2283">
        <v>0</v>
      </c>
      <c r="K2283">
        <v>37.4</v>
      </c>
      <c r="L2283">
        <v>0</v>
      </c>
      <c r="M2283">
        <v>97</v>
      </c>
      <c r="O2283">
        <v>97</v>
      </c>
      <c r="P2283">
        <v>0.1</v>
      </c>
      <c r="Q2283">
        <v>1539.4639999999999</v>
      </c>
      <c r="R2283">
        <v>93419</v>
      </c>
      <c r="S2283">
        <v>5.7</v>
      </c>
      <c r="T2283">
        <v>6</v>
      </c>
      <c r="U2283">
        <v>0.78100000000000003</v>
      </c>
      <c r="V2283">
        <v>14.1</v>
      </c>
      <c r="W2283" t="b">
        <f>COUNT(LifeExpectancyData[[#This Row],[Life expectancy]:[Schooling]])=19</f>
        <v>0</v>
      </c>
    </row>
    <row r="2284" spans="1:23" x14ac:dyDescent="0.25">
      <c r="A2284" t="s">
        <v>425</v>
      </c>
      <c r="B2284">
        <v>2014</v>
      </c>
      <c r="C2284" t="s">
        <v>273</v>
      </c>
      <c r="D2284">
        <v>73</v>
      </c>
      <c r="E2284">
        <v>17</v>
      </c>
      <c r="F2284">
        <v>0</v>
      </c>
      <c r="G2284">
        <v>0.01</v>
      </c>
      <c r="H2284">
        <v>151.10455519999999</v>
      </c>
      <c r="I2284">
        <v>99</v>
      </c>
      <c r="J2284">
        <v>0</v>
      </c>
      <c r="K2284">
        <v>36.200000000000003</v>
      </c>
      <c r="L2284">
        <v>0</v>
      </c>
      <c r="M2284">
        <v>99</v>
      </c>
      <c r="N2284">
        <v>3.37</v>
      </c>
      <c r="O2284">
        <v>99</v>
      </c>
      <c r="P2284">
        <v>0.1</v>
      </c>
      <c r="Q2284">
        <v>1557.77892</v>
      </c>
      <c r="R2284">
        <v>91359</v>
      </c>
      <c r="S2284">
        <v>5.7</v>
      </c>
      <c r="T2284">
        <v>6</v>
      </c>
      <c r="U2284">
        <v>0.76600000000000001</v>
      </c>
      <c r="V2284">
        <v>13.2</v>
      </c>
      <c r="W2284" t="b">
        <f>COUNT(LifeExpectancyData[[#This Row],[Life expectancy]:[Schooling]])=19</f>
        <v>1</v>
      </c>
    </row>
    <row r="2285" spans="1:23" x14ac:dyDescent="0.25">
      <c r="A2285" t="s">
        <v>425</v>
      </c>
      <c r="B2285">
        <v>2013</v>
      </c>
      <c r="C2285" t="s">
        <v>273</v>
      </c>
      <c r="D2285">
        <v>72.900000000000006</v>
      </c>
      <c r="E2285">
        <v>172</v>
      </c>
      <c r="F2285">
        <v>0</v>
      </c>
      <c r="G2285">
        <v>0.01</v>
      </c>
      <c r="H2285">
        <v>1521.6727510000001</v>
      </c>
      <c r="I2285">
        <v>99</v>
      </c>
      <c r="J2285">
        <v>0</v>
      </c>
      <c r="K2285">
        <v>35.5</v>
      </c>
      <c r="L2285">
        <v>0</v>
      </c>
      <c r="M2285">
        <v>98</v>
      </c>
      <c r="N2285">
        <v>3.58</v>
      </c>
      <c r="O2285">
        <v>98</v>
      </c>
      <c r="P2285">
        <v>0.1</v>
      </c>
      <c r="Q2285">
        <v>15687.347949999999</v>
      </c>
      <c r="R2285">
        <v>89949</v>
      </c>
      <c r="S2285">
        <v>5.7</v>
      </c>
      <c r="T2285">
        <v>6.1</v>
      </c>
      <c r="U2285">
        <v>0.76200000000000001</v>
      </c>
      <c r="V2285">
        <v>13.5</v>
      </c>
      <c r="W2285" t="b">
        <f>COUNT(LifeExpectancyData[[#This Row],[Life expectancy]:[Schooling]])=19</f>
        <v>1</v>
      </c>
    </row>
    <row r="2286" spans="1:23" x14ac:dyDescent="0.25">
      <c r="A2286" t="s">
        <v>425</v>
      </c>
      <c r="B2286">
        <v>2012</v>
      </c>
      <c r="C2286" t="s">
        <v>273</v>
      </c>
      <c r="D2286">
        <v>72.7</v>
      </c>
      <c r="E2286">
        <v>174</v>
      </c>
      <c r="F2286">
        <v>0</v>
      </c>
      <c r="G2286">
        <v>0.01</v>
      </c>
      <c r="H2286">
        <v>177.26339609999999</v>
      </c>
      <c r="I2286">
        <v>99</v>
      </c>
      <c r="J2286">
        <v>0</v>
      </c>
      <c r="K2286">
        <v>34.799999999999997</v>
      </c>
      <c r="L2286">
        <v>0</v>
      </c>
      <c r="M2286">
        <v>98</v>
      </c>
      <c r="N2286">
        <v>4.8</v>
      </c>
      <c r="O2286">
        <v>98</v>
      </c>
      <c r="P2286">
        <v>0.1</v>
      </c>
      <c r="Q2286">
        <v>12845.173629999999</v>
      </c>
      <c r="R2286">
        <v>8833</v>
      </c>
      <c r="S2286">
        <v>5.7</v>
      </c>
      <c r="T2286">
        <v>6.1</v>
      </c>
      <c r="U2286">
        <v>0.755</v>
      </c>
      <c r="V2286">
        <v>13.5</v>
      </c>
      <c r="W2286" t="b">
        <f>COUNT(LifeExpectancyData[[#This Row],[Life expectancy]:[Schooling]])=19</f>
        <v>1</v>
      </c>
    </row>
    <row r="2287" spans="1:23" x14ac:dyDescent="0.25">
      <c r="A2287" t="s">
        <v>425</v>
      </c>
      <c r="B2287">
        <v>2011</v>
      </c>
      <c r="C2287" t="s">
        <v>273</v>
      </c>
      <c r="D2287">
        <v>72.599999999999994</v>
      </c>
      <c r="E2287">
        <v>177</v>
      </c>
      <c r="F2287">
        <v>0</v>
      </c>
      <c r="G2287">
        <v>9.7200000000000006</v>
      </c>
      <c r="H2287">
        <v>1121.475547</v>
      </c>
      <c r="I2287">
        <v>99</v>
      </c>
      <c r="J2287">
        <v>0</v>
      </c>
      <c r="K2287">
        <v>34.200000000000003</v>
      </c>
      <c r="L2287">
        <v>0</v>
      </c>
      <c r="M2287">
        <v>99</v>
      </c>
      <c r="N2287">
        <v>3.38</v>
      </c>
      <c r="O2287">
        <v>99</v>
      </c>
      <c r="P2287">
        <v>0.1</v>
      </c>
      <c r="Q2287">
        <v>12189.9516</v>
      </c>
      <c r="R2287">
        <v>87441</v>
      </c>
      <c r="S2287">
        <v>5.7</v>
      </c>
      <c r="T2287">
        <v>6.1</v>
      </c>
      <c r="U2287">
        <v>0.74399999999999999</v>
      </c>
      <c r="V2287">
        <v>13.3</v>
      </c>
      <c r="W2287" t="b">
        <f>COUNT(LifeExpectancyData[[#This Row],[Life expectancy]:[Schooling]])=19</f>
        <v>1</v>
      </c>
    </row>
    <row r="2288" spans="1:23" x14ac:dyDescent="0.25">
      <c r="A2288" t="s">
        <v>425</v>
      </c>
      <c r="B2288">
        <v>2010</v>
      </c>
      <c r="C2288" t="s">
        <v>273</v>
      </c>
      <c r="D2288">
        <v>72.400000000000006</v>
      </c>
      <c r="E2288">
        <v>18</v>
      </c>
      <c r="F2288">
        <v>0</v>
      </c>
      <c r="G2288">
        <v>6.51</v>
      </c>
      <c r="H2288">
        <v>16.492323169999999</v>
      </c>
      <c r="I2288">
        <v>99</v>
      </c>
      <c r="J2288">
        <v>0</v>
      </c>
      <c r="K2288">
        <v>33.5</v>
      </c>
      <c r="L2288">
        <v>0</v>
      </c>
      <c r="M2288">
        <v>99</v>
      </c>
      <c r="N2288">
        <v>3.59</v>
      </c>
      <c r="O2288">
        <v>99</v>
      </c>
      <c r="P2288">
        <v>0.1</v>
      </c>
      <c r="Q2288">
        <v>184.68447</v>
      </c>
      <c r="R2288">
        <v>8977</v>
      </c>
      <c r="S2288">
        <v>5.8</v>
      </c>
      <c r="T2288">
        <v>6.2</v>
      </c>
      <c r="U2288">
        <v>0.74</v>
      </c>
      <c r="V2288">
        <v>13.2</v>
      </c>
      <c r="W2288" t="b">
        <f>COUNT(LifeExpectancyData[[#This Row],[Life expectancy]:[Schooling]])=19</f>
        <v>1</v>
      </c>
    </row>
    <row r="2289" spans="1:23" x14ac:dyDescent="0.25">
      <c r="A2289" t="s">
        <v>425</v>
      </c>
      <c r="B2289">
        <v>2009</v>
      </c>
      <c r="C2289" t="s">
        <v>273</v>
      </c>
      <c r="D2289">
        <v>72.3</v>
      </c>
      <c r="E2289">
        <v>182</v>
      </c>
      <c r="F2289">
        <v>0</v>
      </c>
      <c r="G2289">
        <v>4.9400000000000004</v>
      </c>
      <c r="H2289">
        <v>75.225658199999998</v>
      </c>
      <c r="I2289">
        <v>99</v>
      </c>
      <c r="J2289">
        <v>0</v>
      </c>
      <c r="K2289">
        <v>32.4</v>
      </c>
      <c r="L2289">
        <v>0</v>
      </c>
      <c r="M2289">
        <v>99</v>
      </c>
      <c r="N2289">
        <v>2.64</v>
      </c>
      <c r="O2289">
        <v>99</v>
      </c>
      <c r="P2289">
        <v>0.1</v>
      </c>
      <c r="Q2289">
        <v>976.95659999999998</v>
      </c>
      <c r="R2289">
        <v>87298</v>
      </c>
      <c r="S2289">
        <v>5.8</v>
      </c>
      <c r="T2289">
        <v>6.2</v>
      </c>
      <c r="U2289">
        <v>0.73899999999999999</v>
      </c>
      <c r="V2289">
        <v>13.2</v>
      </c>
      <c r="W2289" t="b">
        <f>COUNT(LifeExpectancyData[[#This Row],[Life expectancy]:[Schooling]])=19</f>
        <v>1</v>
      </c>
    </row>
    <row r="2290" spans="1:23" x14ac:dyDescent="0.25">
      <c r="A2290" t="s">
        <v>425</v>
      </c>
      <c r="B2290">
        <v>2008</v>
      </c>
      <c r="C2290" t="s">
        <v>273</v>
      </c>
      <c r="D2290">
        <v>72.2</v>
      </c>
      <c r="E2290">
        <v>184</v>
      </c>
      <c r="F2290">
        <v>0</v>
      </c>
      <c r="G2290">
        <v>6.33</v>
      </c>
      <c r="H2290">
        <v>701.85263640000005</v>
      </c>
      <c r="I2290">
        <v>99</v>
      </c>
      <c r="J2290">
        <v>0</v>
      </c>
      <c r="K2290">
        <v>31.8</v>
      </c>
      <c r="L2290">
        <v>0</v>
      </c>
      <c r="M2290">
        <v>99</v>
      </c>
      <c r="N2290">
        <v>2.64</v>
      </c>
      <c r="O2290">
        <v>99</v>
      </c>
      <c r="P2290">
        <v>0.1</v>
      </c>
      <c r="Q2290">
        <v>11122.8627</v>
      </c>
      <c r="R2290">
        <v>86956</v>
      </c>
      <c r="S2290">
        <v>5.9</v>
      </c>
      <c r="T2290">
        <v>6.3</v>
      </c>
      <c r="U2290">
        <v>0.73899999999999999</v>
      </c>
      <c r="V2290">
        <v>13.2</v>
      </c>
      <c r="W2290" t="b">
        <f>COUNT(LifeExpectancyData[[#This Row],[Life expectancy]:[Schooling]])=19</f>
        <v>1</v>
      </c>
    </row>
    <row r="2291" spans="1:23" x14ac:dyDescent="0.25">
      <c r="A2291" t="s">
        <v>425</v>
      </c>
      <c r="B2291">
        <v>2007</v>
      </c>
      <c r="C2291" t="s">
        <v>273</v>
      </c>
      <c r="D2291">
        <v>72.2</v>
      </c>
      <c r="E2291">
        <v>185</v>
      </c>
      <c r="F2291">
        <v>0</v>
      </c>
      <c r="G2291">
        <v>8.1199999999999992</v>
      </c>
      <c r="H2291">
        <v>916.4741775</v>
      </c>
      <c r="I2291">
        <v>99</v>
      </c>
      <c r="J2291">
        <v>1</v>
      </c>
      <c r="K2291">
        <v>31.2</v>
      </c>
      <c r="L2291">
        <v>0</v>
      </c>
      <c r="M2291">
        <v>99</v>
      </c>
      <c r="N2291">
        <v>3.3</v>
      </c>
      <c r="O2291">
        <v>99</v>
      </c>
      <c r="P2291">
        <v>0.1</v>
      </c>
      <c r="Q2291">
        <v>12154.82994</v>
      </c>
      <c r="R2291">
        <v>8533</v>
      </c>
      <c r="S2291">
        <v>5.9</v>
      </c>
      <c r="T2291">
        <v>6.3</v>
      </c>
      <c r="U2291">
        <v>0.73299999999999998</v>
      </c>
      <c r="V2291">
        <v>13.1</v>
      </c>
      <c r="W2291" t="b">
        <f>COUNT(LifeExpectancyData[[#This Row],[Life expectancy]:[Schooling]])=19</f>
        <v>1</v>
      </c>
    </row>
    <row r="2292" spans="1:23" x14ac:dyDescent="0.25">
      <c r="A2292" t="s">
        <v>425</v>
      </c>
      <c r="B2292">
        <v>2006</v>
      </c>
      <c r="C2292" t="s">
        <v>273</v>
      </c>
      <c r="D2292">
        <v>72.2</v>
      </c>
      <c r="E2292">
        <v>185</v>
      </c>
      <c r="F2292">
        <v>0</v>
      </c>
      <c r="G2292">
        <v>8.1199999999999992</v>
      </c>
      <c r="H2292">
        <v>102.373909</v>
      </c>
      <c r="I2292">
        <v>99</v>
      </c>
      <c r="J2292">
        <v>10</v>
      </c>
      <c r="K2292">
        <v>3.7</v>
      </c>
      <c r="L2292">
        <v>0</v>
      </c>
      <c r="M2292">
        <v>99</v>
      </c>
      <c r="N2292">
        <v>3.73</v>
      </c>
      <c r="O2292">
        <v>99</v>
      </c>
      <c r="P2292">
        <v>0.1</v>
      </c>
      <c r="Q2292">
        <v>1214.39987</v>
      </c>
      <c r="R2292">
        <v>846</v>
      </c>
      <c r="S2292">
        <v>5.9</v>
      </c>
      <c r="T2292">
        <v>6.3</v>
      </c>
      <c r="U2292">
        <v>0.72799999999999998</v>
      </c>
      <c r="V2292">
        <v>13.1</v>
      </c>
      <c r="W2292" t="b">
        <f>COUNT(LifeExpectancyData[[#This Row],[Life expectancy]:[Schooling]])=19</f>
        <v>1</v>
      </c>
    </row>
    <row r="2293" spans="1:23" x14ac:dyDescent="0.25">
      <c r="A2293" t="s">
        <v>425</v>
      </c>
      <c r="B2293">
        <v>2005</v>
      </c>
      <c r="C2293" t="s">
        <v>273</v>
      </c>
      <c r="D2293">
        <v>72.2</v>
      </c>
      <c r="E2293">
        <v>185</v>
      </c>
      <c r="F2293">
        <v>0</v>
      </c>
      <c r="G2293">
        <v>7.82</v>
      </c>
      <c r="H2293">
        <v>21.465313200000001</v>
      </c>
      <c r="I2293">
        <v>99</v>
      </c>
      <c r="J2293">
        <v>0</v>
      </c>
      <c r="K2293">
        <v>3.1</v>
      </c>
      <c r="L2293">
        <v>0</v>
      </c>
      <c r="M2293">
        <v>99</v>
      </c>
      <c r="N2293">
        <v>3.91</v>
      </c>
      <c r="O2293">
        <v>99</v>
      </c>
      <c r="P2293">
        <v>0.1</v>
      </c>
      <c r="Q2293">
        <v>1192.5174</v>
      </c>
      <c r="R2293">
        <v>82858</v>
      </c>
      <c r="S2293">
        <v>6</v>
      </c>
      <c r="T2293">
        <v>6.4</v>
      </c>
      <c r="U2293">
        <v>0.71199999999999997</v>
      </c>
      <c r="V2293">
        <v>12.1</v>
      </c>
      <c r="W2293" t="b">
        <f>COUNT(LifeExpectancyData[[#This Row],[Life expectancy]:[Schooling]])=19</f>
        <v>1</v>
      </c>
    </row>
    <row r="2294" spans="1:23" x14ac:dyDescent="0.25">
      <c r="A2294" t="s">
        <v>425</v>
      </c>
      <c r="B2294">
        <v>2004</v>
      </c>
      <c r="C2294" t="s">
        <v>273</v>
      </c>
      <c r="D2294">
        <v>72.099999999999994</v>
      </c>
      <c r="E2294">
        <v>186</v>
      </c>
      <c r="F2294">
        <v>0</v>
      </c>
      <c r="G2294">
        <v>7.91</v>
      </c>
      <c r="H2294">
        <v>12.943245810000001</v>
      </c>
      <c r="I2294">
        <v>99</v>
      </c>
      <c r="J2294">
        <v>0</v>
      </c>
      <c r="K2294">
        <v>29.2</v>
      </c>
      <c r="L2294">
        <v>0</v>
      </c>
      <c r="M2294">
        <v>99</v>
      </c>
      <c r="N2294">
        <v>4.17</v>
      </c>
      <c r="O2294">
        <v>99</v>
      </c>
      <c r="P2294">
        <v>0.1</v>
      </c>
      <c r="Q2294">
        <v>1176.6587099999999</v>
      </c>
      <c r="R2294">
        <v>82475</v>
      </c>
      <c r="S2294">
        <v>6</v>
      </c>
      <c r="T2294">
        <v>6.4</v>
      </c>
      <c r="U2294">
        <v>0.71499999999999997</v>
      </c>
      <c r="V2294">
        <v>12.3</v>
      </c>
      <c r="W2294" t="b">
        <f>COUNT(LifeExpectancyData[[#This Row],[Life expectancy]:[Schooling]])=19</f>
        <v>1</v>
      </c>
    </row>
    <row r="2295" spans="1:23" x14ac:dyDescent="0.25">
      <c r="A2295" t="s">
        <v>425</v>
      </c>
      <c r="B2295">
        <v>2003</v>
      </c>
      <c r="C2295" t="s">
        <v>273</v>
      </c>
      <c r="D2295">
        <v>72.099999999999994</v>
      </c>
      <c r="E2295">
        <v>185</v>
      </c>
      <c r="F2295">
        <v>0</v>
      </c>
      <c r="G2295">
        <v>7.41</v>
      </c>
      <c r="H2295">
        <v>843.11866620000001</v>
      </c>
      <c r="I2295">
        <v>99</v>
      </c>
      <c r="J2295">
        <v>0</v>
      </c>
      <c r="K2295">
        <v>28.7</v>
      </c>
      <c r="L2295">
        <v>0</v>
      </c>
      <c r="M2295">
        <v>99</v>
      </c>
      <c r="N2295">
        <v>4.6399999999999997</v>
      </c>
      <c r="O2295">
        <v>99</v>
      </c>
      <c r="P2295">
        <v>0.1</v>
      </c>
      <c r="Q2295">
        <v>8524.9612359999992</v>
      </c>
      <c r="R2295">
        <v>82781</v>
      </c>
      <c r="S2295">
        <v>6.1</v>
      </c>
      <c r="T2295">
        <v>6.5</v>
      </c>
      <c r="U2295">
        <v>0.71299999999999997</v>
      </c>
      <c r="V2295">
        <v>12.1</v>
      </c>
      <c r="W2295" t="b">
        <f>COUNT(LifeExpectancyData[[#This Row],[Life expectancy]:[Schooling]])=19</f>
        <v>1</v>
      </c>
    </row>
    <row r="2296" spans="1:23" x14ac:dyDescent="0.25">
      <c r="A2296" t="s">
        <v>425</v>
      </c>
      <c r="B2296">
        <v>2002</v>
      </c>
      <c r="C2296" t="s">
        <v>273</v>
      </c>
      <c r="D2296">
        <v>72.099999999999994</v>
      </c>
      <c r="E2296">
        <v>186</v>
      </c>
      <c r="F2296">
        <v>0</v>
      </c>
      <c r="G2296">
        <v>11.15</v>
      </c>
      <c r="H2296">
        <v>562.36018479999996</v>
      </c>
      <c r="I2296">
        <v>99</v>
      </c>
      <c r="J2296">
        <v>0</v>
      </c>
      <c r="K2296">
        <v>28.1</v>
      </c>
      <c r="L2296">
        <v>0</v>
      </c>
      <c r="M2296">
        <v>99</v>
      </c>
      <c r="N2296">
        <v>4.21</v>
      </c>
      <c r="O2296">
        <v>99</v>
      </c>
      <c r="P2296">
        <v>0.1</v>
      </c>
      <c r="Q2296">
        <v>8331.2619969999996</v>
      </c>
      <c r="R2296">
        <v>83723</v>
      </c>
      <c r="S2296">
        <v>6.1</v>
      </c>
      <c r="T2296">
        <v>6.6</v>
      </c>
      <c r="U2296">
        <v>0.71199999999999997</v>
      </c>
      <c r="V2296">
        <v>12.1</v>
      </c>
      <c r="W2296" t="b">
        <f>COUNT(LifeExpectancyData[[#This Row],[Life expectancy]:[Schooling]])=19</f>
        <v>1</v>
      </c>
    </row>
    <row r="2297" spans="1:23" x14ac:dyDescent="0.25">
      <c r="A2297" t="s">
        <v>425</v>
      </c>
      <c r="B2297">
        <v>2001</v>
      </c>
      <c r="C2297" t="s">
        <v>273</v>
      </c>
      <c r="D2297">
        <v>72</v>
      </c>
      <c r="E2297">
        <v>187</v>
      </c>
      <c r="F2297">
        <v>0</v>
      </c>
      <c r="G2297">
        <v>6.72</v>
      </c>
      <c r="H2297">
        <v>643.70357520000005</v>
      </c>
      <c r="I2297">
        <v>96</v>
      </c>
      <c r="J2297">
        <v>0</v>
      </c>
      <c r="K2297">
        <v>27.6</v>
      </c>
      <c r="L2297">
        <v>0</v>
      </c>
      <c r="M2297">
        <v>96</v>
      </c>
      <c r="N2297">
        <v>4.45</v>
      </c>
      <c r="O2297">
        <v>96</v>
      </c>
      <c r="P2297">
        <v>0.1</v>
      </c>
      <c r="Q2297">
        <v>7663.1378000000004</v>
      </c>
      <c r="R2297">
        <v>8122</v>
      </c>
      <c r="S2297">
        <v>6.2</v>
      </c>
      <c r="T2297">
        <v>6.6</v>
      </c>
      <c r="U2297">
        <v>0.71399999999999997</v>
      </c>
      <c r="V2297">
        <v>12.2</v>
      </c>
      <c r="W2297" t="b">
        <f>COUNT(LifeExpectancyData[[#This Row],[Life expectancy]:[Schooling]])=19</f>
        <v>1</v>
      </c>
    </row>
    <row r="2298" spans="1:23" x14ac:dyDescent="0.25">
      <c r="A2298" t="s">
        <v>425</v>
      </c>
      <c r="B2298">
        <v>2000</v>
      </c>
      <c r="C2298" t="s">
        <v>273</v>
      </c>
      <c r="D2298">
        <v>71.8</v>
      </c>
      <c r="E2298">
        <v>188</v>
      </c>
      <c r="F2298">
        <v>0</v>
      </c>
      <c r="G2298">
        <v>8.24</v>
      </c>
      <c r="H2298">
        <v>601.76081150000005</v>
      </c>
      <c r="I2298">
        <v>98</v>
      </c>
      <c r="J2298">
        <v>0</v>
      </c>
      <c r="K2298">
        <v>27.1</v>
      </c>
      <c r="L2298">
        <v>0</v>
      </c>
      <c r="M2298">
        <v>98</v>
      </c>
      <c r="N2298">
        <v>4.62</v>
      </c>
      <c r="O2298">
        <v>98</v>
      </c>
      <c r="P2298">
        <v>0.1</v>
      </c>
      <c r="Q2298">
        <v>7578.8515299999999</v>
      </c>
      <c r="R2298">
        <v>81131</v>
      </c>
      <c r="S2298">
        <v>6.3</v>
      </c>
      <c r="T2298">
        <v>6.7</v>
      </c>
      <c r="U2298">
        <v>0</v>
      </c>
      <c r="V2298">
        <v>12.3</v>
      </c>
      <c r="W2298" t="b">
        <f>COUNT(LifeExpectancyData[[#This Row],[Life expectancy]:[Schooling]])=19</f>
        <v>1</v>
      </c>
    </row>
    <row r="2299" spans="1:23" x14ac:dyDescent="0.25">
      <c r="A2299" t="s">
        <v>426</v>
      </c>
      <c r="B2299">
        <v>2015</v>
      </c>
      <c r="C2299" t="s">
        <v>273</v>
      </c>
      <c r="D2299">
        <v>51</v>
      </c>
      <c r="E2299">
        <v>413</v>
      </c>
      <c r="F2299">
        <v>22</v>
      </c>
      <c r="H2299">
        <v>0</v>
      </c>
      <c r="I2299">
        <v>86</v>
      </c>
      <c r="J2299">
        <v>607</v>
      </c>
      <c r="K2299">
        <v>24.4</v>
      </c>
      <c r="L2299">
        <v>30</v>
      </c>
      <c r="M2299">
        <v>86</v>
      </c>
      <c r="O2299">
        <v>86</v>
      </c>
      <c r="P2299">
        <v>0.5</v>
      </c>
      <c r="Q2299">
        <v>587.53823299999999</v>
      </c>
      <c r="R2299">
        <v>723725</v>
      </c>
      <c r="S2299">
        <v>7.4</v>
      </c>
      <c r="T2299">
        <v>7.3</v>
      </c>
      <c r="U2299">
        <v>0.43099999999999999</v>
      </c>
      <c r="V2299">
        <v>9.5</v>
      </c>
      <c r="W2299" t="b">
        <f>COUNT(LifeExpectancyData[[#This Row],[Life expectancy]:[Schooling]])=19</f>
        <v>0</v>
      </c>
    </row>
    <row r="2300" spans="1:23" x14ac:dyDescent="0.25">
      <c r="A2300" t="s">
        <v>426</v>
      </c>
      <c r="B2300">
        <v>2014</v>
      </c>
      <c r="C2300" t="s">
        <v>273</v>
      </c>
      <c r="D2300">
        <v>48.1</v>
      </c>
      <c r="E2300">
        <v>463</v>
      </c>
      <c r="F2300">
        <v>23</v>
      </c>
      <c r="G2300">
        <v>0.01</v>
      </c>
      <c r="H2300">
        <v>1.443286353</v>
      </c>
      <c r="I2300">
        <v>83</v>
      </c>
      <c r="J2300">
        <v>1006</v>
      </c>
      <c r="K2300">
        <v>23.8</v>
      </c>
      <c r="L2300">
        <v>32</v>
      </c>
      <c r="M2300">
        <v>83</v>
      </c>
      <c r="N2300">
        <v>11.9</v>
      </c>
      <c r="O2300">
        <v>83</v>
      </c>
      <c r="P2300">
        <v>0.6</v>
      </c>
      <c r="Q2300">
        <v>78.439475700000003</v>
      </c>
      <c r="R2300">
        <v>779162</v>
      </c>
      <c r="S2300">
        <v>7.5</v>
      </c>
      <c r="T2300">
        <v>7.4</v>
      </c>
      <c r="U2300">
        <v>0.42599999999999999</v>
      </c>
      <c r="V2300">
        <v>9.5</v>
      </c>
      <c r="W2300" t="b">
        <f>COUNT(LifeExpectancyData[[#This Row],[Life expectancy]:[Schooling]])=19</f>
        <v>1</v>
      </c>
    </row>
    <row r="2301" spans="1:23" x14ac:dyDescent="0.25">
      <c r="A2301" t="s">
        <v>426</v>
      </c>
      <c r="B2301">
        <v>2013</v>
      </c>
      <c r="C2301" t="s">
        <v>273</v>
      </c>
      <c r="D2301">
        <v>54</v>
      </c>
      <c r="E2301">
        <v>47</v>
      </c>
      <c r="F2301">
        <v>23</v>
      </c>
      <c r="G2301">
        <v>0.01</v>
      </c>
      <c r="H2301">
        <v>1.321464076</v>
      </c>
      <c r="I2301">
        <v>92</v>
      </c>
      <c r="J2301">
        <v>15</v>
      </c>
      <c r="K2301">
        <v>23.3</v>
      </c>
      <c r="L2301">
        <v>33</v>
      </c>
      <c r="M2301">
        <v>92</v>
      </c>
      <c r="N2301">
        <v>11.59</v>
      </c>
      <c r="O2301">
        <v>92</v>
      </c>
      <c r="P2301">
        <v>0.8</v>
      </c>
      <c r="Q2301">
        <v>71.818699800000005</v>
      </c>
      <c r="R2301">
        <v>692279</v>
      </c>
      <c r="S2301">
        <v>7.7</v>
      </c>
      <c r="T2301">
        <v>7.6</v>
      </c>
      <c r="U2301">
        <v>0.41299999999999998</v>
      </c>
      <c r="V2301">
        <v>9.3000000000000007</v>
      </c>
      <c r="W2301" t="b">
        <f>COUNT(LifeExpectancyData[[#This Row],[Life expectancy]:[Schooling]])=19</f>
        <v>1</v>
      </c>
    </row>
    <row r="2302" spans="1:23" x14ac:dyDescent="0.25">
      <c r="A2302" t="s">
        <v>426</v>
      </c>
      <c r="B2302">
        <v>2012</v>
      </c>
      <c r="C2302" t="s">
        <v>273</v>
      </c>
      <c r="D2302">
        <v>49.7</v>
      </c>
      <c r="E2302">
        <v>411</v>
      </c>
      <c r="F2302">
        <v>25</v>
      </c>
      <c r="G2302">
        <v>0.01</v>
      </c>
      <c r="H2302">
        <v>54.560336960000001</v>
      </c>
      <c r="I2302">
        <v>91</v>
      </c>
      <c r="J2302">
        <v>678</v>
      </c>
      <c r="K2302">
        <v>22.7</v>
      </c>
      <c r="L2302">
        <v>35</v>
      </c>
      <c r="M2302">
        <v>91</v>
      </c>
      <c r="N2302">
        <v>11.24</v>
      </c>
      <c r="O2302">
        <v>91</v>
      </c>
      <c r="P2302">
        <v>0.9</v>
      </c>
      <c r="Q2302">
        <v>561.89842390000001</v>
      </c>
      <c r="R2302">
        <v>676613</v>
      </c>
      <c r="S2302">
        <v>7.9</v>
      </c>
      <c r="T2302">
        <v>7.8</v>
      </c>
      <c r="U2302">
        <v>0.40100000000000002</v>
      </c>
      <c r="V2302">
        <v>9.1</v>
      </c>
      <c r="W2302" t="b">
        <f>COUNT(LifeExpectancyData[[#This Row],[Life expectancy]:[Schooling]])=19</f>
        <v>1</v>
      </c>
    </row>
    <row r="2303" spans="1:23" x14ac:dyDescent="0.25">
      <c r="A2303" t="s">
        <v>426</v>
      </c>
      <c r="B2303">
        <v>2011</v>
      </c>
      <c r="C2303" t="s">
        <v>273</v>
      </c>
      <c r="D2303">
        <v>48.9</v>
      </c>
      <c r="E2303">
        <v>418</v>
      </c>
      <c r="F2303">
        <v>26</v>
      </c>
      <c r="G2303">
        <v>3.78</v>
      </c>
      <c r="H2303">
        <v>54.665917499999999</v>
      </c>
      <c r="I2303">
        <v>89</v>
      </c>
      <c r="J2303">
        <v>1865</v>
      </c>
      <c r="K2303">
        <v>22.2</v>
      </c>
      <c r="L2303">
        <v>38</v>
      </c>
      <c r="M2303">
        <v>88</v>
      </c>
      <c r="N2303">
        <v>11.98</v>
      </c>
      <c r="O2303">
        <v>89</v>
      </c>
      <c r="P2303">
        <v>1.3</v>
      </c>
      <c r="Q2303">
        <v>445.52499999999998</v>
      </c>
      <c r="R2303">
        <v>6611692</v>
      </c>
      <c r="S2303">
        <v>8.1</v>
      </c>
      <c r="T2303">
        <v>8</v>
      </c>
      <c r="U2303">
        <v>0.39200000000000002</v>
      </c>
      <c r="V2303">
        <v>8.9</v>
      </c>
      <c r="W2303" t="b">
        <f>COUNT(LifeExpectancyData[[#This Row],[Life expectancy]:[Schooling]])=19</f>
        <v>1</v>
      </c>
    </row>
    <row r="2304" spans="1:23" x14ac:dyDescent="0.25">
      <c r="A2304" t="s">
        <v>426</v>
      </c>
      <c r="B2304">
        <v>2010</v>
      </c>
      <c r="C2304" t="s">
        <v>273</v>
      </c>
      <c r="D2304">
        <v>48.1</v>
      </c>
      <c r="E2304">
        <v>424</v>
      </c>
      <c r="F2304">
        <v>27</v>
      </c>
      <c r="G2304">
        <v>3.84</v>
      </c>
      <c r="H2304">
        <v>5.347717533</v>
      </c>
      <c r="I2304">
        <v>86</v>
      </c>
      <c r="J2304">
        <v>1089</v>
      </c>
      <c r="K2304">
        <v>21.7</v>
      </c>
      <c r="L2304">
        <v>40</v>
      </c>
      <c r="M2304">
        <v>84</v>
      </c>
      <c r="N2304">
        <v>1.32</v>
      </c>
      <c r="O2304">
        <v>86</v>
      </c>
      <c r="P2304">
        <v>1.6</v>
      </c>
      <c r="Q2304">
        <v>45.128418000000003</v>
      </c>
      <c r="R2304">
        <v>645872</v>
      </c>
      <c r="S2304">
        <v>8.3000000000000007</v>
      </c>
      <c r="T2304">
        <v>8.1999999999999993</v>
      </c>
      <c r="U2304">
        <v>0.38400000000000001</v>
      </c>
      <c r="V2304">
        <v>8.6999999999999993</v>
      </c>
      <c r="W2304" t="b">
        <f>COUNT(LifeExpectancyData[[#This Row],[Life expectancy]:[Schooling]])=19</f>
        <v>1</v>
      </c>
    </row>
    <row r="2305" spans="1:23" x14ac:dyDescent="0.25">
      <c r="A2305" t="s">
        <v>426</v>
      </c>
      <c r="B2305">
        <v>2009</v>
      </c>
      <c r="C2305" t="s">
        <v>273</v>
      </c>
      <c r="D2305">
        <v>47.1</v>
      </c>
      <c r="E2305">
        <v>433</v>
      </c>
      <c r="F2305">
        <v>28</v>
      </c>
      <c r="G2305">
        <v>3.97</v>
      </c>
      <c r="H2305">
        <v>49.837126699999999</v>
      </c>
      <c r="I2305">
        <v>84</v>
      </c>
      <c r="J2305">
        <v>31</v>
      </c>
      <c r="K2305">
        <v>21.2</v>
      </c>
      <c r="L2305">
        <v>42</v>
      </c>
      <c r="M2305">
        <v>81</v>
      </c>
      <c r="N2305">
        <v>13.13</v>
      </c>
      <c r="O2305">
        <v>84</v>
      </c>
      <c r="P2305">
        <v>1.7</v>
      </c>
      <c r="Q2305">
        <v>394.5932439</v>
      </c>
      <c r="R2305">
        <v>63126</v>
      </c>
      <c r="S2305">
        <v>8.5</v>
      </c>
      <c r="T2305">
        <v>8.4</v>
      </c>
      <c r="U2305">
        <v>0.375</v>
      </c>
      <c r="V2305">
        <v>8.5</v>
      </c>
      <c r="W2305" t="b">
        <f>COUNT(LifeExpectancyData[[#This Row],[Life expectancy]:[Schooling]])=19</f>
        <v>1</v>
      </c>
    </row>
    <row r="2306" spans="1:23" x14ac:dyDescent="0.25">
      <c r="A2306" t="s">
        <v>426</v>
      </c>
      <c r="B2306">
        <v>2008</v>
      </c>
      <c r="C2306" t="s">
        <v>273</v>
      </c>
      <c r="D2306">
        <v>46.2</v>
      </c>
      <c r="E2306">
        <v>441</v>
      </c>
      <c r="F2306">
        <v>29</v>
      </c>
      <c r="G2306">
        <v>3.91</v>
      </c>
      <c r="H2306">
        <v>5.3796064650000002</v>
      </c>
      <c r="I2306">
        <v>77</v>
      </c>
      <c r="J2306">
        <v>44</v>
      </c>
      <c r="K2306">
        <v>2.7</v>
      </c>
      <c r="L2306">
        <v>44</v>
      </c>
      <c r="M2306">
        <v>75</v>
      </c>
      <c r="N2306">
        <v>1.29</v>
      </c>
      <c r="O2306">
        <v>77</v>
      </c>
      <c r="P2306">
        <v>1.9</v>
      </c>
      <c r="Q2306">
        <v>46.375917800000003</v>
      </c>
      <c r="R2306">
        <v>6165372</v>
      </c>
      <c r="S2306">
        <v>8.6999999999999993</v>
      </c>
      <c r="T2306">
        <v>8.6999999999999993</v>
      </c>
      <c r="U2306">
        <v>0.36699999999999999</v>
      </c>
      <c r="V2306">
        <v>8.3000000000000007</v>
      </c>
      <c r="W2306" t="b">
        <f>COUNT(LifeExpectancyData[[#This Row],[Life expectancy]:[Schooling]])=19</f>
        <v>1</v>
      </c>
    </row>
    <row r="2307" spans="1:23" x14ac:dyDescent="0.25">
      <c r="A2307" t="s">
        <v>426</v>
      </c>
      <c r="B2307">
        <v>2007</v>
      </c>
      <c r="C2307" t="s">
        <v>273</v>
      </c>
      <c r="D2307">
        <v>45.3</v>
      </c>
      <c r="E2307">
        <v>45</v>
      </c>
      <c r="F2307">
        <v>29</v>
      </c>
      <c r="G2307">
        <v>3.86</v>
      </c>
      <c r="H2307">
        <v>45.571088889999999</v>
      </c>
      <c r="I2307">
        <v>63</v>
      </c>
      <c r="J2307">
        <v>0</v>
      </c>
      <c r="K2307">
        <v>2.2000000000000002</v>
      </c>
      <c r="L2307">
        <v>45</v>
      </c>
      <c r="M2307">
        <v>63</v>
      </c>
      <c r="N2307">
        <v>1.1200000000000001</v>
      </c>
      <c r="O2307">
        <v>64</v>
      </c>
      <c r="P2307">
        <v>2.2000000000000002</v>
      </c>
      <c r="Q2307">
        <v>358.82747160000002</v>
      </c>
      <c r="R2307">
        <v>615417</v>
      </c>
      <c r="S2307">
        <v>8.9</v>
      </c>
      <c r="T2307">
        <v>8.9</v>
      </c>
      <c r="U2307">
        <v>0.35699999999999998</v>
      </c>
      <c r="V2307">
        <v>8.1999999999999993</v>
      </c>
      <c r="W2307" t="b">
        <f>COUNT(LifeExpectancyData[[#This Row],[Life expectancy]:[Schooling]])=19</f>
        <v>1</v>
      </c>
    </row>
    <row r="2308" spans="1:23" x14ac:dyDescent="0.25">
      <c r="A2308" t="s">
        <v>426</v>
      </c>
      <c r="B2308">
        <v>2006</v>
      </c>
      <c r="C2308" t="s">
        <v>273</v>
      </c>
      <c r="D2308">
        <v>44.3</v>
      </c>
      <c r="E2308">
        <v>464</v>
      </c>
      <c r="F2308">
        <v>30</v>
      </c>
      <c r="G2308">
        <v>3.8</v>
      </c>
      <c r="H2308">
        <v>38.000757880000002</v>
      </c>
      <c r="J2308">
        <v>33</v>
      </c>
      <c r="K2308">
        <v>19.7</v>
      </c>
      <c r="L2308">
        <v>46</v>
      </c>
      <c r="M2308">
        <v>65</v>
      </c>
      <c r="N2308">
        <v>1.68</v>
      </c>
      <c r="O2308">
        <v>64</v>
      </c>
      <c r="P2308">
        <v>2.2000000000000002</v>
      </c>
      <c r="Q2308">
        <v>322.313468</v>
      </c>
      <c r="R2308">
        <v>5848692</v>
      </c>
      <c r="S2308">
        <v>9.1</v>
      </c>
      <c r="T2308">
        <v>9.1</v>
      </c>
      <c r="U2308">
        <v>0.34799999999999998</v>
      </c>
      <c r="V2308">
        <v>8</v>
      </c>
      <c r="W2308" t="b">
        <f>COUNT(LifeExpectancyData[[#This Row],[Life expectancy]:[Schooling]])=19</f>
        <v>0</v>
      </c>
    </row>
    <row r="2309" spans="1:23" x14ac:dyDescent="0.25">
      <c r="A2309" t="s">
        <v>426</v>
      </c>
      <c r="B2309">
        <v>2005</v>
      </c>
      <c r="C2309" t="s">
        <v>273</v>
      </c>
      <c r="D2309">
        <v>43.3</v>
      </c>
      <c r="E2309">
        <v>48</v>
      </c>
      <c r="F2309">
        <v>30</v>
      </c>
      <c r="G2309">
        <v>3.83</v>
      </c>
      <c r="H2309">
        <v>42.088929110000002</v>
      </c>
      <c r="J2309">
        <v>29</v>
      </c>
      <c r="K2309">
        <v>19.2</v>
      </c>
      <c r="L2309">
        <v>47</v>
      </c>
      <c r="M2309">
        <v>67</v>
      </c>
      <c r="N2309">
        <v>12.25</v>
      </c>
      <c r="O2309">
        <v>65</v>
      </c>
      <c r="P2309">
        <v>2.2000000000000002</v>
      </c>
      <c r="Q2309">
        <v>287.68919419999997</v>
      </c>
      <c r="R2309">
        <v>5658379</v>
      </c>
      <c r="S2309">
        <v>9.3000000000000007</v>
      </c>
      <c r="T2309">
        <v>9.3000000000000007</v>
      </c>
      <c r="U2309">
        <v>0.34100000000000003</v>
      </c>
      <c r="V2309">
        <v>7.8</v>
      </c>
      <c r="W2309" t="b">
        <f>COUNT(LifeExpectancyData[[#This Row],[Life expectancy]:[Schooling]])=19</f>
        <v>0</v>
      </c>
    </row>
    <row r="2310" spans="1:23" x14ac:dyDescent="0.25">
      <c r="A2310" t="s">
        <v>426</v>
      </c>
      <c r="B2310">
        <v>2004</v>
      </c>
      <c r="C2310" t="s">
        <v>273</v>
      </c>
      <c r="D2310">
        <v>42.3</v>
      </c>
      <c r="E2310">
        <v>496</v>
      </c>
      <c r="F2310">
        <v>30</v>
      </c>
      <c r="G2310">
        <v>3.99</v>
      </c>
      <c r="H2310">
        <v>38.524547609999999</v>
      </c>
      <c r="J2310">
        <v>7</v>
      </c>
      <c r="K2310">
        <v>18.8</v>
      </c>
      <c r="L2310">
        <v>47</v>
      </c>
      <c r="M2310">
        <v>69</v>
      </c>
      <c r="N2310">
        <v>11.66</v>
      </c>
      <c r="O2310">
        <v>65</v>
      </c>
      <c r="P2310">
        <v>2.1</v>
      </c>
      <c r="Q2310">
        <v>263.14581700000002</v>
      </c>
      <c r="R2310">
        <v>5439695</v>
      </c>
      <c r="S2310">
        <v>9.5</v>
      </c>
      <c r="T2310">
        <v>9.5</v>
      </c>
      <c r="U2310">
        <v>0.33200000000000002</v>
      </c>
      <c r="V2310">
        <v>7.6</v>
      </c>
      <c r="W2310" t="b">
        <f>COUNT(LifeExpectancyData[[#This Row],[Life expectancy]:[Schooling]])=19</f>
        <v>0</v>
      </c>
    </row>
    <row r="2311" spans="1:23" x14ac:dyDescent="0.25">
      <c r="A2311" t="s">
        <v>426</v>
      </c>
      <c r="B2311">
        <v>2003</v>
      </c>
      <c r="C2311" t="s">
        <v>273</v>
      </c>
      <c r="D2311">
        <v>41.5</v>
      </c>
      <c r="E2311">
        <v>57</v>
      </c>
      <c r="F2311">
        <v>30</v>
      </c>
      <c r="G2311">
        <v>4.07</v>
      </c>
      <c r="H2311">
        <v>38.614732089999997</v>
      </c>
      <c r="J2311">
        <v>586</v>
      </c>
      <c r="K2311">
        <v>18.399999999999999</v>
      </c>
      <c r="L2311">
        <v>47</v>
      </c>
      <c r="M2311">
        <v>66</v>
      </c>
      <c r="N2311">
        <v>11.69</v>
      </c>
      <c r="O2311">
        <v>73</v>
      </c>
      <c r="P2311">
        <v>1.9</v>
      </c>
      <c r="Q2311">
        <v>263.76183120000002</v>
      </c>
      <c r="R2311">
        <v>5199549</v>
      </c>
      <c r="S2311">
        <v>9.6999999999999993</v>
      </c>
      <c r="T2311">
        <v>9.8000000000000007</v>
      </c>
      <c r="U2311">
        <v>0.32200000000000001</v>
      </c>
      <c r="V2311">
        <v>7.4</v>
      </c>
      <c r="W2311" t="b">
        <f>COUNT(LifeExpectancyData[[#This Row],[Life expectancy]:[Schooling]])=19</f>
        <v>0</v>
      </c>
    </row>
    <row r="2312" spans="1:23" x14ac:dyDescent="0.25">
      <c r="A2312" t="s">
        <v>426</v>
      </c>
      <c r="B2312">
        <v>2002</v>
      </c>
      <c r="C2312" t="s">
        <v>273</v>
      </c>
      <c r="D2312">
        <v>48</v>
      </c>
      <c r="E2312">
        <v>513</v>
      </c>
      <c r="F2312">
        <v>30</v>
      </c>
      <c r="G2312">
        <v>4.0599999999999996</v>
      </c>
      <c r="H2312">
        <v>36.591148949999997</v>
      </c>
      <c r="J2312">
        <v>568</v>
      </c>
      <c r="K2312">
        <v>17.899999999999999</v>
      </c>
      <c r="L2312">
        <v>48</v>
      </c>
      <c r="M2312">
        <v>54</v>
      </c>
      <c r="N2312">
        <v>11.96</v>
      </c>
      <c r="O2312">
        <v>53</v>
      </c>
      <c r="P2312">
        <v>1.7</v>
      </c>
      <c r="Q2312">
        <v>249.93954199999999</v>
      </c>
      <c r="R2312">
        <v>4957216</v>
      </c>
      <c r="S2312">
        <v>9.9</v>
      </c>
      <c r="T2312">
        <v>1</v>
      </c>
      <c r="U2312">
        <v>0.30599999999999999</v>
      </c>
      <c r="V2312">
        <v>7.2</v>
      </c>
      <c r="W2312" t="b">
        <f>COUNT(LifeExpectancyData[[#This Row],[Life expectancy]:[Schooling]])=19</f>
        <v>0</v>
      </c>
    </row>
    <row r="2313" spans="1:23" x14ac:dyDescent="0.25">
      <c r="A2313" t="s">
        <v>426</v>
      </c>
      <c r="B2313">
        <v>2001</v>
      </c>
      <c r="C2313" t="s">
        <v>273</v>
      </c>
      <c r="D2313">
        <v>41</v>
      </c>
      <c r="E2313">
        <v>519</v>
      </c>
      <c r="F2313">
        <v>30</v>
      </c>
      <c r="G2313">
        <v>4.21</v>
      </c>
      <c r="H2313">
        <v>33.346914550000001</v>
      </c>
      <c r="J2313">
        <v>649</v>
      </c>
      <c r="K2313">
        <v>17.5</v>
      </c>
      <c r="L2313">
        <v>48</v>
      </c>
      <c r="M2313">
        <v>38</v>
      </c>
      <c r="N2313">
        <v>11.83</v>
      </c>
      <c r="O2313">
        <v>38</v>
      </c>
      <c r="P2313">
        <v>1.5</v>
      </c>
      <c r="Q2313">
        <v>227.779471</v>
      </c>
      <c r="R2313">
        <v>4739147</v>
      </c>
      <c r="S2313">
        <v>1.1000000000000001</v>
      </c>
      <c r="T2313">
        <v>1.2</v>
      </c>
      <c r="U2313">
        <v>0.30199999999999999</v>
      </c>
      <c r="V2313">
        <v>7</v>
      </c>
      <c r="W2313" t="b">
        <f>COUNT(LifeExpectancyData[[#This Row],[Life expectancy]:[Schooling]])=19</f>
        <v>0</v>
      </c>
    </row>
    <row r="2314" spans="1:23" x14ac:dyDescent="0.25">
      <c r="A2314" t="s">
        <v>426</v>
      </c>
      <c r="B2314">
        <v>2000</v>
      </c>
      <c r="C2314" t="s">
        <v>273</v>
      </c>
      <c r="D2314">
        <v>39</v>
      </c>
      <c r="E2314">
        <v>533</v>
      </c>
      <c r="F2314">
        <v>29</v>
      </c>
      <c r="G2314">
        <v>3.97</v>
      </c>
      <c r="H2314">
        <v>20.395682829999998</v>
      </c>
      <c r="J2314">
        <v>3575</v>
      </c>
      <c r="K2314">
        <v>17.2</v>
      </c>
      <c r="L2314">
        <v>48</v>
      </c>
      <c r="M2314">
        <v>46</v>
      </c>
      <c r="N2314">
        <v>13.63</v>
      </c>
      <c r="O2314">
        <v>44</v>
      </c>
      <c r="P2314">
        <v>1.2</v>
      </c>
      <c r="Q2314">
        <v>139.31477340000001</v>
      </c>
      <c r="R2314">
        <v>4564297</v>
      </c>
      <c r="S2314">
        <v>1.3</v>
      </c>
      <c r="T2314">
        <v>1.4</v>
      </c>
      <c r="U2314">
        <v>0.29199999999999998</v>
      </c>
      <c r="V2314">
        <v>6.7</v>
      </c>
      <c r="W2314" t="b">
        <f>COUNT(LifeExpectancyData[[#This Row],[Life expectancy]:[Schooling]])=19</f>
        <v>0</v>
      </c>
    </row>
    <row r="2315" spans="1:23" x14ac:dyDescent="0.25">
      <c r="A2315" t="s">
        <v>427</v>
      </c>
      <c r="B2315">
        <v>2015</v>
      </c>
      <c r="C2315" t="s">
        <v>281</v>
      </c>
      <c r="D2315">
        <v>83.1</v>
      </c>
      <c r="E2315">
        <v>55</v>
      </c>
      <c r="F2315">
        <v>0</v>
      </c>
      <c r="G2315">
        <v>1.79</v>
      </c>
      <c r="H2315">
        <v>0</v>
      </c>
      <c r="I2315">
        <v>96</v>
      </c>
      <c r="J2315">
        <v>0</v>
      </c>
      <c r="K2315">
        <v>33.200000000000003</v>
      </c>
      <c r="L2315">
        <v>0</v>
      </c>
      <c r="M2315">
        <v>96</v>
      </c>
      <c r="O2315">
        <v>96</v>
      </c>
      <c r="P2315">
        <v>0.1</v>
      </c>
      <c r="Q2315">
        <v>53629.737459999997</v>
      </c>
      <c r="S2315">
        <v>2.2000000000000002</v>
      </c>
      <c r="T2315">
        <v>2.2000000000000002</v>
      </c>
      <c r="U2315">
        <v>0.92400000000000004</v>
      </c>
      <c r="V2315">
        <v>15.4</v>
      </c>
      <c r="W2315" t="b">
        <f>COUNT(LifeExpectancyData[[#This Row],[Life expectancy]:[Schooling]])=19</f>
        <v>0</v>
      </c>
    </row>
    <row r="2316" spans="1:23" x14ac:dyDescent="0.25">
      <c r="A2316" t="s">
        <v>427</v>
      </c>
      <c r="B2316">
        <v>2014</v>
      </c>
      <c r="C2316" t="s">
        <v>281</v>
      </c>
      <c r="D2316">
        <v>82.9</v>
      </c>
      <c r="E2316">
        <v>56</v>
      </c>
      <c r="F2316">
        <v>0</v>
      </c>
      <c r="G2316">
        <v>1.83</v>
      </c>
      <c r="H2316">
        <v>7971.6463610000001</v>
      </c>
      <c r="I2316">
        <v>96</v>
      </c>
      <c r="J2316">
        <v>0</v>
      </c>
      <c r="K2316">
        <v>32.9</v>
      </c>
      <c r="L2316">
        <v>0</v>
      </c>
      <c r="M2316">
        <v>96</v>
      </c>
      <c r="N2316">
        <v>4.92</v>
      </c>
      <c r="O2316">
        <v>96</v>
      </c>
      <c r="P2316">
        <v>0.1</v>
      </c>
      <c r="Q2316">
        <v>56336.723400000003</v>
      </c>
      <c r="S2316">
        <v>2.2000000000000002</v>
      </c>
      <c r="T2316">
        <v>2.2000000000000002</v>
      </c>
      <c r="U2316">
        <v>0.92200000000000004</v>
      </c>
      <c r="V2316">
        <v>15.4</v>
      </c>
      <c r="W2316" t="b">
        <f>COUNT(LifeExpectancyData[[#This Row],[Life expectancy]:[Schooling]])=19</f>
        <v>0</v>
      </c>
    </row>
    <row r="2317" spans="1:23" x14ac:dyDescent="0.25">
      <c r="A2317" t="s">
        <v>427</v>
      </c>
      <c r="B2317">
        <v>2013</v>
      </c>
      <c r="C2317" t="s">
        <v>281</v>
      </c>
      <c r="D2317">
        <v>82.7</v>
      </c>
      <c r="E2317">
        <v>57</v>
      </c>
      <c r="F2317">
        <v>0</v>
      </c>
      <c r="G2317">
        <v>1.83</v>
      </c>
      <c r="H2317">
        <v>714.34410190000006</v>
      </c>
      <c r="I2317">
        <v>97</v>
      </c>
      <c r="J2317">
        <v>138</v>
      </c>
      <c r="K2317">
        <v>32.700000000000003</v>
      </c>
      <c r="L2317">
        <v>0</v>
      </c>
      <c r="M2317">
        <v>97</v>
      </c>
      <c r="N2317">
        <v>4.53</v>
      </c>
      <c r="O2317">
        <v>97</v>
      </c>
      <c r="P2317">
        <v>0.1</v>
      </c>
      <c r="Q2317">
        <v>5629.1891400000004</v>
      </c>
      <c r="S2317">
        <v>2.2000000000000002</v>
      </c>
      <c r="T2317">
        <v>2.2000000000000002</v>
      </c>
      <c r="U2317">
        <v>0.92</v>
      </c>
      <c r="V2317">
        <v>15.4</v>
      </c>
      <c r="W2317" t="b">
        <f>COUNT(LifeExpectancyData[[#This Row],[Life expectancy]:[Schooling]])=19</f>
        <v>0</v>
      </c>
    </row>
    <row r="2318" spans="1:23" x14ac:dyDescent="0.25">
      <c r="A2318" t="s">
        <v>427</v>
      </c>
      <c r="B2318">
        <v>2012</v>
      </c>
      <c r="C2318" t="s">
        <v>281</v>
      </c>
      <c r="D2318">
        <v>82.5</v>
      </c>
      <c r="E2318">
        <v>59</v>
      </c>
      <c r="F2318">
        <v>0</v>
      </c>
      <c r="G2318">
        <v>1.89</v>
      </c>
      <c r="H2318">
        <v>6041.8589810000003</v>
      </c>
      <c r="I2318">
        <v>97</v>
      </c>
      <c r="J2318">
        <v>42</v>
      </c>
      <c r="K2318">
        <v>32.4</v>
      </c>
      <c r="L2318">
        <v>0</v>
      </c>
      <c r="M2318">
        <v>97</v>
      </c>
      <c r="N2318">
        <v>4.22</v>
      </c>
      <c r="O2318">
        <v>97</v>
      </c>
      <c r="P2318">
        <v>0.1</v>
      </c>
      <c r="Q2318">
        <v>54431.161990000001</v>
      </c>
      <c r="S2318">
        <v>2.2000000000000002</v>
      </c>
      <c r="T2318">
        <v>2.1</v>
      </c>
      <c r="U2318">
        <v>0.91700000000000004</v>
      </c>
      <c r="V2318">
        <v>15.4</v>
      </c>
      <c r="W2318" t="b">
        <f>COUNT(LifeExpectancyData[[#This Row],[Life expectancy]:[Schooling]])=19</f>
        <v>0</v>
      </c>
    </row>
    <row r="2319" spans="1:23" x14ac:dyDescent="0.25">
      <c r="A2319" t="s">
        <v>427</v>
      </c>
      <c r="B2319">
        <v>2011</v>
      </c>
      <c r="C2319" t="s">
        <v>281</v>
      </c>
      <c r="D2319">
        <v>82.2</v>
      </c>
      <c r="E2319">
        <v>6</v>
      </c>
      <c r="F2319">
        <v>0</v>
      </c>
      <c r="G2319">
        <v>1.8</v>
      </c>
      <c r="H2319">
        <v>638.00010970000005</v>
      </c>
      <c r="I2319">
        <v>96</v>
      </c>
      <c r="J2319">
        <v>148</v>
      </c>
      <c r="K2319">
        <v>32.1</v>
      </c>
      <c r="L2319">
        <v>0</v>
      </c>
      <c r="M2319">
        <v>96</v>
      </c>
      <c r="N2319">
        <v>3.93</v>
      </c>
      <c r="O2319">
        <v>96</v>
      </c>
      <c r="P2319">
        <v>0.1</v>
      </c>
      <c r="Q2319">
        <v>53166.675810000001</v>
      </c>
      <c r="S2319">
        <v>2.1</v>
      </c>
      <c r="T2319">
        <v>2.1</v>
      </c>
      <c r="U2319">
        <v>0.91100000000000003</v>
      </c>
      <c r="V2319">
        <v>15.2</v>
      </c>
      <c r="W2319" t="b">
        <f>COUNT(LifeExpectancyData[[#This Row],[Life expectancy]:[Schooling]])=19</f>
        <v>0</v>
      </c>
    </row>
    <row r="2320" spans="1:23" x14ac:dyDescent="0.25">
      <c r="A2320" t="s">
        <v>427</v>
      </c>
      <c r="B2320">
        <v>2010</v>
      </c>
      <c r="C2320" t="s">
        <v>281</v>
      </c>
      <c r="D2320">
        <v>82</v>
      </c>
      <c r="E2320">
        <v>61</v>
      </c>
      <c r="F2320">
        <v>0</v>
      </c>
      <c r="G2320">
        <v>1.84</v>
      </c>
      <c r="H2320">
        <v>4540.5437519999996</v>
      </c>
      <c r="I2320">
        <v>96</v>
      </c>
      <c r="J2320">
        <v>50</v>
      </c>
      <c r="K2320">
        <v>31.8</v>
      </c>
      <c r="L2320">
        <v>0</v>
      </c>
      <c r="M2320">
        <v>96</v>
      </c>
      <c r="N2320">
        <v>3.96</v>
      </c>
      <c r="O2320">
        <v>96</v>
      </c>
      <c r="P2320">
        <v>0.1</v>
      </c>
      <c r="Q2320">
        <v>46569.679510000002</v>
      </c>
      <c r="S2320">
        <v>2.1</v>
      </c>
      <c r="T2320">
        <v>2.1</v>
      </c>
      <c r="U2320">
        <v>0.88900000000000001</v>
      </c>
      <c r="V2320">
        <v>14.5</v>
      </c>
      <c r="W2320" t="b">
        <f>COUNT(LifeExpectancyData[[#This Row],[Life expectancy]:[Schooling]])=19</f>
        <v>0</v>
      </c>
    </row>
    <row r="2321" spans="1:23" x14ac:dyDescent="0.25">
      <c r="A2321" t="s">
        <v>427</v>
      </c>
      <c r="B2321">
        <v>2009</v>
      </c>
      <c r="C2321" t="s">
        <v>281</v>
      </c>
      <c r="D2321">
        <v>81.7</v>
      </c>
      <c r="E2321">
        <v>62</v>
      </c>
      <c r="F2321">
        <v>0</v>
      </c>
      <c r="G2321">
        <v>1.73</v>
      </c>
      <c r="H2321">
        <v>462.93069860000003</v>
      </c>
      <c r="I2321">
        <v>96</v>
      </c>
      <c r="J2321">
        <v>16</v>
      </c>
      <c r="K2321">
        <v>31.5</v>
      </c>
      <c r="L2321">
        <v>0</v>
      </c>
      <c r="M2321">
        <v>97</v>
      </c>
      <c r="N2321">
        <v>4.2699999999999996</v>
      </c>
      <c r="O2321">
        <v>97</v>
      </c>
      <c r="P2321">
        <v>0.1</v>
      </c>
      <c r="Q2321">
        <v>38577.558219999999</v>
      </c>
      <c r="S2321">
        <v>2.1</v>
      </c>
      <c r="T2321">
        <v>2.1</v>
      </c>
      <c r="U2321">
        <v>0.88700000000000001</v>
      </c>
      <c r="V2321">
        <v>14.4</v>
      </c>
      <c r="W2321" t="b">
        <f>COUNT(LifeExpectancyData[[#This Row],[Life expectancy]:[Schooling]])=19</f>
        <v>0</v>
      </c>
    </row>
    <row r="2322" spans="1:23" x14ac:dyDescent="0.25">
      <c r="A2322" t="s">
        <v>427</v>
      </c>
      <c r="B2322">
        <v>2008</v>
      </c>
      <c r="C2322" t="s">
        <v>281</v>
      </c>
      <c r="D2322">
        <v>81.400000000000006</v>
      </c>
      <c r="E2322">
        <v>64</v>
      </c>
      <c r="F2322">
        <v>0</v>
      </c>
      <c r="G2322">
        <v>1.7</v>
      </c>
      <c r="H2322">
        <v>3404.1309900000001</v>
      </c>
      <c r="I2322">
        <v>97</v>
      </c>
      <c r="J2322">
        <v>18</v>
      </c>
      <c r="K2322">
        <v>31.2</v>
      </c>
      <c r="L2322">
        <v>0</v>
      </c>
      <c r="M2322">
        <v>97</v>
      </c>
      <c r="N2322">
        <v>3.91</v>
      </c>
      <c r="O2322">
        <v>97</v>
      </c>
      <c r="P2322">
        <v>0.1</v>
      </c>
      <c r="Q2322">
        <v>39721.481800000001</v>
      </c>
      <c r="S2322">
        <v>2.1</v>
      </c>
      <c r="T2322">
        <v>2.1</v>
      </c>
      <c r="U2322">
        <v>0.88</v>
      </c>
      <c r="V2322">
        <v>14.2</v>
      </c>
      <c r="W2322" t="b">
        <f>COUNT(LifeExpectancyData[[#This Row],[Life expectancy]:[Schooling]])=19</f>
        <v>0</v>
      </c>
    </row>
    <row r="2323" spans="1:23" x14ac:dyDescent="0.25">
      <c r="A2323" t="s">
        <v>427</v>
      </c>
      <c r="B2323">
        <v>2007</v>
      </c>
      <c r="C2323" t="s">
        <v>281</v>
      </c>
      <c r="D2323">
        <v>81.099999999999994</v>
      </c>
      <c r="E2323">
        <v>65</v>
      </c>
      <c r="F2323">
        <v>0</v>
      </c>
      <c r="G2323">
        <v>1.6</v>
      </c>
      <c r="H2323">
        <v>3082.9735350000001</v>
      </c>
      <c r="I2323">
        <v>96</v>
      </c>
      <c r="J2323">
        <v>15</v>
      </c>
      <c r="K2323">
        <v>3.9</v>
      </c>
      <c r="L2323">
        <v>0</v>
      </c>
      <c r="M2323">
        <v>97</v>
      </c>
      <c r="N2323">
        <v>3.46</v>
      </c>
      <c r="O2323">
        <v>97</v>
      </c>
      <c r="P2323">
        <v>0.1</v>
      </c>
      <c r="Q2323">
        <v>39223.581870000002</v>
      </c>
      <c r="S2323">
        <v>2.1</v>
      </c>
      <c r="T2323">
        <v>2</v>
      </c>
      <c r="U2323">
        <v>0.873</v>
      </c>
      <c r="V2323">
        <v>14.1</v>
      </c>
      <c r="W2323" t="b">
        <f>COUNT(LifeExpectancyData[[#This Row],[Life expectancy]:[Schooling]])=19</f>
        <v>0</v>
      </c>
    </row>
    <row r="2324" spans="1:23" x14ac:dyDescent="0.25">
      <c r="A2324" t="s">
        <v>427</v>
      </c>
      <c r="B2324">
        <v>2006</v>
      </c>
      <c r="C2324" t="s">
        <v>281</v>
      </c>
      <c r="D2324">
        <v>87</v>
      </c>
      <c r="E2324">
        <v>66</v>
      </c>
      <c r="F2324">
        <v>0</v>
      </c>
      <c r="G2324">
        <v>1.55</v>
      </c>
      <c r="H2324">
        <v>2639.3769550000002</v>
      </c>
      <c r="I2324">
        <v>95</v>
      </c>
      <c r="J2324">
        <v>23</v>
      </c>
      <c r="K2324">
        <v>3.5</v>
      </c>
      <c r="L2324">
        <v>0</v>
      </c>
      <c r="M2324">
        <v>95</v>
      </c>
      <c r="N2324">
        <v>3.66</v>
      </c>
      <c r="O2324">
        <v>95</v>
      </c>
      <c r="P2324">
        <v>0.1</v>
      </c>
      <c r="Q2324">
        <v>33579.859479999999</v>
      </c>
      <c r="S2324">
        <v>2.1</v>
      </c>
      <c r="T2324">
        <v>2</v>
      </c>
      <c r="U2324">
        <v>0.83899999999999997</v>
      </c>
      <c r="V2324">
        <v>13.9</v>
      </c>
      <c r="W2324" t="b">
        <f>COUNT(LifeExpectancyData[[#This Row],[Life expectancy]:[Schooling]])=19</f>
        <v>0</v>
      </c>
    </row>
    <row r="2325" spans="1:23" x14ac:dyDescent="0.25">
      <c r="A2325" t="s">
        <v>427</v>
      </c>
      <c r="B2325">
        <v>2005</v>
      </c>
      <c r="C2325" t="s">
        <v>281</v>
      </c>
      <c r="D2325">
        <v>82</v>
      </c>
      <c r="E2325">
        <v>69</v>
      </c>
      <c r="F2325">
        <v>0</v>
      </c>
      <c r="G2325">
        <v>1.49</v>
      </c>
      <c r="H2325">
        <v>2356.731479</v>
      </c>
      <c r="I2325">
        <v>96</v>
      </c>
      <c r="J2325">
        <v>33</v>
      </c>
      <c r="K2325">
        <v>3.2</v>
      </c>
      <c r="L2325">
        <v>0</v>
      </c>
      <c r="M2325">
        <v>96</v>
      </c>
      <c r="N2325">
        <v>3.74</v>
      </c>
      <c r="O2325">
        <v>96</v>
      </c>
      <c r="P2325">
        <v>0.1</v>
      </c>
      <c r="Q2325">
        <v>29869.85398</v>
      </c>
      <c r="S2325">
        <v>2.1</v>
      </c>
      <c r="T2325">
        <v>2</v>
      </c>
      <c r="U2325">
        <v>0.82099999999999995</v>
      </c>
      <c r="V2325">
        <v>12.6</v>
      </c>
      <c r="W2325" t="b">
        <f>COUNT(LifeExpectancyData[[#This Row],[Life expectancy]:[Schooling]])=19</f>
        <v>0</v>
      </c>
    </row>
    <row r="2326" spans="1:23" x14ac:dyDescent="0.25">
      <c r="A2326" t="s">
        <v>427</v>
      </c>
      <c r="B2326">
        <v>2004</v>
      </c>
      <c r="C2326" t="s">
        <v>281</v>
      </c>
      <c r="D2326">
        <v>79.7</v>
      </c>
      <c r="E2326">
        <v>71</v>
      </c>
      <c r="F2326">
        <v>0</v>
      </c>
      <c r="G2326">
        <v>1.45</v>
      </c>
      <c r="H2326">
        <v>204.24818920000001</v>
      </c>
      <c r="I2326">
        <v>94</v>
      </c>
      <c r="J2326">
        <v>96</v>
      </c>
      <c r="K2326">
        <v>29.9</v>
      </c>
      <c r="L2326">
        <v>0</v>
      </c>
      <c r="M2326">
        <v>95</v>
      </c>
      <c r="N2326">
        <v>3.17</v>
      </c>
      <c r="O2326">
        <v>95</v>
      </c>
      <c r="P2326">
        <v>0.1</v>
      </c>
      <c r="Q2326">
        <v>2745.2713600000002</v>
      </c>
      <c r="S2326">
        <v>2.1</v>
      </c>
      <c r="T2326">
        <v>2</v>
      </c>
      <c r="U2326">
        <v>0.82</v>
      </c>
      <c r="V2326">
        <v>12.7</v>
      </c>
      <c r="W2326" t="b">
        <f>COUNT(LifeExpectancyData[[#This Row],[Life expectancy]:[Schooling]])=19</f>
        <v>0</v>
      </c>
    </row>
    <row r="2327" spans="1:23" x14ac:dyDescent="0.25">
      <c r="A2327" t="s">
        <v>427</v>
      </c>
      <c r="B2327">
        <v>2003</v>
      </c>
      <c r="C2327" t="s">
        <v>281</v>
      </c>
      <c r="D2327">
        <v>79.3</v>
      </c>
      <c r="E2327">
        <v>73</v>
      </c>
      <c r="F2327">
        <v>0</v>
      </c>
      <c r="G2327">
        <v>1.43</v>
      </c>
      <c r="H2327">
        <v>2263.0683260000001</v>
      </c>
      <c r="I2327">
        <v>95</v>
      </c>
      <c r="J2327">
        <v>33</v>
      </c>
      <c r="K2327">
        <v>29.6</v>
      </c>
      <c r="L2327">
        <v>0</v>
      </c>
      <c r="M2327">
        <v>96</v>
      </c>
      <c r="N2327">
        <v>3.63</v>
      </c>
      <c r="O2327">
        <v>96</v>
      </c>
      <c r="P2327">
        <v>0.1</v>
      </c>
      <c r="Q2327">
        <v>23573.628400000001</v>
      </c>
      <c r="S2327">
        <v>2.1</v>
      </c>
      <c r="T2327">
        <v>2</v>
      </c>
      <c r="U2327">
        <v>0.81899999999999995</v>
      </c>
      <c r="V2327">
        <v>12.7</v>
      </c>
      <c r="W2327" t="b">
        <f>COUNT(LifeExpectancyData[[#This Row],[Life expectancy]:[Schooling]])=19</f>
        <v>0</v>
      </c>
    </row>
    <row r="2328" spans="1:23" x14ac:dyDescent="0.25">
      <c r="A2328" t="s">
        <v>427</v>
      </c>
      <c r="B2328">
        <v>2002</v>
      </c>
      <c r="C2328" t="s">
        <v>281</v>
      </c>
      <c r="D2328">
        <v>79</v>
      </c>
      <c r="E2328">
        <v>74</v>
      </c>
      <c r="F2328">
        <v>0</v>
      </c>
      <c r="G2328">
        <v>2.16</v>
      </c>
      <c r="H2328">
        <v>142.09898179999999</v>
      </c>
      <c r="I2328">
        <v>95</v>
      </c>
      <c r="J2328">
        <v>211</v>
      </c>
      <c r="K2328">
        <v>29.2</v>
      </c>
      <c r="L2328">
        <v>0</v>
      </c>
      <c r="M2328">
        <v>94</v>
      </c>
      <c r="N2328">
        <v>2.84</v>
      </c>
      <c r="O2328">
        <v>94</v>
      </c>
      <c r="P2328">
        <v>0.1</v>
      </c>
      <c r="Q2328">
        <v>2216.8327899999999</v>
      </c>
      <c r="S2328">
        <v>2.1</v>
      </c>
      <c r="T2328">
        <v>2</v>
      </c>
      <c r="U2328">
        <v>0.81799999999999995</v>
      </c>
      <c r="V2328">
        <v>12.6</v>
      </c>
      <c r="W2328" t="b">
        <f>COUNT(LifeExpectancyData[[#This Row],[Life expectancy]:[Schooling]])=19</f>
        <v>0</v>
      </c>
    </row>
    <row r="2329" spans="1:23" x14ac:dyDescent="0.25">
      <c r="A2329" t="s">
        <v>427</v>
      </c>
      <c r="B2329">
        <v>2001</v>
      </c>
      <c r="C2329" t="s">
        <v>281</v>
      </c>
      <c r="D2329">
        <v>78.7</v>
      </c>
      <c r="E2329">
        <v>76</v>
      </c>
      <c r="F2329">
        <v>0</v>
      </c>
      <c r="G2329">
        <v>2.08</v>
      </c>
      <c r="H2329">
        <v>1003.366877</v>
      </c>
      <c r="I2329">
        <v>95</v>
      </c>
      <c r="J2329">
        <v>408</v>
      </c>
      <c r="K2329">
        <v>28.9</v>
      </c>
      <c r="L2329">
        <v>0</v>
      </c>
      <c r="M2329">
        <v>95</v>
      </c>
      <c r="N2329">
        <v>2.37</v>
      </c>
      <c r="O2329">
        <v>96</v>
      </c>
      <c r="P2329">
        <v>0.1</v>
      </c>
      <c r="Q2329">
        <v>21577.782299999999</v>
      </c>
      <c r="S2329">
        <v>2.1</v>
      </c>
      <c r="T2329">
        <v>2</v>
      </c>
      <c r="U2329">
        <v>0.82</v>
      </c>
      <c r="V2329">
        <v>12.7</v>
      </c>
      <c r="W2329" t="b">
        <f>COUNT(LifeExpectancyData[[#This Row],[Life expectancy]:[Schooling]])=19</f>
        <v>0</v>
      </c>
    </row>
    <row r="2330" spans="1:23" x14ac:dyDescent="0.25">
      <c r="A2330" t="s">
        <v>427</v>
      </c>
      <c r="B2330">
        <v>2000</v>
      </c>
      <c r="C2330" t="s">
        <v>281</v>
      </c>
      <c r="D2330">
        <v>78.3</v>
      </c>
      <c r="E2330">
        <v>78</v>
      </c>
      <c r="F2330">
        <v>0</v>
      </c>
      <c r="G2330">
        <v>2.0299999999999998</v>
      </c>
      <c r="H2330">
        <v>1855.828806</v>
      </c>
      <c r="I2330">
        <v>97</v>
      </c>
      <c r="J2330">
        <v>141</v>
      </c>
      <c r="K2330">
        <v>28.5</v>
      </c>
      <c r="L2330">
        <v>0</v>
      </c>
      <c r="M2330">
        <v>98</v>
      </c>
      <c r="N2330">
        <v>2.71</v>
      </c>
      <c r="O2330">
        <v>98</v>
      </c>
      <c r="P2330">
        <v>0.1</v>
      </c>
      <c r="Q2330">
        <v>23792.677</v>
      </c>
      <c r="S2330">
        <v>2.1</v>
      </c>
      <c r="T2330">
        <v>2</v>
      </c>
      <c r="U2330">
        <v>0.81</v>
      </c>
      <c r="V2330">
        <v>12.5</v>
      </c>
      <c r="W2330" t="b">
        <f>COUNT(LifeExpectancyData[[#This Row],[Life expectancy]:[Schooling]])=19</f>
        <v>0</v>
      </c>
    </row>
    <row r="2331" spans="1:23" x14ac:dyDescent="0.25">
      <c r="A2331" t="s">
        <v>428</v>
      </c>
      <c r="B2331">
        <v>2015</v>
      </c>
      <c r="C2331" t="s">
        <v>281</v>
      </c>
      <c r="D2331">
        <v>76.7</v>
      </c>
      <c r="E2331">
        <v>19</v>
      </c>
      <c r="F2331">
        <v>0</v>
      </c>
      <c r="H2331">
        <v>0</v>
      </c>
      <c r="I2331">
        <v>96</v>
      </c>
      <c r="J2331">
        <v>1</v>
      </c>
      <c r="K2331">
        <v>59.1</v>
      </c>
      <c r="L2331">
        <v>0</v>
      </c>
      <c r="M2331">
        <v>96</v>
      </c>
      <c r="O2331">
        <v>96</v>
      </c>
      <c r="P2331">
        <v>0.1</v>
      </c>
      <c r="S2331">
        <v>1.2</v>
      </c>
      <c r="T2331">
        <v>1.2</v>
      </c>
      <c r="U2331">
        <v>0.84199999999999997</v>
      </c>
      <c r="V2331">
        <v>15</v>
      </c>
      <c r="W2331" t="b">
        <f>COUNT(LifeExpectancyData[[#This Row],[Life expectancy]:[Schooling]])=19</f>
        <v>0</v>
      </c>
    </row>
    <row r="2332" spans="1:23" x14ac:dyDescent="0.25">
      <c r="A2332" t="s">
        <v>428</v>
      </c>
      <c r="B2332">
        <v>2014</v>
      </c>
      <c r="C2332" t="s">
        <v>281</v>
      </c>
      <c r="D2332">
        <v>76.400000000000006</v>
      </c>
      <c r="E2332">
        <v>113</v>
      </c>
      <c r="F2332">
        <v>0</v>
      </c>
      <c r="G2332">
        <v>10.6</v>
      </c>
      <c r="H2332">
        <v>0</v>
      </c>
      <c r="I2332">
        <v>97</v>
      </c>
      <c r="J2332">
        <v>0</v>
      </c>
      <c r="K2332">
        <v>58.4</v>
      </c>
      <c r="L2332">
        <v>0</v>
      </c>
      <c r="M2332">
        <v>97</v>
      </c>
      <c r="N2332">
        <v>8.5</v>
      </c>
      <c r="O2332">
        <v>97</v>
      </c>
      <c r="P2332">
        <v>0.1</v>
      </c>
      <c r="S2332">
        <v>1.2</v>
      </c>
      <c r="T2332">
        <v>1.2</v>
      </c>
      <c r="U2332">
        <v>0.84099999999999997</v>
      </c>
      <c r="V2332">
        <v>15.1</v>
      </c>
      <c r="W2332" t="b">
        <f>COUNT(LifeExpectancyData[[#This Row],[Life expectancy]:[Schooling]])=19</f>
        <v>0</v>
      </c>
    </row>
    <row r="2333" spans="1:23" x14ac:dyDescent="0.25">
      <c r="A2333" t="s">
        <v>428</v>
      </c>
      <c r="B2333">
        <v>2013</v>
      </c>
      <c r="C2333" t="s">
        <v>281</v>
      </c>
      <c r="D2333">
        <v>76.099999999999994</v>
      </c>
      <c r="E2333">
        <v>114</v>
      </c>
      <c r="F2333">
        <v>0</v>
      </c>
      <c r="G2333">
        <v>9.89</v>
      </c>
      <c r="H2333">
        <v>0</v>
      </c>
      <c r="I2333">
        <v>98</v>
      </c>
      <c r="J2333">
        <v>0</v>
      </c>
      <c r="K2333">
        <v>57.8</v>
      </c>
      <c r="L2333">
        <v>0</v>
      </c>
      <c r="M2333">
        <v>98</v>
      </c>
      <c r="N2333">
        <v>8</v>
      </c>
      <c r="O2333">
        <v>98</v>
      </c>
      <c r="P2333">
        <v>0.1</v>
      </c>
      <c r="S2333">
        <v>1.2</v>
      </c>
      <c r="T2333">
        <v>1.3</v>
      </c>
      <c r="U2333">
        <v>0.83799999999999997</v>
      </c>
      <c r="V2333">
        <v>15</v>
      </c>
      <c r="W2333" t="b">
        <f>COUNT(LifeExpectancyData[[#This Row],[Life expectancy]:[Schooling]])=19</f>
        <v>0</v>
      </c>
    </row>
    <row r="2334" spans="1:23" x14ac:dyDescent="0.25">
      <c r="A2334" t="s">
        <v>428</v>
      </c>
      <c r="B2334">
        <v>2012</v>
      </c>
      <c r="C2334" t="s">
        <v>281</v>
      </c>
      <c r="D2334">
        <v>75.8</v>
      </c>
      <c r="E2334">
        <v>118</v>
      </c>
      <c r="F2334">
        <v>0</v>
      </c>
      <c r="G2334">
        <v>10.119999999999999</v>
      </c>
      <c r="H2334">
        <v>0</v>
      </c>
      <c r="I2334">
        <v>99</v>
      </c>
      <c r="J2334">
        <v>0</v>
      </c>
      <c r="K2334">
        <v>57.2</v>
      </c>
      <c r="L2334">
        <v>0</v>
      </c>
      <c r="M2334">
        <v>99</v>
      </c>
      <c r="N2334">
        <v>8.15</v>
      </c>
      <c r="O2334">
        <v>99</v>
      </c>
      <c r="P2334">
        <v>0.1</v>
      </c>
      <c r="S2334">
        <v>1.2</v>
      </c>
      <c r="T2334">
        <v>1.3</v>
      </c>
      <c r="U2334">
        <v>0.83499999999999996</v>
      </c>
      <c r="V2334">
        <v>15</v>
      </c>
      <c r="W2334" t="b">
        <f>COUNT(LifeExpectancyData[[#This Row],[Life expectancy]:[Schooling]])=19</f>
        <v>0</v>
      </c>
    </row>
    <row r="2335" spans="1:23" x14ac:dyDescent="0.25">
      <c r="A2335" t="s">
        <v>428</v>
      </c>
      <c r="B2335">
        <v>2011</v>
      </c>
      <c r="C2335" t="s">
        <v>281</v>
      </c>
      <c r="D2335">
        <v>75.599999999999994</v>
      </c>
      <c r="E2335">
        <v>122</v>
      </c>
      <c r="F2335">
        <v>0</v>
      </c>
      <c r="G2335">
        <v>10.24</v>
      </c>
      <c r="H2335">
        <v>0</v>
      </c>
      <c r="I2335">
        <v>99</v>
      </c>
      <c r="J2335">
        <v>0</v>
      </c>
      <c r="K2335">
        <v>56.5</v>
      </c>
      <c r="L2335">
        <v>0</v>
      </c>
      <c r="M2335">
        <v>99</v>
      </c>
      <c r="N2335">
        <v>7.96</v>
      </c>
      <c r="O2335">
        <v>99</v>
      </c>
      <c r="P2335">
        <v>0.1</v>
      </c>
      <c r="S2335">
        <v>1.2</v>
      </c>
      <c r="T2335">
        <v>1.3</v>
      </c>
      <c r="U2335">
        <v>0.82899999999999996</v>
      </c>
      <c r="V2335">
        <v>15</v>
      </c>
      <c r="W2335" t="b">
        <f>COUNT(LifeExpectancyData[[#This Row],[Life expectancy]:[Schooling]])=19</f>
        <v>0</v>
      </c>
    </row>
    <row r="2336" spans="1:23" x14ac:dyDescent="0.25">
      <c r="A2336" t="s">
        <v>428</v>
      </c>
      <c r="B2336">
        <v>2010</v>
      </c>
      <c r="C2336" t="s">
        <v>281</v>
      </c>
      <c r="D2336">
        <v>75.099999999999994</v>
      </c>
      <c r="E2336">
        <v>124</v>
      </c>
      <c r="F2336">
        <v>0</v>
      </c>
      <c r="G2336">
        <v>10.130000000000001</v>
      </c>
      <c r="H2336">
        <v>0</v>
      </c>
      <c r="I2336">
        <v>99</v>
      </c>
      <c r="J2336">
        <v>0</v>
      </c>
      <c r="K2336">
        <v>55.9</v>
      </c>
      <c r="L2336">
        <v>0</v>
      </c>
      <c r="M2336">
        <v>99</v>
      </c>
      <c r="N2336">
        <v>8.51</v>
      </c>
      <c r="O2336">
        <v>99</v>
      </c>
      <c r="P2336">
        <v>0.1</v>
      </c>
      <c r="S2336">
        <v>1.3</v>
      </c>
      <c r="T2336">
        <v>1.3</v>
      </c>
      <c r="U2336">
        <v>0.82199999999999995</v>
      </c>
      <c r="V2336">
        <v>15</v>
      </c>
      <c r="W2336" t="b">
        <f>COUNT(LifeExpectancyData[[#This Row],[Life expectancy]:[Schooling]])=19</f>
        <v>0</v>
      </c>
    </row>
    <row r="2337" spans="1:23" x14ac:dyDescent="0.25">
      <c r="A2337" t="s">
        <v>428</v>
      </c>
      <c r="B2337">
        <v>2009</v>
      </c>
      <c r="C2337" t="s">
        <v>281</v>
      </c>
      <c r="D2337">
        <v>75</v>
      </c>
      <c r="E2337">
        <v>131</v>
      </c>
      <c r="F2337">
        <v>0</v>
      </c>
      <c r="G2337">
        <v>10.63</v>
      </c>
      <c r="H2337">
        <v>0</v>
      </c>
      <c r="I2337">
        <v>99</v>
      </c>
      <c r="J2337">
        <v>0</v>
      </c>
      <c r="K2337">
        <v>55.3</v>
      </c>
      <c r="L2337">
        <v>0</v>
      </c>
      <c r="M2337">
        <v>99</v>
      </c>
      <c r="N2337">
        <v>9.15</v>
      </c>
      <c r="O2337">
        <v>99</v>
      </c>
      <c r="P2337">
        <v>0.1</v>
      </c>
      <c r="S2337">
        <v>1.3</v>
      </c>
      <c r="T2337">
        <v>1.4</v>
      </c>
      <c r="U2337">
        <v>0.82</v>
      </c>
      <c r="V2337">
        <v>14.9</v>
      </c>
      <c r="W2337" t="b">
        <f>COUNT(LifeExpectancyData[[#This Row],[Life expectancy]:[Schooling]])=19</f>
        <v>0</v>
      </c>
    </row>
    <row r="2338" spans="1:23" x14ac:dyDescent="0.25">
      <c r="A2338" t="s">
        <v>428</v>
      </c>
      <c r="B2338">
        <v>2008</v>
      </c>
      <c r="C2338" t="s">
        <v>281</v>
      </c>
      <c r="D2338">
        <v>74.7</v>
      </c>
      <c r="E2338">
        <v>136</v>
      </c>
      <c r="F2338">
        <v>0</v>
      </c>
      <c r="G2338">
        <v>11.37</v>
      </c>
      <c r="H2338">
        <v>0</v>
      </c>
      <c r="I2338">
        <v>99</v>
      </c>
      <c r="J2338">
        <v>0</v>
      </c>
      <c r="K2338">
        <v>54.8</v>
      </c>
      <c r="L2338">
        <v>0</v>
      </c>
      <c r="M2338">
        <v>99</v>
      </c>
      <c r="N2338">
        <v>8.1999999999999993</v>
      </c>
      <c r="O2338">
        <v>99</v>
      </c>
      <c r="P2338">
        <v>0.1</v>
      </c>
      <c r="S2338">
        <v>1.3</v>
      </c>
      <c r="T2338">
        <v>1.4</v>
      </c>
      <c r="U2338">
        <v>0.81299999999999994</v>
      </c>
      <c r="V2338">
        <v>14.8</v>
      </c>
      <c r="W2338" t="b">
        <f>COUNT(LifeExpectancyData[[#This Row],[Life expectancy]:[Schooling]])=19</f>
        <v>0</v>
      </c>
    </row>
    <row r="2339" spans="1:23" x14ac:dyDescent="0.25">
      <c r="A2339" t="s">
        <v>428</v>
      </c>
      <c r="B2339">
        <v>2007</v>
      </c>
      <c r="C2339" t="s">
        <v>281</v>
      </c>
      <c r="D2339">
        <v>74.400000000000006</v>
      </c>
      <c r="E2339">
        <v>14</v>
      </c>
      <c r="F2339">
        <v>0</v>
      </c>
      <c r="G2339">
        <v>10.58</v>
      </c>
      <c r="H2339">
        <v>0</v>
      </c>
      <c r="I2339">
        <v>99</v>
      </c>
      <c r="J2339">
        <v>0</v>
      </c>
      <c r="K2339">
        <v>54.2</v>
      </c>
      <c r="L2339">
        <v>0</v>
      </c>
      <c r="M2339">
        <v>99</v>
      </c>
      <c r="N2339">
        <v>7.76</v>
      </c>
      <c r="O2339">
        <v>99</v>
      </c>
      <c r="P2339">
        <v>0.1</v>
      </c>
      <c r="S2339">
        <v>1.3</v>
      </c>
      <c r="T2339">
        <v>1.4</v>
      </c>
      <c r="U2339">
        <v>0.80200000000000005</v>
      </c>
      <c r="V2339">
        <v>14.5</v>
      </c>
      <c r="W2339" t="b">
        <f>COUNT(LifeExpectancyData[[#This Row],[Life expectancy]:[Schooling]])=19</f>
        <v>0</v>
      </c>
    </row>
    <row r="2340" spans="1:23" x14ac:dyDescent="0.25">
      <c r="A2340" t="s">
        <v>428</v>
      </c>
      <c r="B2340">
        <v>2006</v>
      </c>
      <c r="C2340" t="s">
        <v>281</v>
      </c>
      <c r="D2340">
        <v>74.3</v>
      </c>
      <c r="E2340">
        <v>138</v>
      </c>
      <c r="F2340">
        <v>0</v>
      </c>
      <c r="G2340">
        <v>10.28</v>
      </c>
      <c r="H2340">
        <v>0</v>
      </c>
      <c r="I2340">
        <v>99</v>
      </c>
      <c r="J2340">
        <v>0</v>
      </c>
      <c r="K2340">
        <v>53.7</v>
      </c>
      <c r="L2340">
        <v>0</v>
      </c>
      <c r="M2340">
        <v>99</v>
      </c>
      <c r="N2340">
        <v>7.35</v>
      </c>
      <c r="O2340">
        <v>99</v>
      </c>
      <c r="P2340">
        <v>0.1</v>
      </c>
      <c r="S2340">
        <v>1.4</v>
      </c>
      <c r="T2340">
        <v>1.5</v>
      </c>
      <c r="U2340">
        <v>0.79300000000000004</v>
      </c>
      <c r="V2340">
        <v>14.3</v>
      </c>
      <c r="W2340" t="b">
        <f>COUNT(LifeExpectancyData[[#This Row],[Life expectancy]:[Schooling]])=19</f>
        <v>0</v>
      </c>
    </row>
    <row r="2341" spans="1:23" x14ac:dyDescent="0.25">
      <c r="A2341" t="s">
        <v>428</v>
      </c>
      <c r="B2341">
        <v>2005</v>
      </c>
      <c r="C2341" t="s">
        <v>281</v>
      </c>
      <c r="D2341">
        <v>74</v>
      </c>
      <c r="E2341">
        <v>141</v>
      </c>
      <c r="F2341">
        <v>0</v>
      </c>
      <c r="G2341">
        <v>10.81</v>
      </c>
      <c r="H2341">
        <v>0</v>
      </c>
      <c r="I2341">
        <v>99</v>
      </c>
      <c r="J2341">
        <v>0</v>
      </c>
      <c r="K2341">
        <v>53.1</v>
      </c>
      <c r="L2341">
        <v>0</v>
      </c>
      <c r="M2341">
        <v>99</v>
      </c>
      <c r="N2341">
        <v>7.4</v>
      </c>
      <c r="O2341">
        <v>99</v>
      </c>
      <c r="P2341">
        <v>0.1</v>
      </c>
      <c r="S2341">
        <v>1.4</v>
      </c>
      <c r="T2341">
        <v>1.5</v>
      </c>
      <c r="U2341">
        <v>0.78400000000000003</v>
      </c>
      <c r="V2341">
        <v>14</v>
      </c>
      <c r="W2341" t="b">
        <f>COUNT(LifeExpectancyData[[#This Row],[Life expectancy]:[Schooling]])=19</f>
        <v>0</v>
      </c>
    </row>
    <row r="2342" spans="1:23" x14ac:dyDescent="0.25">
      <c r="A2342" t="s">
        <v>428</v>
      </c>
      <c r="B2342">
        <v>2004</v>
      </c>
      <c r="C2342" t="s">
        <v>281</v>
      </c>
      <c r="D2342">
        <v>74.099999999999994</v>
      </c>
      <c r="E2342">
        <v>138</v>
      </c>
      <c r="F2342">
        <v>0</v>
      </c>
      <c r="G2342">
        <v>10.029999999999999</v>
      </c>
      <c r="H2342">
        <v>0</v>
      </c>
      <c r="I2342">
        <v>99</v>
      </c>
      <c r="J2342">
        <v>2</v>
      </c>
      <c r="K2342">
        <v>52.6</v>
      </c>
      <c r="L2342">
        <v>0</v>
      </c>
      <c r="M2342">
        <v>99</v>
      </c>
      <c r="N2342">
        <v>7.21</v>
      </c>
      <c r="O2342">
        <v>99</v>
      </c>
      <c r="P2342">
        <v>0.1</v>
      </c>
      <c r="S2342">
        <v>1.4</v>
      </c>
      <c r="T2342">
        <v>1.5</v>
      </c>
      <c r="U2342">
        <v>0.77600000000000002</v>
      </c>
      <c r="V2342">
        <v>13.8</v>
      </c>
      <c r="W2342" t="b">
        <f>COUNT(LifeExpectancyData[[#This Row],[Life expectancy]:[Schooling]])=19</f>
        <v>0</v>
      </c>
    </row>
    <row r="2343" spans="1:23" x14ac:dyDescent="0.25">
      <c r="A2343" t="s">
        <v>428</v>
      </c>
      <c r="B2343">
        <v>2003</v>
      </c>
      <c r="C2343" t="s">
        <v>281</v>
      </c>
      <c r="D2343">
        <v>73.8</v>
      </c>
      <c r="E2343">
        <v>144</v>
      </c>
      <c r="F2343">
        <v>0</v>
      </c>
      <c r="G2343">
        <v>9.85</v>
      </c>
      <c r="H2343">
        <v>0</v>
      </c>
      <c r="I2343">
        <v>99</v>
      </c>
      <c r="J2343">
        <v>1</v>
      </c>
      <c r="K2343">
        <v>52.1</v>
      </c>
      <c r="L2343">
        <v>0</v>
      </c>
      <c r="M2343">
        <v>98</v>
      </c>
      <c r="N2343">
        <v>5.82</v>
      </c>
      <c r="O2343">
        <v>99</v>
      </c>
      <c r="P2343">
        <v>0.1</v>
      </c>
      <c r="S2343">
        <v>1.5</v>
      </c>
      <c r="T2343">
        <v>1.6</v>
      </c>
      <c r="U2343">
        <v>0.77100000000000002</v>
      </c>
      <c r="V2343">
        <v>13.6</v>
      </c>
      <c r="W2343" t="b">
        <f>COUNT(LifeExpectancyData[[#This Row],[Life expectancy]:[Schooling]])=19</f>
        <v>0</v>
      </c>
    </row>
    <row r="2344" spans="1:23" x14ac:dyDescent="0.25">
      <c r="A2344" t="s">
        <v>428</v>
      </c>
      <c r="B2344">
        <v>2002</v>
      </c>
      <c r="C2344" t="s">
        <v>281</v>
      </c>
      <c r="D2344">
        <v>73.7</v>
      </c>
      <c r="E2344">
        <v>145</v>
      </c>
      <c r="F2344">
        <v>0</v>
      </c>
      <c r="G2344">
        <v>10.78</v>
      </c>
      <c r="H2344">
        <v>0</v>
      </c>
      <c r="I2344">
        <v>99</v>
      </c>
      <c r="J2344">
        <v>0</v>
      </c>
      <c r="K2344">
        <v>51.6</v>
      </c>
      <c r="L2344">
        <v>0</v>
      </c>
      <c r="M2344">
        <v>98</v>
      </c>
      <c r="N2344">
        <v>5.63</v>
      </c>
      <c r="O2344">
        <v>99</v>
      </c>
      <c r="P2344">
        <v>0.1</v>
      </c>
      <c r="S2344">
        <v>1.5</v>
      </c>
      <c r="T2344">
        <v>1.6</v>
      </c>
      <c r="U2344">
        <v>0.76300000000000001</v>
      </c>
      <c r="V2344">
        <v>13.3</v>
      </c>
      <c r="W2344" t="b">
        <f>COUNT(LifeExpectancyData[[#This Row],[Life expectancy]:[Schooling]])=19</f>
        <v>0</v>
      </c>
    </row>
    <row r="2345" spans="1:23" x14ac:dyDescent="0.25">
      <c r="A2345" t="s">
        <v>428</v>
      </c>
      <c r="B2345">
        <v>2001</v>
      </c>
      <c r="C2345" t="s">
        <v>281</v>
      </c>
      <c r="D2345">
        <v>73.3</v>
      </c>
      <c r="E2345">
        <v>145</v>
      </c>
      <c r="F2345">
        <v>0</v>
      </c>
      <c r="G2345">
        <v>10.73</v>
      </c>
      <c r="H2345">
        <v>0</v>
      </c>
      <c r="I2345">
        <v>99</v>
      </c>
      <c r="J2345">
        <v>0</v>
      </c>
      <c r="K2345">
        <v>51.1</v>
      </c>
      <c r="L2345">
        <v>1</v>
      </c>
      <c r="M2345">
        <v>99</v>
      </c>
      <c r="N2345">
        <v>5.5</v>
      </c>
      <c r="O2345">
        <v>99</v>
      </c>
      <c r="P2345">
        <v>0.1</v>
      </c>
      <c r="S2345">
        <v>1.5</v>
      </c>
      <c r="T2345">
        <v>1.6</v>
      </c>
      <c r="U2345">
        <v>0.76300000000000001</v>
      </c>
      <c r="V2345">
        <v>13.3</v>
      </c>
      <c r="W2345" t="b">
        <f>COUNT(LifeExpectancyData[[#This Row],[Life expectancy]:[Schooling]])=19</f>
        <v>0</v>
      </c>
    </row>
    <row r="2346" spans="1:23" x14ac:dyDescent="0.25">
      <c r="A2346" t="s">
        <v>428</v>
      </c>
      <c r="B2346">
        <v>2000</v>
      </c>
      <c r="C2346" t="s">
        <v>281</v>
      </c>
      <c r="D2346">
        <v>73</v>
      </c>
      <c r="E2346">
        <v>147</v>
      </c>
      <c r="F2346">
        <v>0</v>
      </c>
      <c r="G2346">
        <v>11.06</v>
      </c>
      <c r="H2346">
        <v>0</v>
      </c>
      <c r="I2346">
        <v>98</v>
      </c>
      <c r="J2346">
        <v>0</v>
      </c>
      <c r="K2346">
        <v>5.7</v>
      </c>
      <c r="L2346">
        <v>1</v>
      </c>
      <c r="M2346">
        <v>98</v>
      </c>
      <c r="N2346">
        <v>5.5</v>
      </c>
      <c r="O2346">
        <v>99</v>
      </c>
      <c r="P2346">
        <v>0.1</v>
      </c>
      <c r="S2346">
        <v>1.6</v>
      </c>
      <c r="T2346">
        <v>1.7</v>
      </c>
      <c r="U2346">
        <v>0.76100000000000001</v>
      </c>
      <c r="V2346">
        <v>13</v>
      </c>
      <c r="W2346" t="b">
        <f>COUNT(LifeExpectancyData[[#This Row],[Life expectancy]:[Schooling]])=19</f>
        <v>0</v>
      </c>
    </row>
    <row r="2347" spans="1:23" x14ac:dyDescent="0.25">
      <c r="A2347" t="s">
        <v>429</v>
      </c>
      <c r="B2347">
        <v>2015</v>
      </c>
      <c r="C2347" t="s">
        <v>281</v>
      </c>
      <c r="D2347">
        <v>88</v>
      </c>
      <c r="E2347">
        <v>74</v>
      </c>
      <c r="F2347">
        <v>0</v>
      </c>
      <c r="H2347">
        <v>0</v>
      </c>
      <c r="J2347">
        <v>18</v>
      </c>
      <c r="K2347">
        <v>6.1</v>
      </c>
      <c r="L2347">
        <v>0</v>
      </c>
      <c r="M2347">
        <v>95</v>
      </c>
      <c r="O2347">
        <v>95</v>
      </c>
      <c r="P2347">
        <v>0.1</v>
      </c>
      <c r="Q2347">
        <v>2729.8638299999998</v>
      </c>
      <c r="R2347">
        <v>263531</v>
      </c>
      <c r="S2347">
        <v>1.4</v>
      </c>
      <c r="T2347">
        <v>1.3</v>
      </c>
      <c r="U2347">
        <v>0.88800000000000001</v>
      </c>
      <c r="V2347">
        <v>17.3</v>
      </c>
      <c r="W2347" t="b">
        <f>COUNT(LifeExpectancyData[[#This Row],[Life expectancy]:[Schooling]])=19</f>
        <v>0</v>
      </c>
    </row>
    <row r="2348" spans="1:23" x14ac:dyDescent="0.25">
      <c r="A2348" t="s">
        <v>429</v>
      </c>
      <c r="B2348">
        <v>2014</v>
      </c>
      <c r="C2348" t="s">
        <v>281</v>
      </c>
      <c r="D2348">
        <v>87</v>
      </c>
      <c r="E2348">
        <v>76</v>
      </c>
      <c r="F2348">
        <v>0</v>
      </c>
      <c r="G2348">
        <v>10.46</v>
      </c>
      <c r="H2348">
        <v>31.134927940000001</v>
      </c>
      <c r="J2348">
        <v>52</v>
      </c>
      <c r="K2348">
        <v>59.5</v>
      </c>
      <c r="L2348">
        <v>0</v>
      </c>
      <c r="M2348">
        <v>95</v>
      </c>
      <c r="N2348">
        <v>9.23</v>
      </c>
      <c r="O2348">
        <v>95</v>
      </c>
      <c r="P2348">
        <v>0.1</v>
      </c>
      <c r="Q2348">
        <v>242.67285999999999</v>
      </c>
      <c r="R2348">
        <v>26198</v>
      </c>
      <c r="S2348">
        <v>1.4</v>
      </c>
      <c r="T2348">
        <v>1.4</v>
      </c>
      <c r="U2348">
        <v>0.88800000000000001</v>
      </c>
      <c r="V2348">
        <v>17.600000000000001</v>
      </c>
      <c r="W2348" t="b">
        <f>COUNT(LifeExpectancyData[[#This Row],[Life expectancy]:[Schooling]])=19</f>
        <v>0</v>
      </c>
    </row>
    <row r="2349" spans="1:23" x14ac:dyDescent="0.25">
      <c r="A2349" t="s">
        <v>429</v>
      </c>
      <c r="B2349">
        <v>2013</v>
      </c>
      <c r="C2349" t="s">
        <v>281</v>
      </c>
      <c r="D2349">
        <v>85</v>
      </c>
      <c r="E2349">
        <v>78</v>
      </c>
      <c r="F2349">
        <v>0</v>
      </c>
      <c r="G2349">
        <v>9.5299999999999994</v>
      </c>
      <c r="H2349">
        <v>259.77867850000001</v>
      </c>
      <c r="J2349">
        <v>1</v>
      </c>
      <c r="K2349">
        <v>58.9</v>
      </c>
      <c r="L2349">
        <v>0</v>
      </c>
      <c r="M2349">
        <v>95</v>
      </c>
      <c r="N2349">
        <v>9.2899999999999991</v>
      </c>
      <c r="O2349">
        <v>95</v>
      </c>
      <c r="P2349">
        <v>0.1</v>
      </c>
      <c r="Q2349">
        <v>2315.31799</v>
      </c>
      <c r="R2349">
        <v>259953</v>
      </c>
      <c r="S2349">
        <v>1.4</v>
      </c>
      <c r="T2349">
        <v>1.4</v>
      </c>
      <c r="U2349">
        <v>0.878</v>
      </c>
      <c r="V2349">
        <v>16.8</v>
      </c>
      <c r="W2349" t="b">
        <f>COUNT(LifeExpectancyData[[#This Row],[Life expectancy]:[Schooling]])=19</f>
        <v>0</v>
      </c>
    </row>
    <row r="2350" spans="1:23" x14ac:dyDescent="0.25">
      <c r="A2350" t="s">
        <v>429</v>
      </c>
      <c r="B2350">
        <v>2012</v>
      </c>
      <c r="C2350" t="s">
        <v>281</v>
      </c>
      <c r="D2350">
        <v>82</v>
      </c>
      <c r="E2350">
        <v>81</v>
      </c>
      <c r="F2350">
        <v>0</v>
      </c>
      <c r="G2350">
        <v>10.95</v>
      </c>
      <c r="H2350">
        <v>3283.024864</v>
      </c>
      <c r="J2350">
        <v>2</v>
      </c>
      <c r="K2350">
        <v>58.2</v>
      </c>
      <c r="L2350">
        <v>0</v>
      </c>
      <c r="M2350">
        <v>96</v>
      </c>
      <c r="N2350">
        <v>9.3699999999999992</v>
      </c>
      <c r="O2350">
        <v>96</v>
      </c>
      <c r="P2350">
        <v>0.1</v>
      </c>
      <c r="Q2350">
        <v>22486.471669999999</v>
      </c>
      <c r="R2350">
        <v>257159</v>
      </c>
      <c r="S2350">
        <v>1.5</v>
      </c>
      <c r="T2350">
        <v>1.5</v>
      </c>
      <c r="U2350">
        <v>0.877</v>
      </c>
      <c r="V2350">
        <v>16.8</v>
      </c>
      <c r="W2350" t="b">
        <f>COUNT(LifeExpectancyData[[#This Row],[Life expectancy]:[Schooling]])=19</f>
        <v>0</v>
      </c>
    </row>
    <row r="2351" spans="1:23" x14ac:dyDescent="0.25">
      <c r="A2351" t="s">
        <v>429</v>
      </c>
      <c r="B2351">
        <v>2011</v>
      </c>
      <c r="C2351" t="s">
        <v>281</v>
      </c>
      <c r="D2351">
        <v>79.8</v>
      </c>
      <c r="E2351">
        <v>84</v>
      </c>
      <c r="F2351">
        <v>0</v>
      </c>
      <c r="G2351">
        <v>10.61</v>
      </c>
      <c r="H2351">
        <v>3343.0262189999999</v>
      </c>
      <c r="J2351">
        <v>22</v>
      </c>
      <c r="K2351">
        <v>57.6</v>
      </c>
      <c r="L2351">
        <v>0</v>
      </c>
      <c r="M2351">
        <v>96</v>
      </c>
      <c r="N2351">
        <v>9.8000000000000007</v>
      </c>
      <c r="O2351">
        <v>96</v>
      </c>
      <c r="P2351">
        <v>0.1</v>
      </c>
      <c r="Q2351">
        <v>24985.24827</v>
      </c>
      <c r="R2351">
        <v>252843</v>
      </c>
      <c r="S2351">
        <v>1.6</v>
      </c>
      <c r="T2351">
        <v>1.6</v>
      </c>
      <c r="U2351">
        <v>0.876</v>
      </c>
      <c r="V2351">
        <v>17</v>
      </c>
      <c r="W2351" t="b">
        <f>COUNT(LifeExpectancyData[[#This Row],[Life expectancy]:[Schooling]])=19</f>
        <v>0</v>
      </c>
    </row>
    <row r="2352" spans="1:23" x14ac:dyDescent="0.25">
      <c r="A2352" t="s">
        <v>429</v>
      </c>
      <c r="B2352">
        <v>2010</v>
      </c>
      <c r="C2352" t="s">
        <v>281</v>
      </c>
      <c r="D2352">
        <v>79.5</v>
      </c>
      <c r="E2352">
        <v>87</v>
      </c>
      <c r="F2352">
        <v>0</v>
      </c>
      <c r="G2352">
        <v>10.32</v>
      </c>
      <c r="H2352">
        <v>3187.4962190000001</v>
      </c>
      <c r="J2352">
        <v>2</v>
      </c>
      <c r="K2352">
        <v>57</v>
      </c>
      <c r="L2352">
        <v>0</v>
      </c>
      <c r="M2352">
        <v>96</v>
      </c>
      <c r="N2352">
        <v>9.6999999999999993</v>
      </c>
      <c r="O2352">
        <v>96</v>
      </c>
      <c r="P2352">
        <v>0.1</v>
      </c>
      <c r="Q2352">
        <v>23437.4722</v>
      </c>
      <c r="R2352">
        <v>248583</v>
      </c>
      <c r="S2352">
        <v>1.6</v>
      </c>
      <c r="T2352">
        <v>1.6</v>
      </c>
      <c r="U2352">
        <v>0.872</v>
      </c>
      <c r="V2352">
        <v>16.899999999999999</v>
      </c>
      <c r="W2352" t="b">
        <f>COUNT(LifeExpectancyData[[#This Row],[Life expectancy]:[Schooling]])=19</f>
        <v>0</v>
      </c>
    </row>
    <row r="2353" spans="1:23" x14ac:dyDescent="0.25">
      <c r="A2353" t="s">
        <v>429</v>
      </c>
      <c r="B2353">
        <v>2009</v>
      </c>
      <c r="C2353" t="s">
        <v>281</v>
      </c>
      <c r="D2353">
        <v>79.099999999999994</v>
      </c>
      <c r="E2353">
        <v>9</v>
      </c>
      <c r="F2353">
        <v>0</v>
      </c>
      <c r="G2353">
        <v>10.52</v>
      </c>
      <c r="H2353">
        <v>3505.3894340000002</v>
      </c>
      <c r="J2353">
        <v>0</v>
      </c>
      <c r="K2353">
        <v>56.4</v>
      </c>
      <c r="L2353">
        <v>0</v>
      </c>
      <c r="M2353">
        <v>96</v>
      </c>
      <c r="N2353">
        <v>9.3800000000000008</v>
      </c>
      <c r="O2353">
        <v>96</v>
      </c>
      <c r="P2353">
        <v>0.1</v>
      </c>
      <c r="Q2353">
        <v>24633.797849999999</v>
      </c>
      <c r="R2353">
        <v>239669</v>
      </c>
      <c r="S2353">
        <v>1.7</v>
      </c>
      <c r="T2353">
        <v>1.7</v>
      </c>
      <c r="U2353">
        <v>0.873</v>
      </c>
      <c r="V2353">
        <v>16.899999999999999</v>
      </c>
      <c r="W2353" t="b">
        <f>COUNT(LifeExpectancyData[[#This Row],[Life expectancy]:[Schooling]])=19</f>
        <v>0</v>
      </c>
    </row>
    <row r="2354" spans="1:23" x14ac:dyDescent="0.25">
      <c r="A2354" t="s">
        <v>429</v>
      </c>
      <c r="B2354">
        <v>2008</v>
      </c>
      <c r="C2354" t="s">
        <v>281</v>
      </c>
      <c r="D2354">
        <v>78.900000000000006</v>
      </c>
      <c r="E2354">
        <v>96</v>
      </c>
      <c r="F2354">
        <v>0</v>
      </c>
      <c r="G2354">
        <v>10.94</v>
      </c>
      <c r="H2354">
        <v>392.9588536</v>
      </c>
      <c r="J2354">
        <v>0</v>
      </c>
      <c r="K2354">
        <v>55.8</v>
      </c>
      <c r="L2354">
        <v>0</v>
      </c>
      <c r="M2354">
        <v>97</v>
      </c>
      <c r="N2354">
        <v>8.4700000000000006</v>
      </c>
      <c r="O2354">
        <v>97</v>
      </c>
      <c r="P2354">
        <v>0.1</v>
      </c>
      <c r="Q2354">
        <v>2751.8126999999999</v>
      </c>
      <c r="R2354">
        <v>221316</v>
      </c>
      <c r="S2354">
        <v>1.7</v>
      </c>
      <c r="T2354">
        <v>1.7</v>
      </c>
      <c r="U2354">
        <v>0.86899999999999999</v>
      </c>
      <c r="V2354">
        <v>16.899999999999999</v>
      </c>
      <c r="W2354" t="b">
        <f>COUNT(LifeExpectancyData[[#This Row],[Life expectancy]:[Schooling]])=19</f>
        <v>0</v>
      </c>
    </row>
    <row r="2355" spans="1:23" x14ac:dyDescent="0.25">
      <c r="A2355" t="s">
        <v>429</v>
      </c>
      <c r="B2355">
        <v>2007</v>
      </c>
      <c r="C2355" t="s">
        <v>281</v>
      </c>
      <c r="D2355">
        <v>78.3</v>
      </c>
      <c r="E2355">
        <v>12</v>
      </c>
      <c r="F2355">
        <v>0</v>
      </c>
      <c r="G2355">
        <v>11.02</v>
      </c>
      <c r="H2355">
        <v>3256.7240280000001</v>
      </c>
      <c r="J2355">
        <v>0</v>
      </c>
      <c r="K2355">
        <v>55.2</v>
      </c>
      <c r="L2355">
        <v>0</v>
      </c>
      <c r="M2355">
        <v>97</v>
      </c>
      <c r="N2355">
        <v>7.98</v>
      </c>
      <c r="O2355">
        <v>97</v>
      </c>
      <c r="P2355">
        <v>0.1</v>
      </c>
      <c r="Q2355">
        <v>23841.317920000001</v>
      </c>
      <c r="R2355">
        <v>218122</v>
      </c>
      <c r="S2355">
        <v>1.8</v>
      </c>
      <c r="T2355">
        <v>1.8</v>
      </c>
      <c r="U2355">
        <v>0.86499999999999999</v>
      </c>
      <c r="V2355">
        <v>16.8</v>
      </c>
      <c r="W2355" t="b">
        <f>COUNT(LifeExpectancyData[[#This Row],[Life expectancy]:[Schooling]])=19</f>
        <v>0</v>
      </c>
    </row>
    <row r="2356" spans="1:23" x14ac:dyDescent="0.25">
      <c r="A2356" t="s">
        <v>429</v>
      </c>
      <c r="B2356">
        <v>2006</v>
      </c>
      <c r="C2356" t="s">
        <v>281</v>
      </c>
      <c r="D2356">
        <v>78.099999999999994</v>
      </c>
      <c r="E2356">
        <v>17</v>
      </c>
      <c r="F2356">
        <v>0</v>
      </c>
      <c r="G2356">
        <v>12.26</v>
      </c>
      <c r="H2356">
        <v>2724.1780699999999</v>
      </c>
      <c r="J2356">
        <v>0</v>
      </c>
      <c r="K2356">
        <v>54.7</v>
      </c>
      <c r="L2356">
        <v>0</v>
      </c>
      <c r="M2356">
        <v>97</v>
      </c>
      <c r="N2356">
        <v>8.42</v>
      </c>
      <c r="O2356">
        <v>97</v>
      </c>
      <c r="P2356">
        <v>0.1</v>
      </c>
      <c r="Q2356">
        <v>19726.126499999998</v>
      </c>
      <c r="R2356">
        <v>26868</v>
      </c>
      <c r="S2356">
        <v>1.8</v>
      </c>
      <c r="T2356">
        <v>1.9</v>
      </c>
      <c r="U2356">
        <v>0.85799999999999998</v>
      </c>
      <c r="V2356">
        <v>16.7</v>
      </c>
      <c r="W2356" t="b">
        <f>COUNT(LifeExpectancyData[[#This Row],[Life expectancy]:[Schooling]])=19</f>
        <v>0</v>
      </c>
    </row>
    <row r="2357" spans="1:23" x14ac:dyDescent="0.25">
      <c r="A2357" t="s">
        <v>429</v>
      </c>
      <c r="B2357">
        <v>2005</v>
      </c>
      <c r="C2357" t="s">
        <v>281</v>
      </c>
      <c r="D2357">
        <v>77.5</v>
      </c>
      <c r="E2357">
        <v>14</v>
      </c>
      <c r="F2357">
        <v>0</v>
      </c>
      <c r="G2357">
        <v>11.14</v>
      </c>
      <c r="H2357">
        <v>2503.714258</v>
      </c>
      <c r="J2357">
        <v>0</v>
      </c>
      <c r="K2357">
        <v>54.1</v>
      </c>
      <c r="L2357">
        <v>0</v>
      </c>
      <c r="M2357">
        <v>95</v>
      </c>
      <c r="N2357">
        <v>8.5</v>
      </c>
      <c r="O2357">
        <v>95</v>
      </c>
      <c r="P2357">
        <v>0.1</v>
      </c>
      <c r="Q2357">
        <v>18169.1891</v>
      </c>
      <c r="R2357">
        <v>2474</v>
      </c>
      <c r="S2357">
        <v>1.9</v>
      </c>
      <c r="T2357">
        <v>2</v>
      </c>
      <c r="U2357">
        <v>0.85299999999999998</v>
      </c>
      <c r="V2357">
        <v>16.3</v>
      </c>
      <c r="W2357" t="b">
        <f>COUNT(LifeExpectancyData[[#This Row],[Life expectancy]:[Schooling]])=19</f>
        <v>0</v>
      </c>
    </row>
    <row r="2358" spans="1:23" x14ac:dyDescent="0.25">
      <c r="A2358" t="s">
        <v>429</v>
      </c>
      <c r="B2358">
        <v>2004</v>
      </c>
      <c r="C2358" t="s">
        <v>281</v>
      </c>
      <c r="D2358">
        <v>77.2</v>
      </c>
      <c r="E2358">
        <v>113</v>
      </c>
      <c r="F2358">
        <v>0</v>
      </c>
      <c r="G2358">
        <v>10</v>
      </c>
      <c r="H2358">
        <v>235.37852810000001</v>
      </c>
      <c r="J2358">
        <v>0</v>
      </c>
      <c r="K2358">
        <v>53.5</v>
      </c>
      <c r="L2358">
        <v>0</v>
      </c>
      <c r="M2358">
        <v>94</v>
      </c>
      <c r="N2358">
        <v>8.4700000000000006</v>
      </c>
      <c r="O2358">
        <v>94</v>
      </c>
      <c r="P2358">
        <v>0.1</v>
      </c>
      <c r="Q2358">
        <v>1726.9150999999999</v>
      </c>
      <c r="R2358">
        <v>199712</v>
      </c>
      <c r="S2358">
        <v>2</v>
      </c>
      <c r="T2358">
        <v>2</v>
      </c>
      <c r="U2358">
        <v>0.85</v>
      </c>
      <c r="V2358">
        <v>16.600000000000001</v>
      </c>
      <c r="W2358" t="b">
        <f>COUNT(LifeExpectancyData[[#This Row],[Life expectancy]:[Schooling]])=19</f>
        <v>0</v>
      </c>
    </row>
    <row r="2359" spans="1:23" x14ac:dyDescent="0.25">
      <c r="A2359" t="s">
        <v>429</v>
      </c>
      <c r="B2359">
        <v>2003</v>
      </c>
      <c r="C2359" t="s">
        <v>281</v>
      </c>
      <c r="D2359">
        <v>76.5</v>
      </c>
      <c r="E2359">
        <v>119</v>
      </c>
      <c r="F2359">
        <v>0</v>
      </c>
      <c r="G2359">
        <v>11.58</v>
      </c>
      <c r="H2359">
        <v>203.3252124</v>
      </c>
      <c r="J2359">
        <v>0</v>
      </c>
      <c r="K2359">
        <v>52.9</v>
      </c>
      <c r="L2359">
        <v>0</v>
      </c>
      <c r="M2359">
        <v>95</v>
      </c>
      <c r="N2359">
        <v>8.77</v>
      </c>
      <c r="O2359">
        <v>95</v>
      </c>
      <c r="P2359">
        <v>0.1</v>
      </c>
      <c r="Q2359">
        <v>1488.47154</v>
      </c>
      <c r="R2359">
        <v>1995733</v>
      </c>
      <c r="S2359">
        <v>2</v>
      </c>
      <c r="T2359">
        <v>2.1</v>
      </c>
      <c r="U2359">
        <v>0.84299999999999997</v>
      </c>
      <c r="V2359">
        <v>16.100000000000001</v>
      </c>
      <c r="W2359" t="b">
        <f>COUNT(LifeExpectancyData[[#This Row],[Life expectancy]:[Schooling]])=19</f>
        <v>0</v>
      </c>
    </row>
    <row r="2360" spans="1:23" x14ac:dyDescent="0.25">
      <c r="A2360" t="s">
        <v>429</v>
      </c>
      <c r="B2360">
        <v>2002</v>
      </c>
      <c r="C2360" t="s">
        <v>281</v>
      </c>
      <c r="D2360">
        <v>76.599999999999994</v>
      </c>
      <c r="E2360">
        <v>117</v>
      </c>
      <c r="F2360">
        <v>0</v>
      </c>
      <c r="G2360">
        <v>9.2899999999999991</v>
      </c>
      <c r="H2360">
        <v>1617.473418</v>
      </c>
      <c r="J2360">
        <v>0</v>
      </c>
      <c r="K2360">
        <v>52.3</v>
      </c>
      <c r="L2360">
        <v>0</v>
      </c>
      <c r="M2360">
        <v>93</v>
      </c>
      <c r="N2360">
        <v>8.6199999999999992</v>
      </c>
      <c r="O2360">
        <v>93</v>
      </c>
      <c r="P2360">
        <v>0.1</v>
      </c>
      <c r="Q2360">
        <v>11814.999400000001</v>
      </c>
      <c r="R2360">
        <v>199453</v>
      </c>
      <c r="S2360">
        <v>2.1</v>
      </c>
      <c r="T2360">
        <v>2.2000000000000002</v>
      </c>
      <c r="U2360">
        <v>0.83499999999999996</v>
      </c>
      <c r="V2360">
        <v>15.6</v>
      </c>
      <c r="W2360" t="b">
        <f>COUNT(LifeExpectancyData[[#This Row],[Life expectancy]:[Schooling]])=19</f>
        <v>0</v>
      </c>
    </row>
    <row r="2361" spans="1:23" x14ac:dyDescent="0.25">
      <c r="A2361" t="s">
        <v>429</v>
      </c>
      <c r="B2361">
        <v>2001</v>
      </c>
      <c r="C2361" t="s">
        <v>281</v>
      </c>
      <c r="D2361">
        <v>76.2</v>
      </c>
      <c r="E2361">
        <v>124</v>
      </c>
      <c r="F2361">
        <v>0</v>
      </c>
      <c r="G2361">
        <v>10.8</v>
      </c>
      <c r="H2361">
        <v>196.30262429999999</v>
      </c>
      <c r="J2361">
        <v>0</v>
      </c>
      <c r="K2361">
        <v>51.8</v>
      </c>
      <c r="L2361">
        <v>0</v>
      </c>
      <c r="M2361">
        <v>93</v>
      </c>
      <c r="N2361">
        <v>8.57</v>
      </c>
      <c r="O2361">
        <v>92</v>
      </c>
      <c r="P2361">
        <v>0.1</v>
      </c>
      <c r="Q2361">
        <v>1479.2963400000001</v>
      </c>
      <c r="R2361">
        <v>19926</v>
      </c>
      <c r="S2361">
        <v>2.2000000000000002</v>
      </c>
      <c r="T2361">
        <v>2.2000000000000002</v>
      </c>
      <c r="U2361">
        <v>0.82399999999999995</v>
      </c>
      <c r="V2361">
        <v>14.7</v>
      </c>
      <c r="W2361" t="b">
        <f>COUNT(LifeExpectancyData[[#This Row],[Life expectancy]:[Schooling]])=19</f>
        <v>0</v>
      </c>
    </row>
    <row r="2362" spans="1:23" x14ac:dyDescent="0.25">
      <c r="A2362" t="s">
        <v>429</v>
      </c>
      <c r="B2362">
        <v>2000</v>
      </c>
      <c r="C2362" t="s">
        <v>281</v>
      </c>
      <c r="D2362">
        <v>76</v>
      </c>
      <c r="E2362">
        <v>122</v>
      </c>
      <c r="F2362">
        <v>0</v>
      </c>
      <c r="G2362">
        <v>11.9</v>
      </c>
      <c r="H2362">
        <v>161.44738530000001</v>
      </c>
      <c r="J2362">
        <v>0</v>
      </c>
      <c r="K2362">
        <v>51.2</v>
      </c>
      <c r="L2362">
        <v>0</v>
      </c>
      <c r="M2362">
        <v>93</v>
      </c>
      <c r="N2362">
        <v>8.26</v>
      </c>
      <c r="O2362">
        <v>91</v>
      </c>
      <c r="P2362">
        <v>0.1</v>
      </c>
      <c r="Q2362">
        <v>1227.73677</v>
      </c>
      <c r="R2362">
        <v>1988925</v>
      </c>
      <c r="S2362">
        <v>2.2000000000000002</v>
      </c>
      <c r="T2362">
        <v>2.2999999999999998</v>
      </c>
      <c r="U2362">
        <v>0.81799999999999995</v>
      </c>
      <c r="V2362">
        <v>14.6</v>
      </c>
      <c r="W2362" t="b">
        <f>COUNT(LifeExpectancyData[[#This Row],[Life expectancy]:[Schooling]])=19</f>
        <v>0</v>
      </c>
    </row>
    <row r="2363" spans="1:23" x14ac:dyDescent="0.25">
      <c r="A2363" t="s">
        <v>430</v>
      </c>
      <c r="B2363">
        <v>2015</v>
      </c>
      <c r="C2363" t="s">
        <v>273</v>
      </c>
      <c r="D2363">
        <v>69.2</v>
      </c>
      <c r="E2363">
        <v>177</v>
      </c>
      <c r="F2363">
        <v>0</v>
      </c>
      <c r="H2363">
        <v>0</v>
      </c>
      <c r="I2363">
        <v>98</v>
      </c>
      <c r="J2363">
        <v>0</v>
      </c>
      <c r="K2363">
        <v>5.5</v>
      </c>
      <c r="L2363">
        <v>0</v>
      </c>
      <c r="M2363">
        <v>99</v>
      </c>
      <c r="O2363">
        <v>98</v>
      </c>
      <c r="P2363">
        <v>0.1</v>
      </c>
      <c r="Q2363">
        <v>1922.4138800000001</v>
      </c>
      <c r="R2363">
        <v>587482</v>
      </c>
      <c r="S2363">
        <v>1.1000000000000001</v>
      </c>
      <c r="T2363">
        <v>1.2</v>
      </c>
      <c r="U2363">
        <v>0.51400000000000001</v>
      </c>
      <c r="V2363">
        <v>9.6</v>
      </c>
      <c r="W2363" t="b">
        <f>COUNT(LifeExpectancyData[[#This Row],[Life expectancy]:[Schooling]])=19</f>
        <v>0</v>
      </c>
    </row>
    <row r="2364" spans="1:23" x14ac:dyDescent="0.25">
      <c r="A2364" t="s">
        <v>430</v>
      </c>
      <c r="B2364">
        <v>2014</v>
      </c>
      <c r="C2364" t="s">
        <v>273</v>
      </c>
      <c r="D2364">
        <v>68.8</v>
      </c>
      <c r="E2364">
        <v>183</v>
      </c>
      <c r="F2364">
        <v>0</v>
      </c>
      <c r="G2364">
        <v>0.01</v>
      </c>
      <c r="H2364">
        <v>3.7184387989999999</v>
      </c>
      <c r="I2364">
        <v>88</v>
      </c>
      <c r="J2364">
        <v>0</v>
      </c>
      <c r="K2364">
        <v>49.7</v>
      </c>
      <c r="L2364">
        <v>0</v>
      </c>
      <c r="M2364">
        <v>94</v>
      </c>
      <c r="N2364">
        <v>5.5</v>
      </c>
      <c r="O2364">
        <v>88</v>
      </c>
      <c r="P2364">
        <v>0.1</v>
      </c>
      <c r="Q2364">
        <v>29.652622000000001</v>
      </c>
      <c r="R2364">
        <v>57554</v>
      </c>
      <c r="S2364">
        <v>1.1000000000000001</v>
      </c>
      <c r="T2364">
        <v>1.2</v>
      </c>
      <c r="U2364">
        <v>0.51200000000000001</v>
      </c>
      <c r="V2364">
        <v>9.6</v>
      </c>
      <c r="W2364" t="b">
        <f>COUNT(LifeExpectancyData[[#This Row],[Life expectancy]:[Schooling]])=19</f>
        <v>1</v>
      </c>
    </row>
    <row r="2365" spans="1:23" x14ac:dyDescent="0.25">
      <c r="A2365" t="s">
        <v>430</v>
      </c>
      <c r="B2365">
        <v>2013</v>
      </c>
      <c r="C2365" t="s">
        <v>273</v>
      </c>
      <c r="D2365">
        <v>68.8</v>
      </c>
      <c r="E2365">
        <v>182</v>
      </c>
      <c r="F2365">
        <v>0</v>
      </c>
      <c r="G2365">
        <v>0.01</v>
      </c>
      <c r="H2365">
        <v>24.733286079999999</v>
      </c>
      <c r="I2365">
        <v>94</v>
      </c>
      <c r="J2365">
        <v>0</v>
      </c>
      <c r="K2365">
        <v>48.9</v>
      </c>
      <c r="L2365">
        <v>0</v>
      </c>
      <c r="M2365">
        <v>99</v>
      </c>
      <c r="N2365">
        <v>5.42</v>
      </c>
      <c r="O2365">
        <v>94</v>
      </c>
      <c r="P2365">
        <v>0.1</v>
      </c>
      <c r="Q2365">
        <v>188.51589999999999</v>
      </c>
      <c r="R2365">
        <v>563513</v>
      </c>
      <c r="S2365">
        <v>1.1000000000000001</v>
      </c>
      <c r="T2365">
        <v>1.2</v>
      </c>
      <c r="U2365">
        <v>0.50900000000000001</v>
      </c>
      <c r="V2365">
        <v>9.5</v>
      </c>
      <c r="W2365" t="b">
        <f>COUNT(LifeExpectancyData[[#This Row],[Life expectancy]:[Schooling]])=19</f>
        <v>1</v>
      </c>
    </row>
    <row r="2366" spans="1:23" x14ac:dyDescent="0.25">
      <c r="A2366" t="s">
        <v>430</v>
      </c>
      <c r="B2366">
        <v>2012</v>
      </c>
      <c r="C2366" t="s">
        <v>273</v>
      </c>
      <c r="D2366">
        <v>68.7</v>
      </c>
      <c r="E2366">
        <v>184</v>
      </c>
      <c r="F2366">
        <v>0</v>
      </c>
      <c r="G2366">
        <v>0.01</v>
      </c>
      <c r="H2366">
        <v>247.94922840000001</v>
      </c>
      <c r="I2366">
        <v>99</v>
      </c>
      <c r="J2366">
        <v>0</v>
      </c>
      <c r="K2366">
        <v>48.1</v>
      </c>
      <c r="L2366">
        <v>0</v>
      </c>
      <c r="M2366">
        <v>99</v>
      </c>
      <c r="N2366">
        <v>5.48</v>
      </c>
      <c r="O2366">
        <v>99</v>
      </c>
      <c r="P2366">
        <v>0.1</v>
      </c>
      <c r="Q2366">
        <v>1858.6898679999999</v>
      </c>
      <c r="R2366">
        <v>551531</v>
      </c>
      <c r="S2366">
        <v>1.2</v>
      </c>
      <c r="T2366">
        <v>1.2</v>
      </c>
      <c r="U2366">
        <v>0.505</v>
      </c>
      <c r="V2366">
        <v>9.4</v>
      </c>
      <c r="W2366" t="b">
        <f>COUNT(LifeExpectancyData[[#This Row],[Life expectancy]:[Schooling]])=19</f>
        <v>1</v>
      </c>
    </row>
    <row r="2367" spans="1:23" x14ac:dyDescent="0.25">
      <c r="A2367" t="s">
        <v>430</v>
      </c>
      <c r="B2367">
        <v>2011</v>
      </c>
      <c r="C2367" t="s">
        <v>273</v>
      </c>
      <c r="D2367">
        <v>68.5</v>
      </c>
      <c r="E2367">
        <v>186</v>
      </c>
      <c r="F2367">
        <v>0</v>
      </c>
      <c r="G2367">
        <v>0.99</v>
      </c>
      <c r="H2367">
        <v>229.6687488</v>
      </c>
      <c r="I2367">
        <v>99</v>
      </c>
      <c r="J2367">
        <v>0</v>
      </c>
      <c r="K2367">
        <v>47.2</v>
      </c>
      <c r="L2367">
        <v>0</v>
      </c>
      <c r="M2367">
        <v>99</v>
      </c>
      <c r="N2367">
        <v>5.8</v>
      </c>
      <c r="O2367">
        <v>99</v>
      </c>
      <c r="P2367">
        <v>0.1</v>
      </c>
      <c r="Q2367">
        <v>1642.837974</v>
      </c>
      <c r="R2367">
        <v>539614</v>
      </c>
      <c r="S2367">
        <v>1.2</v>
      </c>
      <c r="T2367">
        <v>1.2</v>
      </c>
      <c r="U2367">
        <v>0.497</v>
      </c>
      <c r="V2367">
        <v>9.4</v>
      </c>
      <c r="W2367" t="b">
        <f>COUNT(LifeExpectancyData[[#This Row],[Life expectancy]:[Schooling]])=19</f>
        <v>1</v>
      </c>
    </row>
    <row r="2368" spans="1:23" x14ac:dyDescent="0.25">
      <c r="A2368" t="s">
        <v>430</v>
      </c>
      <c r="B2368">
        <v>2010</v>
      </c>
      <c r="C2368" t="s">
        <v>273</v>
      </c>
      <c r="D2368">
        <v>68.3</v>
      </c>
      <c r="E2368">
        <v>188</v>
      </c>
      <c r="F2368">
        <v>0</v>
      </c>
      <c r="G2368">
        <v>1.1000000000000001</v>
      </c>
      <c r="H2368">
        <v>29.520799400000001</v>
      </c>
      <c r="I2368">
        <v>9</v>
      </c>
      <c r="J2368">
        <v>0</v>
      </c>
      <c r="K2368">
        <v>46.4</v>
      </c>
      <c r="L2368">
        <v>0</v>
      </c>
      <c r="M2368">
        <v>94</v>
      </c>
      <c r="N2368">
        <v>7.47</v>
      </c>
      <c r="O2368">
        <v>9</v>
      </c>
      <c r="P2368">
        <v>0.1</v>
      </c>
      <c r="Q2368">
        <v>1272.4482499999999</v>
      </c>
      <c r="R2368">
        <v>52779</v>
      </c>
      <c r="S2368">
        <v>1.2</v>
      </c>
      <c r="T2368">
        <v>1.2</v>
      </c>
      <c r="U2368">
        <v>0.49199999999999999</v>
      </c>
      <c r="V2368">
        <v>9.3000000000000007</v>
      </c>
      <c r="W2368" t="b">
        <f>COUNT(LifeExpectancyData[[#This Row],[Life expectancy]:[Schooling]])=19</f>
        <v>1</v>
      </c>
    </row>
    <row r="2369" spans="1:23" x14ac:dyDescent="0.25">
      <c r="A2369" t="s">
        <v>430</v>
      </c>
      <c r="B2369">
        <v>2009</v>
      </c>
      <c r="C2369" t="s">
        <v>273</v>
      </c>
      <c r="D2369">
        <v>68.099999999999994</v>
      </c>
      <c r="E2369">
        <v>192</v>
      </c>
      <c r="F2369">
        <v>0</v>
      </c>
      <c r="G2369">
        <v>1.21</v>
      </c>
      <c r="H2369">
        <v>244.3976438</v>
      </c>
      <c r="I2369">
        <v>92</v>
      </c>
      <c r="J2369">
        <v>0</v>
      </c>
      <c r="K2369">
        <v>45.5</v>
      </c>
      <c r="L2369">
        <v>0</v>
      </c>
      <c r="M2369">
        <v>98</v>
      </c>
      <c r="N2369">
        <v>7.92</v>
      </c>
      <c r="O2369">
        <v>92</v>
      </c>
      <c r="P2369">
        <v>0.1</v>
      </c>
      <c r="Q2369">
        <v>1158.282672</v>
      </c>
      <c r="R2369">
        <v>51679</v>
      </c>
      <c r="S2369">
        <v>1.2</v>
      </c>
      <c r="T2369">
        <v>1.2</v>
      </c>
      <c r="U2369">
        <v>0.49399999999999999</v>
      </c>
      <c r="V2369">
        <v>9.3000000000000007</v>
      </c>
      <c r="W2369" t="b">
        <f>COUNT(LifeExpectancyData[[#This Row],[Life expectancy]:[Schooling]])=19</f>
        <v>1</v>
      </c>
    </row>
    <row r="2370" spans="1:23" x14ac:dyDescent="0.25">
      <c r="A2370" t="s">
        <v>430</v>
      </c>
      <c r="B2370">
        <v>2008</v>
      </c>
      <c r="C2370" t="s">
        <v>273</v>
      </c>
      <c r="D2370">
        <v>68</v>
      </c>
      <c r="E2370">
        <v>193</v>
      </c>
      <c r="F2370">
        <v>0</v>
      </c>
      <c r="G2370">
        <v>1.0900000000000001</v>
      </c>
      <c r="H2370">
        <v>19.749292189999998</v>
      </c>
      <c r="I2370">
        <v>89</v>
      </c>
      <c r="J2370">
        <v>0</v>
      </c>
      <c r="K2370">
        <v>44.7</v>
      </c>
      <c r="L2370">
        <v>0</v>
      </c>
      <c r="M2370">
        <v>94</v>
      </c>
      <c r="N2370">
        <v>5.97</v>
      </c>
      <c r="O2370">
        <v>89</v>
      </c>
      <c r="P2370">
        <v>0.1</v>
      </c>
      <c r="Q2370">
        <v>125.79167</v>
      </c>
      <c r="R2370">
        <v>54477</v>
      </c>
      <c r="S2370">
        <v>1.2</v>
      </c>
      <c r="T2370">
        <v>1.2</v>
      </c>
      <c r="U2370">
        <v>0.48899999999999999</v>
      </c>
      <c r="V2370">
        <v>9.1999999999999993</v>
      </c>
      <c r="W2370" t="b">
        <f>COUNT(LifeExpectancyData[[#This Row],[Life expectancy]:[Schooling]])=19</f>
        <v>1</v>
      </c>
    </row>
    <row r="2371" spans="1:23" x14ac:dyDescent="0.25">
      <c r="A2371" t="s">
        <v>430</v>
      </c>
      <c r="B2371">
        <v>2007</v>
      </c>
      <c r="C2371" t="s">
        <v>273</v>
      </c>
      <c r="D2371">
        <v>67.599999999999994</v>
      </c>
      <c r="E2371">
        <v>2</v>
      </c>
      <c r="F2371">
        <v>0</v>
      </c>
      <c r="G2371">
        <v>0.85</v>
      </c>
      <c r="H2371">
        <v>28.901352289999998</v>
      </c>
      <c r="I2371">
        <v>9</v>
      </c>
      <c r="J2371">
        <v>0</v>
      </c>
      <c r="K2371">
        <v>43.8</v>
      </c>
      <c r="L2371">
        <v>0</v>
      </c>
      <c r="M2371">
        <v>93</v>
      </c>
      <c r="N2371">
        <v>6.42</v>
      </c>
      <c r="O2371">
        <v>9</v>
      </c>
      <c r="P2371">
        <v>0.1</v>
      </c>
      <c r="Q2371">
        <v>146.93112500000001</v>
      </c>
      <c r="R2371">
        <v>49294</v>
      </c>
      <c r="S2371">
        <v>1.2</v>
      </c>
      <c r="T2371">
        <v>1.2</v>
      </c>
      <c r="U2371">
        <v>0.48199999999999998</v>
      </c>
      <c r="V2371">
        <v>9</v>
      </c>
      <c r="W2371" t="b">
        <f>COUNT(LifeExpectancyData[[#This Row],[Life expectancy]:[Schooling]])=19</f>
        <v>1</v>
      </c>
    </row>
    <row r="2372" spans="1:23" x14ac:dyDescent="0.25">
      <c r="A2372" t="s">
        <v>430</v>
      </c>
      <c r="B2372">
        <v>2006</v>
      </c>
      <c r="C2372" t="s">
        <v>273</v>
      </c>
      <c r="D2372">
        <v>67.599999999999994</v>
      </c>
      <c r="E2372">
        <v>2</v>
      </c>
      <c r="F2372">
        <v>0</v>
      </c>
      <c r="G2372">
        <v>0.99</v>
      </c>
      <c r="H2372">
        <v>240.48512020000001</v>
      </c>
      <c r="I2372">
        <v>99</v>
      </c>
      <c r="J2372">
        <v>0</v>
      </c>
      <c r="K2372">
        <v>43</v>
      </c>
      <c r="L2372">
        <v>0</v>
      </c>
      <c r="M2372">
        <v>99</v>
      </c>
      <c r="N2372">
        <v>6.66</v>
      </c>
      <c r="O2372">
        <v>99</v>
      </c>
      <c r="P2372">
        <v>0.1</v>
      </c>
      <c r="Q2372">
        <v>948.65925110000001</v>
      </c>
      <c r="R2372">
        <v>481422</v>
      </c>
      <c r="S2372">
        <v>1.3</v>
      </c>
      <c r="T2372">
        <v>1.3</v>
      </c>
      <c r="U2372">
        <v>0.47</v>
      </c>
      <c r="V2372">
        <v>8.4</v>
      </c>
      <c r="W2372" t="b">
        <f>COUNT(LifeExpectancyData[[#This Row],[Life expectancy]:[Schooling]])=19</f>
        <v>1</v>
      </c>
    </row>
    <row r="2373" spans="1:23" x14ac:dyDescent="0.25">
      <c r="A2373" t="s">
        <v>430</v>
      </c>
      <c r="B2373">
        <v>2005</v>
      </c>
      <c r="C2373" t="s">
        <v>273</v>
      </c>
      <c r="D2373">
        <v>67.400000000000006</v>
      </c>
      <c r="E2373">
        <v>24</v>
      </c>
      <c r="F2373">
        <v>0</v>
      </c>
      <c r="G2373">
        <v>0.9</v>
      </c>
      <c r="H2373">
        <v>25.311559559999999</v>
      </c>
      <c r="I2373">
        <v>83</v>
      </c>
      <c r="J2373">
        <v>0</v>
      </c>
      <c r="K2373">
        <v>42.1</v>
      </c>
      <c r="L2373">
        <v>0</v>
      </c>
      <c r="M2373">
        <v>9</v>
      </c>
      <c r="N2373">
        <v>7.83</v>
      </c>
      <c r="O2373">
        <v>89</v>
      </c>
      <c r="P2373">
        <v>0.1</v>
      </c>
      <c r="Q2373">
        <v>88.874858000000003</v>
      </c>
      <c r="R2373">
        <v>469885</v>
      </c>
      <c r="S2373">
        <v>1.3</v>
      </c>
      <c r="T2373">
        <v>1.3</v>
      </c>
      <c r="U2373">
        <v>0.46500000000000002</v>
      </c>
      <c r="V2373">
        <v>8.3000000000000007</v>
      </c>
      <c r="W2373" t="b">
        <f>COUNT(LifeExpectancyData[[#This Row],[Life expectancy]:[Schooling]])=19</f>
        <v>1</v>
      </c>
    </row>
    <row r="2374" spans="1:23" x14ac:dyDescent="0.25">
      <c r="A2374" t="s">
        <v>430</v>
      </c>
      <c r="B2374">
        <v>2004</v>
      </c>
      <c r="C2374" t="s">
        <v>273</v>
      </c>
      <c r="D2374">
        <v>67.099999999999994</v>
      </c>
      <c r="E2374">
        <v>29</v>
      </c>
      <c r="F2374">
        <v>0</v>
      </c>
      <c r="G2374">
        <v>1.18</v>
      </c>
      <c r="H2374">
        <v>195.5259417</v>
      </c>
      <c r="I2374">
        <v>81</v>
      </c>
      <c r="J2374">
        <v>0</v>
      </c>
      <c r="K2374">
        <v>41.3</v>
      </c>
      <c r="L2374">
        <v>0</v>
      </c>
      <c r="M2374">
        <v>89</v>
      </c>
      <c r="N2374">
        <v>5.64</v>
      </c>
      <c r="O2374">
        <v>9</v>
      </c>
      <c r="P2374">
        <v>0.1</v>
      </c>
      <c r="Q2374">
        <v>818.44261900000004</v>
      </c>
      <c r="R2374">
        <v>458324</v>
      </c>
      <c r="S2374">
        <v>1.3</v>
      </c>
      <c r="T2374">
        <v>1.3</v>
      </c>
      <c r="U2374">
        <v>0.45900000000000002</v>
      </c>
      <c r="V2374">
        <v>8.1</v>
      </c>
      <c r="W2374" t="b">
        <f>COUNT(LifeExpectancyData[[#This Row],[Life expectancy]:[Schooling]])=19</f>
        <v>1</v>
      </c>
    </row>
    <row r="2375" spans="1:23" x14ac:dyDescent="0.25">
      <c r="A2375" t="s">
        <v>430</v>
      </c>
      <c r="B2375">
        <v>2003</v>
      </c>
      <c r="C2375" t="s">
        <v>273</v>
      </c>
      <c r="D2375">
        <v>66.8</v>
      </c>
      <c r="E2375">
        <v>215</v>
      </c>
      <c r="F2375">
        <v>0</v>
      </c>
      <c r="G2375">
        <v>1.18</v>
      </c>
      <c r="H2375">
        <v>16.83170578</v>
      </c>
      <c r="I2375">
        <v>79</v>
      </c>
      <c r="J2375">
        <v>0</v>
      </c>
      <c r="K2375">
        <v>4.4000000000000004</v>
      </c>
      <c r="L2375">
        <v>0</v>
      </c>
      <c r="M2375">
        <v>84</v>
      </c>
      <c r="N2375">
        <v>6</v>
      </c>
      <c r="O2375">
        <v>84</v>
      </c>
      <c r="P2375">
        <v>0.1</v>
      </c>
      <c r="Q2375">
        <v>744.76574230000006</v>
      </c>
      <c r="R2375">
        <v>446769</v>
      </c>
      <c r="S2375">
        <v>1.3</v>
      </c>
      <c r="T2375">
        <v>1.3</v>
      </c>
      <c r="U2375">
        <v>0.45300000000000001</v>
      </c>
      <c r="V2375">
        <v>8</v>
      </c>
      <c r="W2375" t="b">
        <f>COUNT(LifeExpectancyData[[#This Row],[Life expectancy]:[Schooling]])=19</f>
        <v>1</v>
      </c>
    </row>
    <row r="2376" spans="1:23" x14ac:dyDescent="0.25">
      <c r="A2376" t="s">
        <v>430</v>
      </c>
      <c r="B2376">
        <v>2002</v>
      </c>
      <c r="C2376" t="s">
        <v>273</v>
      </c>
      <c r="D2376">
        <v>66.5</v>
      </c>
      <c r="E2376">
        <v>22</v>
      </c>
      <c r="F2376">
        <v>0</v>
      </c>
      <c r="G2376">
        <v>1.08</v>
      </c>
      <c r="H2376">
        <v>156.28479680000001</v>
      </c>
      <c r="I2376">
        <v>75</v>
      </c>
      <c r="J2376">
        <v>0</v>
      </c>
      <c r="K2376">
        <v>39.6</v>
      </c>
      <c r="L2376">
        <v>0</v>
      </c>
      <c r="M2376">
        <v>78</v>
      </c>
      <c r="N2376">
        <v>6.9</v>
      </c>
      <c r="O2376">
        <v>78</v>
      </c>
      <c r="P2376">
        <v>0.1</v>
      </c>
      <c r="Q2376">
        <v>784.95628739999995</v>
      </c>
      <c r="R2376">
        <v>435262</v>
      </c>
      <c r="S2376">
        <v>1.4</v>
      </c>
      <c r="T2376">
        <v>1.4</v>
      </c>
      <c r="U2376">
        <v>0.44600000000000001</v>
      </c>
      <c r="V2376">
        <v>7.3</v>
      </c>
      <c r="W2376" t="b">
        <f>COUNT(LifeExpectancyData[[#This Row],[Life expectancy]:[Schooling]])=19</f>
        <v>1</v>
      </c>
    </row>
    <row r="2377" spans="1:23" x14ac:dyDescent="0.25">
      <c r="A2377" t="s">
        <v>430</v>
      </c>
      <c r="B2377">
        <v>2001</v>
      </c>
      <c r="C2377" t="s">
        <v>273</v>
      </c>
      <c r="D2377">
        <v>66.2</v>
      </c>
      <c r="E2377">
        <v>227</v>
      </c>
      <c r="F2377">
        <v>0</v>
      </c>
      <c r="G2377">
        <v>0.7</v>
      </c>
      <c r="H2377">
        <v>325.11147460000001</v>
      </c>
      <c r="I2377">
        <v>83</v>
      </c>
      <c r="J2377">
        <v>0</v>
      </c>
      <c r="K2377">
        <v>38.700000000000003</v>
      </c>
      <c r="L2377">
        <v>0</v>
      </c>
      <c r="M2377">
        <v>88</v>
      </c>
      <c r="N2377">
        <v>6.44</v>
      </c>
      <c r="O2377">
        <v>84</v>
      </c>
      <c r="P2377">
        <v>0.1</v>
      </c>
      <c r="Q2377">
        <v>944.81683999999996</v>
      </c>
      <c r="R2377">
        <v>423853</v>
      </c>
      <c r="S2377">
        <v>1.4</v>
      </c>
      <c r="T2377">
        <v>1.4</v>
      </c>
      <c r="U2377">
        <v>0.442</v>
      </c>
      <c r="V2377">
        <v>6.6</v>
      </c>
      <c r="W2377" t="b">
        <f>COUNT(LifeExpectancyData[[#This Row],[Life expectancy]:[Schooling]])=19</f>
        <v>1</v>
      </c>
    </row>
    <row r="2378" spans="1:23" x14ac:dyDescent="0.25">
      <c r="A2378" t="s">
        <v>430</v>
      </c>
      <c r="B2378">
        <v>2000</v>
      </c>
      <c r="C2378" t="s">
        <v>273</v>
      </c>
      <c r="D2378">
        <v>65.8</v>
      </c>
      <c r="E2378">
        <v>235</v>
      </c>
      <c r="F2378">
        <v>0</v>
      </c>
      <c r="G2378">
        <v>0.71</v>
      </c>
      <c r="H2378">
        <v>4.2492607299999996</v>
      </c>
      <c r="I2378">
        <v>81</v>
      </c>
      <c r="J2378">
        <v>0</v>
      </c>
      <c r="K2378">
        <v>37.9</v>
      </c>
      <c r="L2378">
        <v>0</v>
      </c>
      <c r="M2378">
        <v>88</v>
      </c>
      <c r="N2378">
        <v>4.5599999999999996</v>
      </c>
      <c r="O2378">
        <v>86</v>
      </c>
      <c r="P2378">
        <v>0.1</v>
      </c>
      <c r="Q2378">
        <v>154.51857200000001</v>
      </c>
      <c r="R2378">
        <v>41269</v>
      </c>
      <c r="S2378">
        <v>1.4</v>
      </c>
      <c r="T2378">
        <v>1.4</v>
      </c>
      <c r="U2378">
        <v>0.45500000000000002</v>
      </c>
      <c r="V2378">
        <v>7.2</v>
      </c>
      <c r="W2378" t="b">
        <f>COUNT(LifeExpectancyData[[#This Row],[Life expectancy]:[Schooling]])=19</f>
        <v>1</v>
      </c>
    </row>
    <row r="2379" spans="1:23" x14ac:dyDescent="0.25">
      <c r="A2379" t="s">
        <v>431</v>
      </c>
      <c r="B2379">
        <v>2015</v>
      </c>
      <c r="C2379" t="s">
        <v>273</v>
      </c>
      <c r="D2379">
        <v>55</v>
      </c>
      <c r="E2379">
        <v>312</v>
      </c>
      <c r="F2379">
        <v>50</v>
      </c>
      <c r="H2379">
        <v>0</v>
      </c>
      <c r="I2379">
        <v>42</v>
      </c>
      <c r="J2379">
        <v>7497</v>
      </c>
      <c r="K2379">
        <v>24.3</v>
      </c>
      <c r="L2379">
        <v>80</v>
      </c>
      <c r="M2379">
        <v>47</v>
      </c>
      <c r="O2379">
        <v>42</v>
      </c>
      <c r="P2379">
        <v>0.7</v>
      </c>
      <c r="Q2379">
        <v>426.98536999999999</v>
      </c>
      <c r="S2379">
        <v>6.6</v>
      </c>
      <c r="T2379">
        <v>6.4</v>
      </c>
      <c r="W2379" t="b">
        <f>COUNT(LifeExpectancyData[[#This Row],[Life expectancy]:[Schooling]])=19</f>
        <v>0</v>
      </c>
    </row>
    <row r="2380" spans="1:23" x14ac:dyDescent="0.25">
      <c r="A2380" t="s">
        <v>431</v>
      </c>
      <c r="B2380">
        <v>2014</v>
      </c>
      <c r="C2380" t="s">
        <v>273</v>
      </c>
      <c r="D2380">
        <v>54.3</v>
      </c>
      <c r="E2380">
        <v>321</v>
      </c>
      <c r="F2380">
        <v>51</v>
      </c>
      <c r="G2380">
        <v>0.01</v>
      </c>
      <c r="H2380">
        <v>0</v>
      </c>
      <c r="I2380">
        <v>42</v>
      </c>
      <c r="J2380">
        <v>10229</v>
      </c>
      <c r="K2380">
        <v>23.8</v>
      </c>
      <c r="L2380">
        <v>80</v>
      </c>
      <c r="M2380">
        <v>47</v>
      </c>
      <c r="O2380">
        <v>42</v>
      </c>
      <c r="P2380">
        <v>0.8</v>
      </c>
      <c r="Q2380">
        <v>417.89143000000001</v>
      </c>
      <c r="S2380">
        <v>6.7</v>
      </c>
      <c r="T2380">
        <v>6.5</v>
      </c>
      <c r="W2380" t="b">
        <f>COUNT(LifeExpectancyData[[#This Row],[Life expectancy]:[Schooling]])=19</f>
        <v>0</v>
      </c>
    </row>
    <row r="2381" spans="1:23" x14ac:dyDescent="0.25">
      <c r="A2381" t="s">
        <v>431</v>
      </c>
      <c r="B2381">
        <v>2013</v>
      </c>
      <c r="C2381" t="s">
        <v>273</v>
      </c>
      <c r="D2381">
        <v>54.2</v>
      </c>
      <c r="E2381">
        <v>318</v>
      </c>
      <c r="F2381">
        <v>51</v>
      </c>
      <c r="G2381">
        <v>0.01</v>
      </c>
      <c r="H2381">
        <v>0</v>
      </c>
      <c r="I2381">
        <v>42</v>
      </c>
      <c r="J2381">
        <v>3173</v>
      </c>
      <c r="K2381">
        <v>23.3</v>
      </c>
      <c r="L2381">
        <v>81</v>
      </c>
      <c r="M2381">
        <v>47</v>
      </c>
      <c r="O2381">
        <v>42</v>
      </c>
      <c r="P2381">
        <v>0.8</v>
      </c>
      <c r="Q2381">
        <v>47.5432354</v>
      </c>
      <c r="S2381">
        <v>6.8</v>
      </c>
      <c r="T2381">
        <v>6.6</v>
      </c>
      <c r="W2381" t="b">
        <f>COUNT(LifeExpectancyData[[#This Row],[Life expectancy]:[Schooling]])=19</f>
        <v>0</v>
      </c>
    </row>
    <row r="2382" spans="1:23" x14ac:dyDescent="0.25">
      <c r="A2382" t="s">
        <v>431</v>
      </c>
      <c r="B2382">
        <v>2012</v>
      </c>
      <c r="C2382" t="s">
        <v>273</v>
      </c>
      <c r="D2382">
        <v>53.1</v>
      </c>
      <c r="E2382">
        <v>336</v>
      </c>
      <c r="F2382">
        <v>51</v>
      </c>
      <c r="G2382">
        <v>0.01</v>
      </c>
      <c r="H2382">
        <v>0</v>
      </c>
      <c r="J2382">
        <v>9983</v>
      </c>
      <c r="K2382">
        <v>22.9</v>
      </c>
      <c r="L2382">
        <v>82</v>
      </c>
      <c r="M2382">
        <v>47</v>
      </c>
      <c r="O2382">
        <v>42</v>
      </c>
      <c r="P2382">
        <v>0.8</v>
      </c>
      <c r="S2382">
        <v>6.8</v>
      </c>
      <c r="T2382">
        <v>6.7</v>
      </c>
      <c r="W2382" t="b">
        <f>COUNT(LifeExpectancyData[[#This Row],[Life expectancy]:[Schooling]])=19</f>
        <v>0</v>
      </c>
    </row>
    <row r="2383" spans="1:23" x14ac:dyDescent="0.25">
      <c r="A2383" t="s">
        <v>431</v>
      </c>
      <c r="B2383">
        <v>2011</v>
      </c>
      <c r="C2383" t="s">
        <v>273</v>
      </c>
      <c r="D2383">
        <v>53.1</v>
      </c>
      <c r="E2383">
        <v>329</v>
      </c>
      <c r="F2383">
        <v>51</v>
      </c>
      <c r="G2383">
        <v>0.01</v>
      </c>
      <c r="H2383">
        <v>0</v>
      </c>
      <c r="J2383">
        <v>17298</v>
      </c>
      <c r="K2383">
        <v>22.4</v>
      </c>
      <c r="L2383">
        <v>82</v>
      </c>
      <c r="M2383">
        <v>49</v>
      </c>
      <c r="O2383">
        <v>41</v>
      </c>
      <c r="P2383">
        <v>0.8</v>
      </c>
      <c r="S2383">
        <v>6.9</v>
      </c>
      <c r="T2383">
        <v>6.7</v>
      </c>
      <c r="W2383" t="b">
        <f>COUNT(LifeExpectancyData[[#This Row],[Life expectancy]:[Schooling]])=19</f>
        <v>0</v>
      </c>
    </row>
    <row r="2384" spans="1:23" x14ac:dyDescent="0.25">
      <c r="A2384" t="s">
        <v>431</v>
      </c>
      <c r="B2384">
        <v>2010</v>
      </c>
      <c r="C2384" t="s">
        <v>273</v>
      </c>
      <c r="D2384">
        <v>52.4</v>
      </c>
      <c r="E2384">
        <v>336</v>
      </c>
      <c r="F2384">
        <v>52</v>
      </c>
      <c r="G2384">
        <v>0.01</v>
      </c>
      <c r="H2384">
        <v>0</v>
      </c>
      <c r="J2384">
        <v>115</v>
      </c>
      <c r="K2384">
        <v>22</v>
      </c>
      <c r="L2384">
        <v>83</v>
      </c>
      <c r="M2384">
        <v>49</v>
      </c>
      <c r="O2384">
        <v>45</v>
      </c>
      <c r="P2384">
        <v>0.8</v>
      </c>
      <c r="S2384">
        <v>7</v>
      </c>
      <c r="T2384">
        <v>6.8</v>
      </c>
      <c r="W2384" t="b">
        <f>COUNT(LifeExpectancyData[[#This Row],[Life expectancy]:[Schooling]])=19</f>
        <v>0</v>
      </c>
    </row>
    <row r="2385" spans="1:23" x14ac:dyDescent="0.25">
      <c r="A2385" t="s">
        <v>431</v>
      </c>
      <c r="B2385">
        <v>2009</v>
      </c>
      <c r="C2385" t="s">
        <v>273</v>
      </c>
      <c r="D2385">
        <v>52.2</v>
      </c>
      <c r="E2385">
        <v>335</v>
      </c>
      <c r="F2385">
        <v>52</v>
      </c>
      <c r="G2385">
        <v>0.01</v>
      </c>
      <c r="H2385">
        <v>0</v>
      </c>
      <c r="J2385">
        <v>13</v>
      </c>
      <c r="K2385">
        <v>21.5</v>
      </c>
      <c r="L2385">
        <v>84</v>
      </c>
      <c r="M2385">
        <v>41</v>
      </c>
      <c r="O2385">
        <v>42</v>
      </c>
      <c r="P2385">
        <v>0.8</v>
      </c>
      <c r="S2385">
        <v>7.1</v>
      </c>
      <c r="T2385">
        <v>6.9</v>
      </c>
      <c r="W2385" t="b">
        <f>COUNT(LifeExpectancyData[[#This Row],[Life expectancy]:[Schooling]])=19</f>
        <v>0</v>
      </c>
    </row>
    <row r="2386" spans="1:23" x14ac:dyDescent="0.25">
      <c r="A2386" t="s">
        <v>431</v>
      </c>
      <c r="B2386">
        <v>2008</v>
      </c>
      <c r="C2386" t="s">
        <v>273</v>
      </c>
      <c r="D2386">
        <v>51.9</v>
      </c>
      <c r="E2386">
        <v>336</v>
      </c>
      <c r="F2386">
        <v>52</v>
      </c>
      <c r="G2386">
        <v>0.01</v>
      </c>
      <c r="H2386">
        <v>0</v>
      </c>
      <c r="J2386">
        <v>1081</v>
      </c>
      <c r="K2386">
        <v>21.1</v>
      </c>
      <c r="L2386">
        <v>84</v>
      </c>
      <c r="M2386">
        <v>4</v>
      </c>
      <c r="O2386">
        <v>31</v>
      </c>
      <c r="P2386">
        <v>0.9</v>
      </c>
      <c r="S2386">
        <v>7.2</v>
      </c>
      <c r="T2386">
        <v>7</v>
      </c>
      <c r="W2386" t="b">
        <f>COUNT(LifeExpectancyData[[#This Row],[Life expectancy]:[Schooling]])=19</f>
        <v>0</v>
      </c>
    </row>
    <row r="2387" spans="1:23" x14ac:dyDescent="0.25">
      <c r="A2387" t="s">
        <v>431</v>
      </c>
      <c r="B2387">
        <v>2007</v>
      </c>
      <c r="C2387" t="s">
        <v>273</v>
      </c>
      <c r="D2387">
        <v>51.5</v>
      </c>
      <c r="E2387">
        <v>34</v>
      </c>
      <c r="F2387">
        <v>52</v>
      </c>
      <c r="G2387">
        <v>0.01</v>
      </c>
      <c r="H2387">
        <v>0</v>
      </c>
      <c r="J2387">
        <v>1149</v>
      </c>
      <c r="K2387">
        <v>2.7</v>
      </c>
      <c r="L2387">
        <v>84</v>
      </c>
      <c r="M2387">
        <v>4</v>
      </c>
      <c r="O2387">
        <v>4</v>
      </c>
      <c r="P2387">
        <v>0.9</v>
      </c>
      <c r="S2387">
        <v>7.3</v>
      </c>
      <c r="T2387">
        <v>7.1</v>
      </c>
      <c r="W2387" t="b">
        <f>COUNT(LifeExpectancyData[[#This Row],[Life expectancy]:[Schooling]])=19</f>
        <v>0</v>
      </c>
    </row>
    <row r="2388" spans="1:23" x14ac:dyDescent="0.25">
      <c r="A2388" t="s">
        <v>431</v>
      </c>
      <c r="B2388">
        <v>2006</v>
      </c>
      <c r="C2388" t="s">
        <v>273</v>
      </c>
      <c r="D2388">
        <v>51.5</v>
      </c>
      <c r="E2388">
        <v>337</v>
      </c>
      <c r="F2388">
        <v>51</v>
      </c>
      <c r="G2388">
        <v>0.01</v>
      </c>
      <c r="H2388">
        <v>0</v>
      </c>
      <c r="J2388">
        <v>7</v>
      </c>
      <c r="K2388">
        <v>2.2000000000000002</v>
      </c>
      <c r="L2388">
        <v>83</v>
      </c>
      <c r="M2388">
        <v>26</v>
      </c>
      <c r="O2388">
        <v>26</v>
      </c>
      <c r="P2388">
        <v>0.9</v>
      </c>
      <c r="S2388">
        <v>7.4</v>
      </c>
      <c r="T2388">
        <v>7.2</v>
      </c>
      <c r="W2388" t="b">
        <f>COUNT(LifeExpectancyData[[#This Row],[Life expectancy]:[Schooling]])=19</f>
        <v>0</v>
      </c>
    </row>
    <row r="2389" spans="1:23" x14ac:dyDescent="0.25">
      <c r="A2389" t="s">
        <v>431</v>
      </c>
      <c r="B2389">
        <v>2005</v>
      </c>
      <c r="C2389" t="s">
        <v>273</v>
      </c>
      <c r="D2389">
        <v>51.6</v>
      </c>
      <c r="E2389">
        <v>334</v>
      </c>
      <c r="F2389">
        <v>50</v>
      </c>
      <c r="G2389">
        <v>0.01</v>
      </c>
      <c r="H2389">
        <v>0</v>
      </c>
      <c r="J2389">
        <v>0</v>
      </c>
      <c r="K2389">
        <v>19.8</v>
      </c>
      <c r="L2389">
        <v>82</v>
      </c>
      <c r="M2389">
        <v>35</v>
      </c>
      <c r="O2389">
        <v>35</v>
      </c>
      <c r="P2389">
        <v>0.9</v>
      </c>
      <c r="S2389">
        <v>7.5</v>
      </c>
      <c r="T2389">
        <v>7.3</v>
      </c>
      <c r="W2389" t="b">
        <f>COUNT(LifeExpectancyData[[#This Row],[Life expectancy]:[Schooling]])=19</f>
        <v>0</v>
      </c>
    </row>
    <row r="2390" spans="1:23" x14ac:dyDescent="0.25">
      <c r="A2390" t="s">
        <v>431</v>
      </c>
      <c r="B2390">
        <v>2004</v>
      </c>
      <c r="C2390" t="s">
        <v>273</v>
      </c>
      <c r="D2390">
        <v>51.2</v>
      </c>
      <c r="E2390">
        <v>341</v>
      </c>
      <c r="F2390">
        <v>49</v>
      </c>
      <c r="G2390">
        <v>0.01</v>
      </c>
      <c r="H2390">
        <v>0</v>
      </c>
      <c r="J2390">
        <v>12008</v>
      </c>
      <c r="K2390">
        <v>19.399999999999999</v>
      </c>
      <c r="L2390">
        <v>80</v>
      </c>
      <c r="M2390">
        <v>3</v>
      </c>
      <c r="O2390">
        <v>3</v>
      </c>
      <c r="P2390">
        <v>0.9</v>
      </c>
      <c r="S2390">
        <v>7.6</v>
      </c>
      <c r="T2390">
        <v>7.4</v>
      </c>
      <c r="W2390" t="b">
        <f>COUNT(LifeExpectancyData[[#This Row],[Life expectancy]:[Schooling]])=19</f>
        <v>0</v>
      </c>
    </row>
    <row r="2391" spans="1:23" x14ac:dyDescent="0.25">
      <c r="A2391" t="s">
        <v>431</v>
      </c>
      <c r="B2391">
        <v>2003</v>
      </c>
      <c r="C2391" t="s">
        <v>273</v>
      </c>
      <c r="D2391">
        <v>51.1</v>
      </c>
      <c r="E2391">
        <v>344</v>
      </c>
      <c r="F2391">
        <v>48</v>
      </c>
      <c r="G2391">
        <v>0.01</v>
      </c>
      <c r="H2391">
        <v>0</v>
      </c>
      <c r="J2391">
        <v>8257</v>
      </c>
      <c r="K2391">
        <v>19</v>
      </c>
      <c r="L2391">
        <v>78</v>
      </c>
      <c r="M2391">
        <v>4</v>
      </c>
      <c r="O2391">
        <v>4</v>
      </c>
      <c r="P2391">
        <v>0.9</v>
      </c>
      <c r="S2391">
        <v>7.7</v>
      </c>
      <c r="T2391">
        <v>7.5</v>
      </c>
      <c r="W2391" t="b">
        <f>COUNT(LifeExpectancyData[[#This Row],[Life expectancy]:[Schooling]])=19</f>
        <v>0</v>
      </c>
    </row>
    <row r="2392" spans="1:23" x14ac:dyDescent="0.25">
      <c r="A2392" t="s">
        <v>431</v>
      </c>
      <c r="B2392">
        <v>2002</v>
      </c>
      <c r="C2392" t="s">
        <v>273</v>
      </c>
      <c r="D2392">
        <v>58</v>
      </c>
      <c r="E2392">
        <v>348</v>
      </c>
      <c r="F2392">
        <v>47</v>
      </c>
      <c r="G2392">
        <v>0.01</v>
      </c>
      <c r="H2392">
        <v>0</v>
      </c>
      <c r="J2392">
        <v>9559</v>
      </c>
      <c r="K2392">
        <v>18.600000000000001</v>
      </c>
      <c r="L2392">
        <v>77</v>
      </c>
      <c r="M2392">
        <v>4</v>
      </c>
      <c r="O2392">
        <v>4</v>
      </c>
      <c r="P2392">
        <v>0.9</v>
      </c>
      <c r="S2392">
        <v>7.8</v>
      </c>
      <c r="T2392">
        <v>7.6</v>
      </c>
      <c r="W2392" t="b">
        <f>COUNT(LifeExpectancyData[[#This Row],[Life expectancy]:[Schooling]])=19</f>
        <v>0</v>
      </c>
    </row>
    <row r="2393" spans="1:23" x14ac:dyDescent="0.25">
      <c r="A2393" t="s">
        <v>431</v>
      </c>
      <c r="B2393">
        <v>2001</v>
      </c>
      <c r="C2393" t="s">
        <v>273</v>
      </c>
      <c r="D2393">
        <v>57</v>
      </c>
      <c r="E2393">
        <v>352</v>
      </c>
      <c r="F2393">
        <v>46</v>
      </c>
      <c r="G2393">
        <v>0.01</v>
      </c>
      <c r="H2393">
        <v>0</v>
      </c>
      <c r="J2393">
        <v>3571</v>
      </c>
      <c r="K2393">
        <v>18.2</v>
      </c>
      <c r="L2393">
        <v>75</v>
      </c>
      <c r="M2393">
        <v>33</v>
      </c>
      <c r="O2393">
        <v>33</v>
      </c>
      <c r="P2393">
        <v>0.8</v>
      </c>
      <c r="S2393">
        <v>7.9</v>
      </c>
      <c r="T2393">
        <v>7.7</v>
      </c>
      <c r="W2393" t="b">
        <f>COUNT(LifeExpectancyData[[#This Row],[Life expectancy]:[Schooling]])=19</f>
        <v>0</v>
      </c>
    </row>
    <row r="2394" spans="1:23" x14ac:dyDescent="0.25">
      <c r="A2394" t="s">
        <v>431</v>
      </c>
      <c r="B2394">
        <v>2000</v>
      </c>
      <c r="C2394" t="s">
        <v>273</v>
      </c>
      <c r="D2394">
        <v>55</v>
      </c>
      <c r="E2394">
        <v>355</v>
      </c>
      <c r="F2394">
        <v>45</v>
      </c>
      <c r="G2394">
        <v>0.01</v>
      </c>
      <c r="H2394">
        <v>0</v>
      </c>
      <c r="J2394">
        <v>3965</v>
      </c>
      <c r="K2394">
        <v>17.8</v>
      </c>
      <c r="L2394">
        <v>74</v>
      </c>
      <c r="M2394">
        <v>37</v>
      </c>
      <c r="O2394">
        <v>33</v>
      </c>
      <c r="P2394">
        <v>0.8</v>
      </c>
      <c r="S2394">
        <v>8</v>
      </c>
      <c r="T2394">
        <v>7.9</v>
      </c>
      <c r="W2394" t="b">
        <f>COUNT(LifeExpectancyData[[#This Row],[Life expectancy]:[Schooling]])=19</f>
        <v>0</v>
      </c>
    </row>
    <row r="2395" spans="1:23" x14ac:dyDescent="0.25">
      <c r="A2395" t="s">
        <v>432</v>
      </c>
      <c r="B2395">
        <v>2015</v>
      </c>
      <c r="C2395" t="s">
        <v>273</v>
      </c>
      <c r="D2395">
        <v>62.9</v>
      </c>
      <c r="E2395">
        <v>328</v>
      </c>
      <c r="F2395">
        <v>42</v>
      </c>
      <c r="H2395">
        <v>0</v>
      </c>
      <c r="I2395">
        <v>75</v>
      </c>
      <c r="J2395">
        <v>17</v>
      </c>
      <c r="K2395">
        <v>51.1</v>
      </c>
      <c r="L2395">
        <v>52</v>
      </c>
      <c r="M2395">
        <v>75</v>
      </c>
      <c r="O2395">
        <v>75</v>
      </c>
      <c r="P2395">
        <v>3.6</v>
      </c>
      <c r="Q2395">
        <v>5769.7725799999998</v>
      </c>
      <c r="R2395">
        <v>5511976.6799999997</v>
      </c>
      <c r="S2395">
        <v>4.4000000000000004</v>
      </c>
      <c r="T2395">
        <v>5.3</v>
      </c>
      <c r="U2395">
        <v>0.66500000000000004</v>
      </c>
      <c r="V2395">
        <v>13</v>
      </c>
      <c r="W2395" t="b">
        <f>COUNT(LifeExpectancyData[[#This Row],[Life expectancy]:[Schooling]])=19</f>
        <v>0</v>
      </c>
    </row>
    <row r="2396" spans="1:23" x14ac:dyDescent="0.25">
      <c r="A2396" t="s">
        <v>432</v>
      </c>
      <c r="B2396">
        <v>2014</v>
      </c>
      <c r="C2396" t="s">
        <v>273</v>
      </c>
      <c r="D2396">
        <v>62</v>
      </c>
      <c r="E2396">
        <v>347</v>
      </c>
      <c r="F2396">
        <v>42</v>
      </c>
      <c r="G2396">
        <v>7.38</v>
      </c>
      <c r="H2396">
        <v>922.05073130000005</v>
      </c>
      <c r="I2396">
        <v>8</v>
      </c>
      <c r="J2396">
        <v>66</v>
      </c>
      <c r="K2396">
        <v>5.3</v>
      </c>
      <c r="L2396">
        <v>52</v>
      </c>
      <c r="M2396">
        <v>77</v>
      </c>
      <c r="N2396">
        <v>8.8000000000000007</v>
      </c>
      <c r="O2396">
        <v>77</v>
      </c>
      <c r="P2396">
        <v>3.7</v>
      </c>
      <c r="Q2396">
        <v>6479.6256590000003</v>
      </c>
      <c r="R2396">
        <v>54146734.740000002</v>
      </c>
      <c r="S2396">
        <v>4.9000000000000004</v>
      </c>
      <c r="T2396">
        <v>5.9</v>
      </c>
      <c r="U2396">
        <v>0.66</v>
      </c>
      <c r="V2396">
        <v>13</v>
      </c>
      <c r="W2396" t="b">
        <f>COUNT(LifeExpectancyData[[#This Row],[Life expectancy]:[Schooling]])=19</f>
        <v>1</v>
      </c>
    </row>
    <row r="2397" spans="1:23" x14ac:dyDescent="0.25">
      <c r="A2397" t="s">
        <v>432</v>
      </c>
      <c r="B2397">
        <v>2013</v>
      </c>
      <c r="C2397" t="s">
        <v>273</v>
      </c>
      <c r="D2397">
        <v>69</v>
      </c>
      <c r="E2397">
        <v>371</v>
      </c>
      <c r="F2397">
        <v>43</v>
      </c>
      <c r="G2397">
        <v>7.34</v>
      </c>
      <c r="H2397">
        <v>978.59052870000005</v>
      </c>
      <c r="I2397">
        <v>7</v>
      </c>
      <c r="J2397">
        <v>25</v>
      </c>
      <c r="K2397">
        <v>49.5</v>
      </c>
      <c r="L2397">
        <v>54</v>
      </c>
      <c r="M2397">
        <v>73</v>
      </c>
      <c r="N2397">
        <v>8.7799999999999994</v>
      </c>
      <c r="O2397">
        <v>73</v>
      </c>
      <c r="P2397">
        <v>4.5</v>
      </c>
      <c r="Q2397">
        <v>6876.9538210000001</v>
      </c>
      <c r="R2397">
        <v>53311955.609999999</v>
      </c>
      <c r="S2397">
        <v>5.4</v>
      </c>
      <c r="T2397">
        <v>6.5</v>
      </c>
      <c r="U2397">
        <v>0.65200000000000002</v>
      </c>
      <c r="V2397">
        <v>12.8</v>
      </c>
      <c r="W2397" t="b">
        <f>COUNT(LifeExpectancyData[[#This Row],[Life expectancy]:[Schooling]])=19</f>
        <v>1</v>
      </c>
    </row>
    <row r="2398" spans="1:23" x14ac:dyDescent="0.25">
      <c r="A2398" t="s">
        <v>432</v>
      </c>
      <c r="B2398">
        <v>2012</v>
      </c>
      <c r="C2398" t="s">
        <v>273</v>
      </c>
      <c r="D2398">
        <v>59.2</v>
      </c>
      <c r="E2398">
        <v>48</v>
      </c>
      <c r="F2398">
        <v>43</v>
      </c>
      <c r="G2398">
        <v>7.38</v>
      </c>
      <c r="H2398">
        <v>1089.9548380000001</v>
      </c>
      <c r="I2398">
        <v>68</v>
      </c>
      <c r="J2398">
        <v>32</v>
      </c>
      <c r="K2398">
        <v>48.7</v>
      </c>
      <c r="L2398">
        <v>56</v>
      </c>
      <c r="M2398">
        <v>65</v>
      </c>
      <c r="N2398">
        <v>8.7899999999999991</v>
      </c>
      <c r="O2398">
        <v>65</v>
      </c>
      <c r="P2398">
        <v>7.6</v>
      </c>
      <c r="Q2398">
        <v>7548.1636980000003</v>
      </c>
      <c r="R2398">
        <v>5256515.8</v>
      </c>
      <c r="S2398">
        <v>6</v>
      </c>
      <c r="T2398">
        <v>7.3</v>
      </c>
      <c r="U2398">
        <v>0.64400000000000002</v>
      </c>
      <c r="V2398">
        <v>12.8</v>
      </c>
      <c r="W2398" t="b">
        <f>COUNT(LifeExpectancyData[[#This Row],[Life expectancy]:[Schooling]])=19</f>
        <v>1</v>
      </c>
    </row>
    <row r="2399" spans="1:23" x14ac:dyDescent="0.25">
      <c r="A2399" t="s">
        <v>432</v>
      </c>
      <c r="B2399">
        <v>2011</v>
      </c>
      <c r="C2399" t="s">
        <v>273</v>
      </c>
      <c r="D2399">
        <v>58.9</v>
      </c>
      <c r="E2399">
        <v>413</v>
      </c>
      <c r="F2399">
        <v>43</v>
      </c>
      <c r="G2399">
        <v>7.38</v>
      </c>
      <c r="H2399">
        <v>123.75333500000001</v>
      </c>
      <c r="I2399">
        <v>76</v>
      </c>
      <c r="J2399">
        <v>92</v>
      </c>
      <c r="K2399">
        <v>47.9</v>
      </c>
      <c r="L2399">
        <v>58</v>
      </c>
      <c r="M2399">
        <v>69</v>
      </c>
      <c r="N2399">
        <v>8.61</v>
      </c>
      <c r="O2399">
        <v>69</v>
      </c>
      <c r="P2399">
        <v>8.5</v>
      </c>
      <c r="Q2399">
        <v>849.95422399999995</v>
      </c>
      <c r="R2399">
        <v>51729345.359999999</v>
      </c>
      <c r="S2399">
        <v>6.6</v>
      </c>
      <c r="T2399">
        <v>8</v>
      </c>
      <c r="U2399">
        <v>0.63800000000000001</v>
      </c>
      <c r="V2399">
        <v>12.8</v>
      </c>
      <c r="W2399" t="b">
        <f>COUNT(LifeExpectancyData[[#This Row],[Life expectancy]:[Schooling]])=19</f>
        <v>1</v>
      </c>
    </row>
    <row r="2400" spans="1:23" x14ac:dyDescent="0.25">
      <c r="A2400" t="s">
        <v>432</v>
      </c>
      <c r="B2400">
        <v>2010</v>
      </c>
      <c r="C2400" t="s">
        <v>273</v>
      </c>
      <c r="D2400">
        <v>58</v>
      </c>
      <c r="E2400">
        <v>428</v>
      </c>
      <c r="F2400">
        <v>43</v>
      </c>
      <c r="G2400">
        <v>7.28</v>
      </c>
      <c r="H2400">
        <v>1038.885632</v>
      </c>
      <c r="I2400">
        <v>71</v>
      </c>
      <c r="J2400">
        <v>12499</v>
      </c>
      <c r="K2400">
        <v>47.2</v>
      </c>
      <c r="L2400">
        <v>62</v>
      </c>
      <c r="M2400">
        <v>72</v>
      </c>
      <c r="N2400">
        <v>8.5</v>
      </c>
      <c r="O2400">
        <v>72</v>
      </c>
      <c r="P2400">
        <v>11</v>
      </c>
      <c r="Q2400">
        <v>7362.7613899999997</v>
      </c>
      <c r="R2400">
        <v>5979432.3600000003</v>
      </c>
      <c r="S2400">
        <v>7.3</v>
      </c>
      <c r="T2400">
        <v>8.9</v>
      </c>
      <c r="U2400">
        <v>0.63</v>
      </c>
      <c r="V2400">
        <v>12.8</v>
      </c>
      <c r="W2400" t="b">
        <f>COUNT(LifeExpectancyData[[#This Row],[Life expectancy]:[Schooling]])=19</f>
        <v>1</v>
      </c>
    </row>
    <row r="2401" spans="1:23" x14ac:dyDescent="0.25">
      <c r="A2401" t="s">
        <v>432</v>
      </c>
      <c r="B2401">
        <v>2009</v>
      </c>
      <c r="C2401" t="s">
        <v>273</v>
      </c>
      <c r="D2401">
        <v>56.5</v>
      </c>
      <c r="E2401">
        <v>449</v>
      </c>
      <c r="F2401">
        <v>46</v>
      </c>
      <c r="G2401">
        <v>7.6</v>
      </c>
      <c r="H2401">
        <v>782.59871439999995</v>
      </c>
      <c r="I2401">
        <v>74</v>
      </c>
      <c r="J2401">
        <v>5857</v>
      </c>
      <c r="K2401">
        <v>46.4</v>
      </c>
      <c r="L2401">
        <v>70</v>
      </c>
      <c r="M2401">
        <v>75</v>
      </c>
      <c r="N2401">
        <v>8.39</v>
      </c>
      <c r="O2401">
        <v>76</v>
      </c>
      <c r="P2401">
        <v>19</v>
      </c>
      <c r="Q2401">
        <v>5888.6283999999996</v>
      </c>
      <c r="R2401">
        <v>5255813.1100000003</v>
      </c>
      <c r="S2401">
        <v>8.1</v>
      </c>
      <c r="T2401">
        <v>9.8000000000000007</v>
      </c>
      <c r="U2401">
        <v>0.622</v>
      </c>
      <c r="V2401">
        <v>12.8</v>
      </c>
      <c r="W2401" t="b">
        <f>COUNT(LifeExpectancyData[[#This Row],[Life expectancy]:[Schooling]])=19</f>
        <v>1</v>
      </c>
    </row>
    <row r="2402" spans="1:23" x14ac:dyDescent="0.25">
      <c r="A2402" t="s">
        <v>432</v>
      </c>
      <c r="B2402">
        <v>2008</v>
      </c>
      <c r="C2402" t="s">
        <v>273</v>
      </c>
      <c r="D2402">
        <v>55.3</v>
      </c>
      <c r="E2402">
        <v>473</v>
      </c>
      <c r="F2402">
        <v>50</v>
      </c>
      <c r="G2402">
        <v>8.19</v>
      </c>
      <c r="H2402">
        <v>780.0336423</v>
      </c>
      <c r="I2402">
        <v>76</v>
      </c>
      <c r="J2402">
        <v>39</v>
      </c>
      <c r="K2402">
        <v>45.7</v>
      </c>
      <c r="L2402">
        <v>75</v>
      </c>
      <c r="M2402">
        <v>77</v>
      </c>
      <c r="N2402">
        <v>7.75</v>
      </c>
      <c r="O2402">
        <v>79</v>
      </c>
      <c r="P2402">
        <v>23.5</v>
      </c>
      <c r="Q2402">
        <v>5786.5997200000002</v>
      </c>
      <c r="R2402">
        <v>49557573.299999997</v>
      </c>
      <c r="S2402">
        <v>8.9</v>
      </c>
      <c r="T2402">
        <v>1.7</v>
      </c>
      <c r="U2402">
        <v>0.61599999999999999</v>
      </c>
      <c r="V2402">
        <v>12.9</v>
      </c>
      <c r="W2402" t="b">
        <f>COUNT(LifeExpectancyData[[#This Row],[Life expectancy]:[Schooling]])=19</f>
        <v>1</v>
      </c>
    </row>
    <row r="2403" spans="1:23" x14ac:dyDescent="0.25">
      <c r="A2403" t="s">
        <v>432</v>
      </c>
      <c r="B2403">
        <v>2007</v>
      </c>
      <c r="C2403" t="s">
        <v>273</v>
      </c>
      <c r="D2403">
        <v>54.5</v>
      </c>
      <c r="E2403">
        <v>486</v>
      </c>
      <c r="F2403">
        <v>51</v>
      </c>
      <c r="G2403">
        <v>8.48</v>
      </c>
      <c r="H2403">
        <v>805.49007900000004</v>
      </c>
      <c r="I2403">
        <v>83</v>
      </c>
      <c r="J2403">
        <v>31</v>
      </c>
      <c r="K2403">
        <v>45</v>
      </c>
      <c r="L2403">
        <v>79</v>
      </c>
      <c r="M2403">
        <v>79</v>
      </c>
      <c r="N2403">
        <v>7.53</v>
      </c>
      <c r="O2403">
        <v>82</v>
      </c>
      <c r="P2403">
        <v>26.4</v>
      </c>
      <c r="Q2403">
        <v>6125.39984</v>
      </c>
      <c r="R2403">
        <v>48883844.990000002</v>
      </c>
      <c r="S2403">
        <v>9.6999999999999993</v>
      </c>
      <c r="T2403">
        <v>11.7</v>
      </c>
      <c r="U2403">
        <v>0.61199999999999999</v>
      </c>
      <c r="V2403">
        <v>12.9</v>
      </c>
      <c r="W2403" t="b">
        <f>COUNT(LifeExpectancyData[[#This Row],[Life expectancy]:[Schooling]])=19</f>
        <v>1</v>
      </c>
    </row>
    <row r="2404" spans="1:23" x14ac:dyDescent="0.25">
      <c r="A2404" t="s">
        <v>432</v>
      </c>
      <c r="B2404">
        <v>2006</v>
      </c>
      <c r="C2404" t="s">
        <v>273</v>
      </c>
      <c r="D2404">
        <v>54</v>
      </c>
      <c r="E2404">
        <v>496</v>
      </c>
      <c r="F2404">
        <v>54</v>
      </c>
      <c r="G2404">
        <v>8.5</v>
      </c>
      <c r="H2404">
        <v>732.12553049999997</v>
      </c>
      <c r="I2404">
        <v>83</v>
      </c>
      <c r="J2404">
        <v>81</v>
      </c>
      <c r="K2404">
        <v>44.3</v>
      </c>
      <c r="L2404">
        <v>82</v>
      </c>
      <c r="M2404">
        <v>79</v>
      </c>
      <c r="N2404">
        <v>7.57</v>
      </c>
      <c r="O2404">
        <v>82</v>
      </c>
      <c r="P2404">
        <v>28.1</v>
      </c>
      <c r="Q2404">
        <v>5631.7348499999998</v>
      </c>
      <c r="R2404">
        <v>4823384.4800000004</v>
      </c>
      <c r="S2404">
        <v>1.6</v>
      </c>
      <c r="T2404">
        <v>12.8</v>
      </c>
      <c r="U2404">
        <v>0.60899999999999999</v>
      </c>
      <c r="V2404">
        <v>12.9</v>
      </c>
      <c r="W2404" t="b">
        <f>COUNT(LifeExpectancyData[[#This Row],[Life expectancy]:[Schooling]])=19</f>
        <v>1</v>
      </c>
    </row>
    <row r="2405" spans="1:23" x14ac:dyDescent="0.25">
      <c r="A2405" t="s">
        <v>432</v>
      </c>
      <c r="B2405">
        <v>2005</v>
      </c>
      <c r="C2405" t="s">
        <v>273</v>
      </c>
      <c r="D2405">
        <v>53.8</v>
      </c>
      <c r="E2405">
        <v>498</v>
      </c>
      <c r="F2405">
        <v>55</v>
      </c>
      <c r="G2405">
        <v>8.69</v>
      </c>
      <c r="H2405">
        <v>709.31709669999998</v>
      </c>
      <c r="I2405">
        <v>79</v>
      </c>
      <c r="J2405">
        <v>615</v>
      </c>
      <c r="K2405">
        <v>43.6</v>
      </c>
      <c r="L2405">
        <v>84</v>
      </c>
      <c r="M2405">
        <v>75</v>
      </c>
      <c r="N2405">
        <v>7.77</v>
      </c>
      <c r="O2405">
        <v>79</v>
      </c>
      <c r="P2405">
        <v>29.5</v>
      </c>
      <c r="Q2405">
        <v>5414.6343260000003</v>
      </c>
      <c r="R2405">
        <v>476667.24</v>
      </c>
      <c r="S2405">
        <v>11.6</v>
      </c>
      <c r="T2405">
        <v>13.9</v>
      </c>
      <c r="U2405">
        <v>0.60899999999999999</v>
      </c>
      <c r="V2405">
        <v>12.9</v>
      </c>
      <c r="W2405" t="b">
        <f>COUNT(LifeExpectancyData[[#This Row],[Life expectancy]:[Schooling]])=19</f>
        <v>1</v>
      </c>
    </row>
    <row r="2406" spans="1:23" x14ac:dyDescent="0.25">
      <c r="A2406" t="s">
        <v>432</v>
      </c>
      <c r="B2406">
        <v>2004</v>
      </c>
      <c r="C2406" t="s">
        <v>273</v>
      </c>
      <c r="D2406">
        <v>53.7</v>
      </c>
      <c r="E2406">
        <v>497</v>
      </c>
      <c r="F2406">
        <v>55</v>
      </c>
      <c r="G2406">
        <v>6.96</v>
      </c>
      <c r="H2406">
        <v>622.04380900000001</v>
      </c>
      <c r="I2406">
        <v>76</v>
      </c>
      <c r="J2406">
        <v>830</v>
      </c>
      <c r="K2406">
        <v>42.9</v>
      </c>
      <c r="L2406">
        <v>83</v>
      </c>
      <c r="M2406">
        <v>73</v>
      </c>
      <c r="N2406">
        <v>7.93</v>
      </c>
      <c r="O2406">
        <v>74</v>
      </c>
      <c r="P2406">
        <v>29.7</v>
      </c>
      <c r="Q2406">
        <v>4863.5168800000001</v>
      </c>
      <c r="R2406">
        <v>4717.99</v>
      </c>
      <c r="S2406">
        <v>12.6</v>
      </c>
      <c r="T2406">
        <v>15</v>
      </c>
      <c r="U2406">
        <v>0.61099999999999999</v>
      </c>
      <c r="V2406">
        <v>12.9</v>
      </c>
      <c r="W2406" t="b">
        <f>COUNT(LifeExpectancyData[[#This Row],[Life expectancy]:[Schooling]])=19</f>
        <v>1</v>
      </c>
    </row>
    <row r="2407" spans="1:23" x14ac:dyDescent="0.25">
      <c r="A2407" t="s">
        <v>432</v>
      </c>
      <c r="B2407">
        <v>2003</v>
      </c>
      <c r="C2407" t="s">
        <v>273</v>
      </c>
      <c r="D2407">
        <v>54</v>
      </c>
      <c r="E2407">
        <v>485</v>
      </c>
      <c r="F2407">
        <v>55</v>
      </c>
      <c r="G2407">
        <v>6.93</v>
      </c>
      <c r="H2407">
        <v>519.15637809999998</v>
      </c>
      <c r="I2407">
        <v>71</v>
      </c>
      <c r="J2407">
        <v>244</v>
      </c>
      <c r="K2407">
        <v>42.2</v>
      </c>
      <c r="L2407">
        <v>82</v>
      </c>
      <c r="M2407">
        <v>7</v>
      </c>
      <c r="N2407">
        <v>8.26</v>
      </c>
      <c r="O2407">
        <v>69</v>
      </c>
      <c r="P2407">
        <v>28.9</v>
      </c>
      <c r="Q2407">
        <v>3775.6827499999999</v>
      </c>
      <c r="R2407">
        <v>46418193.899999999</v>
      </c>
      <c r="S2407">
        <v>13.5</v>
      </c>
      <c r="T2407">
        <v>16.100000000000001</v>
      </c>
      <c r="U2407">
        <v>0.61299999999999999</v>
      </c>
      <c r="V2407">
        <v>12.9</v>
      </c>
      <c r="W2407" t="b">
        <f>COUNT(LifeExpectancyData[[#This Row],[Life expectancy]:[Schooling]])=19</f>
        <v>1</v>
      </c>
    </row>
    <row r="2408" spans="1:23" x14ac:dyDescent="0.25">
      <c r="A2408" t="s">
        <v>432</v>
      </c>
      <c r="B2408">
        <v>2002</v>
      </c>
      <c r="C2408" t="s">
        <v>273</v>
      </c>
      <c r="D2408">
        <v>54.9</v>
      </c>
      <c r="E2408">
        <v>459</v>
      </c>
      <c r="F2408">
        <v>54</v>
      </c>
      <c r="G2408">
        <v>7.04</v>
      </c>
      <c r="H2408">
        <v>346.53160070000001</v>
      </c>
      <c r="I2408">
        <v>72</v>
      </c>
      <c r="J2408">
        <v>1043</v>
      </c>
      <c r="K2408">
        <v>41.6</v>
      </c>
      <c r="L2408">
        <v>79</v>
      </c>
      <c r="M2408">
        <v>7</v>
      </c>
      <c r="N2408">
        <v>8.9</v>
      </c>
      <c r="O2408">
        <v>7</v>
      </c>
      <c r="P2408">
        <v>26.6</v>
      </c>
      <c r="Q2408">
        <v>2518.3982609999998</v>
      </c>
      <c r="R2408">
        <v>45855482.880000003</v>
      </c>
      <c r="S2408">
        <v>14.5</v>
      </c>
      <c r="T2408">
        <v>17.100000000000001</v>
      </c>
      <c r="U2408">
        <v>0.62</v>
      </c>
      <c r="V2408">
        <v>12.9</v>
      </c>
      <c r="W2408" t="b">
        <f>COUNT(LifeExpectancyData[[#This Row],[Life expectancy]:[Schooling]])=19</f>
        <v>1</v>
      </c>
    </row>
    <row r="2409" spans="1:23" x14ac:dyDescent="0.25">
      <c r="A2409" t="s">
        <v>432</v>
      </c>
      <c r="B2409">
        <v>2001</v>
      </c>
      <c r="C2409" t="s">
        <v>273</v>
      </c>
      <c r="D2409">
        <v>56</v>
      </c>
      <c r="E2409">
        <v>429</v>
      </c>
      <c r="F2409">
        <v>52</v>
      </c>
      <c r="G2409">
        <v>7.38</v>
      </c>
      <c r="H2409">
        <v>365.2585722</v>
      </c>
      <c r="I2409">
        <v>72</v>
      </c>
      <c r="J2409">
        <v>1166</v>
      </c>
      <c r="K2409">
        <v>4.9000000000000004</v>
      </c>
      <c r="L2409">
        <v>76</v>
      </c>
      <c r="M2409">
        <v>71</v>
      </c>
      <c r="N2409">
        <v>8.31</v>
      </c>
      <c r="O2409">
        <v>71</v>
      </c>
      <c r="P2409">
        <v>24</v>
      </c>
      <c r="Q2409">
        <v>2681.7809999999999</v>
      </c>
      <c r="R2409">
        <v>45312937</v>
      </c>
      <c r="S2409">
        <v>15.4</v>
      </c>
      <c r="T2409">
        <v>18.100000000000001</v>
      </c>
      <c r="U2409">
        <v>0.629</v>
      </c>
      <c r="V2409">
        <v>13</v>
      </c>
      <c r="W2409" t="b">
        <f>COUNT(LifeExpectancyData[[#This Row],[Life expectancy]:[Schooling]])=19</f>
        <v>1</v>
      </c>
    </row>
    <row r="2410" spans="1:23" x14ac:dyDescent="0.25">
      <c r="A2410" t="s">
        <v>432</v>
      </c>
      <c r="B2410">
        <v>2000</v>
      </c>
      <c r="C2410" t="s">
        <v>273</v>
      </c>
      <c r="D2410">
        <v>57.3</v>
      </c>
      <c r="E2410">
        <v>397</v>
      </c>
      <c r="F2410">
        <v>51</v>
      </c>
      <c r="G2410">
        <v>7.3</v>
      </c>
      <c r="H2410">
        <v>45.963808389999997</v>
      </c>
      <c r="I2410">
        <v>73</v>
      </c>
      <c r="J2410">
        <v>1459</v>
      </c>
      <c r="K2410">
        <v>4.0999999999999996</v>
      </c>
      <c r="L2410">
        <v>73</v>
      </c>
      <c r="M2410">
        <v>71</v>
      </c>
      <c r="N2410">
        <v>8.6999999999999993</v>
      </c>
      <c r="O2410">
        <v>73</v>
      </c>
      <c r="P2410">
        <v>21.3</v>
      </c>
      <c r="Q2410">
        <v>337.2253</v>
      </c>
      <c r="R2410">
        <v>44896856</v>
      </c>
      <c r="S2410">
        <v>16.3</v>
      </c>
      <c r="T2410">
        <v>19.100000000000001</v>
      </c>
      <c r="U2410">
        <v>0.63500000000000001</v>
      </c>
      <c r="V2410">
        <v>13</v>
      </c>
      <c r="W2410" t="b">
        <f>COUNT(LifeExpectancyData[[#This Row],[Life expectancy]:[Schooling]])=19</f>
        <v>1</v>
      </c>
    </row>
    <row r="2411" spans="1:23" x14ac:dyDescent="0.25">
      <c r="A2411" t="s">
        <v>433</v>
      </c>
      <c r="B2411">
        <v>2015</v>
      </c>
      <c r="C2411" t="s">
        <v>273</v>
      </c>
      <c r="D2411">
        <v>57.3</v>
      </c>
      <c r="E2411">
        <v>332</v>
      </c>
      <c r="F2411">
        <v>26</v>
      </c>
      <c r="H2411">
        <v>0</v>
      </c>
      <c r="I2411">
        <v>31</v>
      </c>
      <c r="J2411">
        <v>878</v>
      </c>
      <c r="L2411">
        <v>39</v>
      </c>
      <c r="M2411">
        <v>41</v>
      </c>
      <c r="O2411">
        <v>31</v>
      </c>
      <c r="P2411">
        <v>3.4</v>
      </c>
      <c r="Q2411">
        <v>758.72578199999998</v>
      </c>
      <c r="R2411">
        <v>11882136</v>
      </c>
      <c r="U2411">
        <v>0.42099999999999999</v>
      </c>
      <c r="V2411">
        <v>4.9000000000000004</v>
      </c>
      <c r="W2411" t="b">
        <f>COUNT(LifeExpectancyData[[#This Row],[Life expectancy]:[Schooling]])=19</f>
        <v>0</v>
      </c>
    </row>
    <row r="2412" spans="1:23" x14ac:dyDescent="0.25">
      <c r="A2412" t="s">
        <v>433</v>
      </c>
      <c r="B2412">
        <v>2014</v>
      </c>
      <c r="C2412" t="s">
        <v>273</v>
      </c>
      <c r="D2412">
        <v>56.6</v>
      </c>
      <c r="E2412">
        <v>343</v>
      </c>
      <c r="F2412">
        <v>26</v>
      </c>
      <c r="H2412">
        <v>46.074468600000003</v>
      </c>
      <c r="J2412">
        <v>441</v>
      </c>
      <c r="L2412">
        <v>39</v>
      </c>
      <c r="M2412">
        <v>44</v>
      </c>
      <c r="N2412">
        <v>2.74</v>
      </c>
      <c r="O2412">
        <v>39</v>
      </c>
      <c r="P2412">
        <v>3.5</v>
      </c>
      <c r="Q2412">
        <v>1151.861715</v>
      </c>
      <c r="R2412">
        <v>1153971</v>
      </c>
      <c r="U2412">
        <v>0.42099999999999999</v>
      </c>
      <c r="V2412">
        <v>4.9000000000000004</v>
      </c>
      <c r="W2412" t="b">
        <f>COUNT(LifeExpectancyData[[#This Row],[Life expectancy]:[Schooling]])=19</f>
        <v>0</v>
      </c>
    </row>
    <row r="2413" spans="1:23" x14ac:dyDescent="0.25">
      <c r="A2413" t="s">
        <v>433</v>
      </c>
      <c r="B2413">
        <v>2013</v>
      </c>
      <c r="C2413" t="s">
        <v>273</v>
      </c>
      <c r="D2413">
        <v>56.4</v>
      </c>
      <c r="E2413">
        <v>345</v>
      </c>
      <c r="F2413">
        <v>26</v>
      </c>
      <c r="H2413">
        <v>47.44453</v>
      </c>
      <c r="J2413">
        <v>525</v>
      </c>
      <c r="L2413">
        <v>40</v>
      </c>
      <c r="M2413">
        <v>5</v>
      </c>
      <c r="N2413">
        <v>2.62</v>
      </c>
      <c r="O2413">
        <v>45</v>
      </c>
      <c r="P2413">
        <v>3.6</v>
      </c>
      <c r="Q2413">
        <v>1186.1132500000001</v>
      </c>
      <c r="R2413">
        <v>1117749</v>
      </c>
      <c r="U2413">
        <v>0.41699999999999998</v>
      </c>
      <c r="V2413">
        <v>4.9000000000000004</v>
      </c>
      <c r="W2413" t="b">
        <f>COUNT(LifeExpectancyData[[#This Row],[Life expectancy]:[Schooling]])=19</f>
        <v>0</v>
      </c>
    </row>
    <row r="2414" spans="1:23" x14ac:dyDescent="0.25">
      <c r="A2414" t="s">
        <v>433</v>
      </c>
      <c r="B2414">
        <v>2012</v>
      </c>
      <c r="C2414" t="s">
        <v>273</v>
      </c>
      <c r="D2414">
        <v>56</v>
      </c>
      <c r="E2414">
        <v>347</v>
      </c>
      <c r="F2414">
        <v>26</v>
      </c>
      <c r="H2414">
        <v>38.338232400000003</v>
      </c>
      <c r="J2414">
        <v>1952</v>
      </c>
      <c r="L2414">
        <v>40</v>
      </c>
      <c r="M2414">
        <v>64</v>
      </c>
      <c r="N2414">
        <v>2.77</v>
      </c>
      <c r="O2414">
        <v>59</v>
      </c>
      <c r="P2414">
        <v>3.8</v>
      </c>
      <c r="Q2414">
        <v>958.45581000000004</v>
      </c>
      <c r="R2414">
        <v>1818258</v>
      </c>
      <c r="U2414">
        <v>0.41899999999999998</v>
      </c>
      <c r="V2414">
        <v>4.9000000000000004</v>
      </c>
      <c r="W2414" t="b">
        <f>COUNT(LifeExpectancyData[[#This Row],[Life expectancy]:[Schooling]])=19</f>
        <v>0</v>
      </c>
    </row>
    <row r="2415" spans="1:23" x14ac:dyDescent="0.25">
      <c r="A2415" t="s">
        <v>433</v>
      </c>
      <c r="B2415">
        <v>2011</v>
      </c>
      <c r="C2415" t="s">
        <v>273</v>
      </c>
      <c r="D2415">
        <v>55.4</v>
      </c>
      <c r="E2415">
        <v>355</v>
      </c>
      <c r="F2415">
        <v>27</v>
      </c>
      <c r="H2415">
        <v>0</v>
      </c>
      <c r="J2415">
        <v>1256</v>
      </c>
      <c r="L2415">
        <v>41</v>
      </c>
      <c r="M2415">
        <v>66</v>
      </c>
      <c r="O2415">
        <v>61</v>
      </c>
      <c r="P2415">
        <v>3.9</v>
      </c>
      <c r="Q2415">
        <v>176.97130000000001</v>
      </c>
      <c r="R2415">
        <v>1448857</v>
      </c>
      <c r="U2415">
        <v>0.42899999999999999</v>
      </c>
      <c r="V2415">
        <v>4.9000000000000004</v>
      </c>
      <c r="W2415" t="b">
        <f>COUNT(LifeExpectancyData[[#This Row],[Life expectancy]:[Schooling]])=19</f>
        <v>0</v>
      </c>
    </row>
    <row r="2416" spans="1:23" x14ac:dyDescent="0.25">
      <c r="A2416" t="s">
        <v>433</v>
      </c>
      <c r="B2416">
        <v>2010</v>
      </c>
      <c r="C2416" t="s">
        <v>273</v>
      </c>
      <c r="D2416">
        <v>55</v>
      </c>
      <c r="E2416">
        <v>359</v>
      </c>
      <c r="F2416">
        <v>27</v>
      </c>
      <c r="H2416">
        <v>0</v>
      </c>
      <c r="J2416">
        <v>0</v>
      </c>
      <c r="L2416">
        <v>41</v>
      </c>
      <c r="P2416">
        <v>4</v>
      </c>
      <c r="Q2416">
        <v>1562.2393460000001</v>
      </c>
      <c r="R2416">
        <v>167192</v>
      </c>
      <c r="U2416">
        <v>0</v>
      </c>
      <c r="V2416">
        <v>0</v>
      </c>
      <c r="W2416" t="b">
        <f>COUNT(LifeExpectancyData[[#This Row],[Life expectancy]:[Schooling]])=19</f>
        <v>0</v>
      </c>
    </row>
    <row r="2417" spans="1:23" x14ac:dyDescent="0.25">
      <c r="A2417" t="s">
        <v>433</v>
      </c>
      <c r="B2417">
        <v>2009</v>
      </c>
      <c r="C2417" t="s">
        <v>273</v>
      </c>
      <c r="D2417">
        <v>54.3</v>
      </c>
      <c r="E2417">
        <v>369</v>
      </c>
      <c r="F2417">
        <v>27</v>
      </c>
      <c r="H2417">
        <v>0</v>
      </c>
      <c r="J2417">
        <v>0</v>
      </c>
      <c r="L2417">
        <v>42</v>
      </c>
      <c r="P2417">
        <v>4.2</v>
      </c>
      <c r="Q2417">
        <v>1264.78998</v>
      </c>
      <c r="R2417">
        <v>967667</v>
      </c>
      <c r="U2417">
        <v>0</v>
      </c>
      <c r="V2417">
        <v>0</v>
      </c>
      <c r="W2417" t="b">
        <f>COUNT(LifeExpectancyData[[#This Row],[Life expectancy]:[Schooling]])=19</f>
        <v>0</v>
      </c>
    </row>
    <row r="2418" spans="1:23" x14ac:dyDescent="0.25">
      <c r="A2418" t="s">
        <v>433</v>
      </c>
      <c r="B2418">
        <v>2008</v>
      </c>
      <c r="C2418" t="s">
        <v>273</v>
      </c>
      <c r="D2418">
        <v>53.6</v>
      </c>
      <c r="E2418">
        <v>377</v>
      </c>
      <c r="F2418">
        <v>27</v>
      </c>
      <c r="H2418">
        <v>0</v>
      </c>
      <c r="J2418">
        <v>0</v>
      </c>
      <c r="L2418">
        <v>42</v>
      </c>
      <c r="P2418">
        <v>4.2</v>
      </c>
      <c r="Q2418">
        <v>1678.7118620000001</v>
      </c>
      <c r="R2418">
        <v>9263136</v>
      </c>
      <c r="U2418">
        <v>0</v>
      </c>
      <c r="V2418">
        <v>0</v>
      </c>
      <c r="W2418" t="b">
        <f>COUNT(LifeExpectancyData[[#This Row],[Life expectancy]:[Schooling]])=19</f>
        <v>0</v>
      </c>
    </row>
    <row r="2419" spans="1:23" x14ac:dyDescent="0.25">
      <c r="A2419" t="s">
        <v>433</v>
      </c>
      <c r="B2419">
        <v>2007</v>
      </c>
      <c r="C2419" t="s">
        <v>273</v>
      </c>
      <c r="D2419">
        <v>53.1</v>
      </c>
      <c r="E2419">
        <v>381</v>
      </c>
      <c r="F2419">
        <v>27</v>
      </c>
      <c r="H2419">
        <v>0</v>
      </c>
      <c r="J2419">
        <v>0</v>
      </c>
      <c r="L2419">
        <v>43</v>
      </c>
      <c r="P2419">
        <v>4.2</v>
      </c>
      <c r="R2419">
        <v>88568</v>
      </c>
      <c r="U2419">
        <v>0</v>
      </c>
      <c r="V2419">
        <v>0</v>
      </c>
      <c r="W2419" t="b">
        <f>COUNT(LifeExpectancyData[[#This Row],[Life expectancy]:[Schooling]])=19</f>
        <v>0</v>
      </c>
    </row>
    <row r="2420" spans="1:23" x14ac:dyDescent="0.25">
      <c r="A2420" t="s">
        <v>433</v>
      </c>
      <c r="B2420">
        <v>2006</v>
      </c>
      <c r="C2420" t="s">
        <v>273</v>
      </c>
      <c r="D2420">
        <v>52.5</v>
      </c>
      <c r="E2420">
        <v>383</v>
      </c>
      <c r="F2420">
        <v>28</v>
      </c>
      <c r="H2420">
        <v>0</v>
      </c>
      <c r="J2420">
        <v>0</v>
      </c>
      <c r="L2420">
        <v>43</v>
      </c>
      <c r="P2420">
        <v>4.0999999999999996</v>
      </c>
      <c r="R2420">
        <v>8468152</v>
      </c>
      <c r="U2420">
        <v>0</v>
      </c>
      <c r="V2420">
        <v>0</v>
      </c>
      <c r="W2420" t="b">
        <f>COUNT(LifeExpectancyData[[#This Row],[Life expectancy]:[Schooling]])=19</f>
        <v>0</v>
      </c>
    </row>
    <row r="2421" spans="1:23" x14ac:dyDescent="0.25">
      <c r="A2421" t="s">
        <v>433</v>
      </c>
      <c r="B2421">
        <v>2005</v>
      </c>
      <c r="C2421" t="s">
        <v>273</v>
      </c>
      <c r="D2421">
        <v>51.9</v>
      </c>
      <c r="E2421">
        <v>383</v>
      </c>
      <c r="F2421">
        <v>28</v>
      </c>
      <c r="H2421">
        <v>0</v>
      </c>
      <c r="J2421">
        <v>0</v>
      </c>
      <c r="L2421">
        <v>44</v>
      </c>
      <c r="P2421">
        <v>3.9</v>
      </c>
      <c r="R2421">
        <v>818877</v>
      </c>
      <c r="U2421">
        <v>0</v>
      </c>
      <c r="V2421">
        <v>0</v>
      </c>
      <c r="W2421" t="b">
        <f>COUNT(LifeExpectancyData[[#This Row],[Life expectancy]:[Schooling]])=19</f>
        <v>0</v>
      </c>
    </row>
    <row r="2422" spans="1:23" x14ac:dyDescent="0.25">
      <c r="A2422" t="s">
        <v>433</v>
      </c>
      <c r="B2422">
        <v>2004</v>
      </c>
      <c r="C2422" t="s">
        <v>273</v>
      </c>
      <c r="D2422">
        <v>51.4</v>
      </c>
      <c r="E2422">
        <v>383</v>
      </c>
      <c r="F2422">
        <v>29</v>
      </c>
      <c r="H2422">
        <v>0</v>
      </c>
      <c r="J2422">
        <v>0</v>
      </c>
      <c r="L2422">
        <v>45</v>
      </c>
      <c r="P2422">
        <v>3.8</v>
      </c>
      <c r="R2422">
        <v>7787655</v>
      </c>
      <c r="U2422">
        <v>0</v>
      </c>
      <c r="V2422">
        <v>0</v>
      </c>
      <c r="W2422" t="b">
        <f>COUNT(LifeExpectancyData[[#This Row],[Life expectancy]:[Schooling]])=19</f>
        <v>0</v>
      </c>
    </row>
    <row r="2423" spans="1:23" x14ac:dyDescent="0.25">
      <c r="A2423" t="s">
        <v>433</v>
      </c>
      <c r="B2423">
        <v>2003</v>
      </c>
      <c r="C2423" t="s">
        <v>273</v>
      </c>
      <c r="D2423">
        <v>58</v>
      </c>
      <c r="E2423">
        <v>383</v>
      </c>
      <c r="F2423">
        <v>29</v>
      </c>
      <c r="H2423">
        <v>0</v>
      </c>
      <c r="J2423">
        <v>0</v>
      </c>
      <c r="L2423">
        <v>46</v>
      </c>
      <c r="P2423">
        <v>3.5</v>
      </c>
      <c r="R2423">
        <v>751642</v>
      </c>
      <c r="U2423">
        <v>0</v>
      </c>
      <c r="V2423">
        <v>0</v>
      </c>
      <c r="W2423" t="b">
        <f>COUNT(LifeExpectancyData[[#This Row],[Life expectancy]:[Schooling]])=19</f>
        <v>0</v>
      </c>
    </row>
    <row r="2424" spans="1:23" x14ac:dyDescent="0.25">
      <c r="A2424" t="s">
        <v>433</v>
      </c>
      <c r="B2424">
        <v>2002</v>
      </c>
      <c r="C2424" t="s">
        <v>273</v>
      </c>
      <c r="D2424">
        <v>52</v>
      </c>
      <c r="E2424">
        <v>382</v>
      </c>
      <c r="F2424">
        <v>30</v>
      </c>
      <c r="H2424">
        <v>0</v>
      </c>
      <c r="J2424">
        <v>0</v>
      </c>
      <c r="L2424">
        <v>48</v>
      </c>
      <c r="P2424">
        <v>3.3</v>
      </c>
      <c r="R2424">
        <v>7237276</v>
      </c>
      <c r="U2424">
        <v>0</v>
      </c>
      <c r="V2424">
        <v>0</v>
      </c>
      <c r="W2424" t="b">
        <f>COUNT(LifeExpectancyData[[#This Row],[Life expectancy]:[Schooling]])=19</f>
        <v>0</v>
      </c>
    </row>
    <row r="2425" spans="1:23" x14ac:dyDescent="0.25">
      <c r="A2425" t="s">
        <v>433</v>
      </c>
      <c r="B2425">
        <v>2001</v>
      </c>
      <c r="C2425" t="s">
        <v>273</v>
      </c>
      <c r="D2425">
        <v>49.6</v>
      </c>
      <c r="E2425">
        <v>381</v>
      </c>
      <c r="F2425">
        <v>30</v>
      </c>
      <c r="H2425">
        <v>0</v>
      </c>
      <c r="J2425">
        <v>0</v>
      </c>
      <c r="L2425">
        <v>49</v>
      </c>
      <c r="P2425">
        <v>3</v>
      </c>
      <c r="R2425">
        <v>6974442</v>
      </c>
      <c r="U2425">
        <v>0</v>
      </c>
      <c r="V2425">
        <v>0</v>
      </c>
      <c r="W2425" t="b">
        <f>COUNT(LifeExpectancyData[[#This Row],[Life expectancy]:[Schooling]])=19</f>
        <v>0</v>
      </c>
    </row>
    <row r="2426" spans="1:23" x14ac:dyDescent="0.25">
      <c r="A2426" t="s">
        <v>433</v>
      </c>
      <c r="B2426">
        <v>2000</v>
      </c>
      <c r="C2426" t="s">
        <v>273</v>
      </c>
      <c r="D2426">
        <v>48.9</v>
      </c>
      <c r="E2426">
        <v>38</v>
      </c>
      <c r="F2426">
        <v>31</v>
      </c>
      <c r="H2426">
        <v>0</v>
      </c>
      <c r="J2426">
        <v>0</v>
      </c>
      <c r="L2426">
        <v>50</v>
      </c>
      <c r="P2426">
        <v>2.7</v>
      </c>
      <c r="R2426">
        <v>67656</v>
      </c>
      <c r="U2426">
        <v>0</v>
      </c>
      <c r="V2426">
        <v>0</v>
      </c>
      <c r="W2426" t="b">
        <f>COUNT(LifeExpectancyData[[#This Row],[Life expectancy]:[Schooling]])=19</f>
        <v>0</v>
      </c>
    </row>
    <row r="2427" spans="1:23" x14ac:dyDescent="0.25">
      <c r="A2427" t="s">
        <v>434</v>
      </c>
      <c r="B2427">
        <v>2015</v>
      </c>
      <c r="C2427" t="s">
        <v>281</v>
      </c>
      <c r="D2427">
        <v>82.8</v>
      </c>
      <c r="E2427">
        <v>56</v>
      </c>
      <c r="F2427">
        <v>1</v>
      </c>
      <c r="H2427">
        <v>0</v>
      </c>
      <c r="I2427">
        <v>97</v>
      </c>
      <c r="J2427">
        <v>115</v>
      </c>
      <c r="K2427">
        <v>66.599999999999994</v>
      </c>
      <c r="L2427">
        <v>1</v>
      </c>
      <c r="M2427">
        <v>97</v>
      </c>
      <c r="O2427">
        <v>97</v>
      </c>
      <c r="P2427">
        <v>0.1</v>
      </c>
      <c r="Q2427">
        <v>25683.845649999999</v>
      </c>
      <c r="R2427">
        <v>46447697</v>
      </c>
      <c r="S2427">
        <v>0.6</v>
      </c>
      <c r="T2427">
        <v>0.5</v>
      </c>
      <c r="U2427">
        <v>0.88200000000000001</v>
      </c>
      <c r="V2427">
        <v>17.7</v>
      </c>
      <c r="W2427" t="b">
        <f>COUNT(LifeExpectancyData[[#This Row],[Life expectancy]:[Schooling]])=19</f>
        <v>0</v>
      </c>
    </row>
    <row r="2428" spans="1:23" x14ac:dyDescent="0.25">
      <c r="A2428" t="s">
        <v>434</v>
      </c>
      <c r="B2428">
        <v>2014</v>
      </c>
      <c r="C2428" t="s">
        <v>281</v>
      </c>
      <c r="D2428">
        <v>82.6</v>
      </c>
      <c r="E2428">
        <v>58</v>
      </c>
      <c r="F2428">
        <v>1</v>
      </c>
      <c r="G2428">
        <v>0.01</v>
      </c>
      <c r="H2428">
        <v>42.988476249999998</v>
      </c>
      <c r="I2428">
        <v>96</v>
      </c>
      <c r="J2428">
        <v>154</v>
      </c>
      <c r="K2428">
        <v>66</v>
      </c>
      <c r="L2428">
        <v>1</v>
      </c>
      <c r="M2428">
        <v>97</v>
      </c>
      <c r="N2428">
        <v>9.3000000000000007</v>
      </c>
      <c r="O2428">
        <v>97</v>
      </c>
      <c r="P2428">
        <v>0.1</v>
      </c>
      <c r="Q2428">
        <v>296.47224999999997</v>
      </c>
      <c r="R2428">
        <v>4648882</v>
      </c>
      <c r="S2428">
        <v>0.6</v>
      </c>
      <c r="T2428">
        <v>0.5</v>
      </c>
      <c r="U2428">
        <v>0.877</v>
      </c>
      <c r="V2428">
        <v>17.600000000000001</v>
      </c>
      <c r="W2428" t="b">
        <f>COUNT(LifeExpectancyData[[#This Row],[Life expectancy]:[Schooling]])=19</f>
        <v>1</v>
      </c>
    </row>
    <row r="2429" spans="1:23" x14ac:dyDescent="0.25">
      <c r="A2429" t="s">
        <v>434</v>
      </c>
      <c r="B2429">
        <v>2013</v>
      </c>
      <c r="C2429" t="s">
        <v>281</v>
      </c>
      <c r="D2429">
        <v>82.4</v>
      </c>
      <c r="E2429">
        <v>6</v>
      </c>
      <c r="F2429">
        <v>1</v>
      </c>
      <c r="G2429">
        <v>9.25</v>
      </c>
      <c r="H2429">
        <v>423.68045899999998</v>
      </c>
      <c r="I2429">
        <v>95</v>
      </c>
      <c r="J2429">
        <v>131</v>
      </c>
      <c r="K2429">
        <v>65.400000000000006</v>
      </c>
      <c r="L2429">
        <v>2</v>
      </c>
      <c r="M2429">
        <v>96</v>
      </c>
      <c r="N2429">
        <v>9.1</v>
      </c>
      <c r="O2429">
        <v>96</v>
      </c>
      <c r="P2429">
        <v>0.1</v>
      </c>
      <c r="Q2429">
        <v>2921.9342000000001</v>
      </c>
      <c r="R2429">
        <v>466245</v>
      </c>
      <c r="S2429">
        <v>0.6</v>
      </c>
      <c r="T2429">
        <v>0.5</v>
      </c>
      <c r="U2429">
        <v>0.874</v>
      </c>
      <c r="V2429">
        <v>17.5</v>
      </c>
      <c r="W2429" t="b">
        <f>COUNT(LifeExpectancyData[[#This Row],[Life expectancy]:[Schooling]])=19</f>
        <v>1</v>
      </c>
    </row>
    <row r="2430" spans="1:23" x14ac:dyDescent="0.25">
      <c r="A2430" t="s">
        <v>434</v>
      </c>
      <c r="B2430">
        <v>2012</v>
      </c>
      <c r="C2430" t="s">
        <v>281</v>
      </c>
      <c r="D2430">
        <v>82</v>
      </c>
      <c r="E2430">
        <v>61</v>
      </c>
      <c r="F2430">
        <v>1</v>
      </c>
      <c r="G2430">
        <v>9.35</v>
      </c>
      <c r="H2430">
        <v>4255.7816929999999</v>
      </c>
      <c r="I2430">
        <v>96</v>
      </c>
      <c r="J2430">
        <v>1204</v>
      </c>
      <c r="K2430">
        <v>64.8</v>
      </c>
      <c r="L2430">
        <v>2</v>
      </c>
      <c r="M2430">
        <v>97</v>
      </c>
      <c r="N2430">
        <v>9.39</v>
      </c>
      <c r="O2430">
        <v>97</v>
      </c>
      <c r="P2430">
        <v>0.1</v>
      </c>
      <c r="Q2430">
        <v>28562.293239999999</v>
      </c>
      <c r="R2430">
        <v>4677355</v>
      </c>
      <c r="S2430">
        <v>0.6</v>
      </c>
      <c r="T2430">
        <v>0.5</v>
      </c>
      <c r="U2430">
        <v>0.871</v>
      </c>
      <c r="V2430">
        <v>17.2</v>
      </c>
      <c r="W2430" t="b">
        <f>COUNT(LifeExpectancyData[[#This Row],[Life expectancy]:[Schooling]])=19</f>
        <v>1</v>
      </c>
    </row>
    <row r="2431" spans="1:23" x14ac:dyDescent="0.25">
      <c r="A2431" t="s">
        <v>434</v>
      </c>
      <c r="B2431">
        <v>2011</v>
      </c>
      <c r="C2431" t="s">
        <v>281</v>
      </c>
      <c r="D2431">
        <v>82.1</v>
      </c>
      <c r="E2431">
        <v>63</v>
      </c>
      <c r="F2431">
        <v>1</v>
      </c>
      <c r="G2431">
        <v>9.6199999999999992</v>
      </c>
      <c r="H2431">
        <v>4873.8188</v>
      </c>
      <c r="I2431">
        <v>97</v>
      </c>
      <c r="J2431">
        <v>3802</v>
      </c>
      <c r="K2431">
        <v>64.099999999999994</v>
      </c>
      <c r="L2431">
        <v>2</v>
      </c>
      <c r="M2431">
        <v>97</v>
      </c>
      <c r="N2431">
        <v>9.48</v>
      </c>
      <c r="O2431">
        <v>97</v>
      </c>
      <c r="P2431">
        <v>0.1</v>
      </c>
      <c r="Q2431">
        <v>31834.21816</v>
      </c>
      <c r="R2431">
        <v>46742697</v>
      </c>
      <c r="S2431">
        <v>0.6</v>
      </c>
      <c r="T2431">
        <v>0.5</v>
      </c>
      <c r="U2431">
        <v>0.86699999999999999</v>
      </c>
      <c r="V2431">
        <v>16.899999999999999</v>
      </c>
      <c r="W2431" t="b">
        <f>COUNT(LifeExpectancyData[[#This Row],[Life expectancy]:[Schooling]])=19</f>
        <v>1</v>
      </c>
    </row>
    <row r="2432" spans="1:23" x14ac:dyDescent="0.25">
      <c r="A2432" t="s">
        <v>434</v>
      </c>
      <c r="B2432">
        <v>2010</v>
      </c>
      <c r="C2432" t="s">
        <v>281</v>
      </c>
      <c r="D2432">
        <v>81.900000000000006</v>
      </c>
      <c r="E2432">
        <v>64</v>
      </c>
      <c r="F2432">
        <v>1</v>
      </c>
      <c r="G2432">
        <v>9.7799999999999994</v>
      </c>
      <c r="H2432">
        <v>578.74171720000004</v>
      </c>
      <c r="I2432">
        <v>97</v>
      </c>
      <c r="J2432">
        <v>302</v>
      </c>
      <c r="K2432">
        <v>63.5</v>
      </c>
      <c r="L2432">
        <v>2</v>
      </c>
      <c r="M2432">
        <v>97</v>
      </c>
      <c r="N2432">
        <v>9.56</v>
      </c>
      <c r="O2432">
        <v>97</v>
      </c>
      <c r="P2432">
        <v>0.1</v>
      </c>
      <c r="Q2432">
        <v>3736.2280000000001</v>
      </c>
      <c r="R2432">
        <v>46576897</v>
      </c>
      <c r="S2432">
        <v>0.6</v>
      </c>
      <c r="T2432">
        <v>0.5</v>
      </c>
      <c r="U2432">
        <v>0.86</v>
      </c>
      <c r="V2432">
        <v>16.399999999999999</v>
      </c>
      <c r="W2432" t="b">
        <f>COUNT(LifeExpectancyData[[#This Row],[Life expectancy]:[Schooling]])=19</f>
        <v>1</v>
      </c>
    </row>
    <row r="2433" spans="1:23" x14ac:dyDescent="0.25">
      <c r="A2433" t="s">
        <v>434</v>
      </c>
      <c r="B2433">
        <v>2009</v>
      </c>
      <c r="C2433" t="s">
        <v>281</v>
      </c>
      <c r="D2433">
        <v>81.599999999999994</v>
      </c>
      <c r="E2433">
        <v>66</v>
      </c>
      <c r="F2433">
        <v>2</v>
      </c>
      <c r="G2433">
        <v>9.99</v>
      </c>
      <c r="H2433">
        <v>5047.2540580000004</v>
      </c>
      <c r="I2433">
        <v>96</v>
      </c>
      <c r="J2433">
        <v>41</v>
      </c>
      <c r="K2433">
        <v>62.9</v>
      </c>
      <c r="L2433">
        <v>2</v>
      </c>
      <c r="M2433">
        <v>96</v>
      </c>
      <c r="N2433">
        <v>9.52</v>
      </c>
      <c r="O2433">
        <v>96</v>
      </c>
      <c r="P2433">
        <v>0.1</v>
      </c>
      <c r="Q2433">
        <v>32333.466100000001</v>
      </c>
      <c r="R2433">
        <v>46362946</v>
      </c>
      <c r="S2433">
        <v>0.6</v>
      </c>
      <c r="T2433">
        <v>0.5</v>
      </c>
      <c r="U2433">
        <v>0.85799999999999998</v>
      </c>
      <c r="V2433">
        <v>16.3</v>
      </c>
      <c r="W2433" t="b">
        <f>COUNT(LifeExpectancyData[[#This Row],[Life expectancy]:[Schooling]])=19</f>
        <v>1</v>
      </c>
    </row>
    <row r="2434" spans="1:23" x14ac:dyDescent="0.25">
      <c r="A2434" t="s">
        <v>434</v>
      </c>
      <c r="B2434">
        <v>2008</v>
      </c>
      <c r="C2434" t="s">
        <v>281</v>
      </c>
      <c r="D2434">
        <v>81.3</v>
      </c>
      <c r="E2434">
        <v>7</v>
      </c>
      <c r="F2434">
        <v>2</v>
      </c>
      <c r="G2434">
        <v>10.24</v>
      </c>
      <c r="H2434">
        <v>5596.5352030000004</v>
      </c>
      <c r="I2434">
        <v>97</v>
      </c>
      <c r="J2434">
        <v>297</v>
      </c>
      <c r="K2434">
        <v>62.3</v>
      </c>
      <c r="L2434">
        <v>2</v>
      </c>
      <c r="M2434">
        <v>97</v>
      </c>
      <c r="N2434">
        <v>8.8000000000000007</v>
      </c>
      <c r="O2434">
        <v>97</v>
      </c>
      <c r="P2434">
        <v>0.1</v>
      </c>
      <c r="Q2434">
        <v>35578.736190000003</v>
      </c>
      <c r="R2434">
        <v>4595416</v>
      </c>
      <c r="S2434">
        <v>0.6</v>
      </c>
      <c r="T2434">
        <v>0.5</v>
      </c>
      <c r="U2434">
        <v>0.85399999999999998</v>
      </c>
      <c r="V2434">
        <v>16.100000000000001</v>
      </c>
      <c r="W2434" t="b">
        <f>COUNT(LifeExpectancyData[[#This Row],[Life expectancy]:[Schooling]])=19</f>
        <v>1</v>
      </c>
    </row>
    <row r="2435" spans="1:23" x14ac:dyDescent="0.25">
      <c r="A2435" t="s">
        <v>434</v>
      </c>
      <c r="B2435">
        <v>2007</v>
      </c>
      <c r="C2435" t="s">
        <v>281</v>
      </c>
      <c r="D2435">
        <v>89</v>
      </c>
      <c r="E2435">
        <v>72</v>
      </c>
      <c r="F2435">
        <v>2</v>
      </c>
      <c r="G2435">
        <v>11.05</v>
      </c>
      <c r="H2435">
        <v>510.9327012</v>
      </c>
      <c r="I2435">
        <v>96</v>
      </c>
      <c r="J2435">
        <v>267</v>
      </c>
      <c r="K2435">
        <v>61.7</v>
      </c>
      <c r="L2435">
        <v>2</v>
      </c>
      <c r="M2435">
        <v>96</v>
      </c>
      <c r="N2435">
        <v>8.36</v>
      </c>
      <c r="O2435">
        <v>96</v>
      </c>
      <c r="P2435">
        <v>0.1</v>
      </c>
      <c r="Q2435">
        <v>3279.4140000000002</v>
      </c>
      <c r="R2435">
        <v>4522683</v>
      </c>
      <c r="S2435">
        <v>0.6</v>
      </c>
      <c r="T2435">
        <v>0.5</v>
      </c>
      <c r="U2435">
        <v>0.84899999999999998</v>
      </c>
      <c r="V2435">
        <v>16</v>
      </c>
      <c r="W2435" t="b">
        <f>COUNT(LifeExpectancyData[[#This Row],[Life expectancy]:[Schooling]])=19</f>
        <v>1</v>
      </c>
    </row>
    <row r="2436" spans="1:23" x14ac:dyDescent="0.25">
      <c r="A2436" t="s">
        <v>434</v>
      </c>
      <c r="B2436">
        <v>2006</v>
      </c>
      <c r="C2436" t="s">
        <v>281</v>
      </c>
      <c r="D2436">
        <v>88</v>
      </c>
      <c r="E2436">
        <v>73</v>
      </c>
      <c r="F2436">
        <v>2</v>
      </c>
      <c r="G2436">
        <v>11.86</v>
      </c>
      <c r="H2436">
        <v>4460.3900059999996</v>
      </c>
      <c r="I2436">
        <v>97</v>
      </c>
      <c r="J2436">
        <v>362</v>
      </c>
      <c r="K2436">
        <v>61.1</v>
      </c>
      <c r="L2436">
        <v>2</v>
      </c>
      <c r="M2436">
        <v>98</v>
      </c>
      <c r="N2436">
        <v>8.23</v>
      </c>
      <c r="O2436">
        <v>98</v>
      </c>
      <c r="P2436">
        <v>0.1</v>
      </c>
      <c r="Q2436">
        <v>28482.694800000001</v>
      </c>
      <c r="R2436">
        <v>44397319</v>
      </c>
      <c r="S2436">
        <v>0.6</v>
      </c>
      <c r="T2436">
        <v>0.5</v>
      </c>
      <c r="U2436">
        <v>0.84399999999999997</v>
      </c>
      <c r="V2436">
        <v>15.9</v>
      </c>
      <c r="W2436" t="b">
        <f>COUNT(LifeExpectancyData[[#This Row],[Life expectancy]:[Schooling]])=19</f>
        <v>1</v>
      </c>
    </row>
    <row r="2437" spans="1:23" x14ac:dyDescent="0.25">
      <c r="A2437" t="s">
        <v>434</v>
      </c>
      <c r="B2437">
        <v>2005</v>
      </c>
      <c r="C2437" t="s">
        <v>281</v>
      </c>
      <c r="D2437">
        <v>81</v>
      </c>
      <c r="E2437">
        <v>77</v>
      </c>
      <c r="F2437">
        <v>2</v>
      </c>
      <c r="G2437">
        <v>11.92</v>
      </c>
      <c r="H2437">
        <v>405.44759809999999</v>
      </c>
      <c r="I2437">
        <v>96</v>
      </c>
      <c r="J2437">
        <v>22</v>
      </c>
      <c r="K2437">
        <v>6.5</v>
      </c>
      <c r="L2437">
        <v>2</v>
      </c>
      <c r="M2437">
        <v>96</v>
      </c>
      <c r="N2437">
        <v>8.1199999999999992</v>
      </c>
      <c r="O2437">
        <v>96</v>
      </c>
      <c r="P2437">
        <v>0.1</v>
      </c>
      <c r="Q2437">
        <v>2651.7174500000001</v>
      </c>
      <c r="R2437">
        <v>43653155</v>
      </c>
      <c r="S2437">
        <v>0.6</v>
      </c>
      <c r="T2437">
        <v>0.5</v>
      </c>
      <c r="U2437">
        <v>0.83699999999999997</v>
      </c>
      <c r="V2437">
        <v>15.8</v>
      </c>
      <c r="W2437" t="b">
        <f>COUNT(LifeExpectancyData[[#This Row],[Life expectancy]:[Schooling]])=19</f>
        <v>1</v>
      </c>
    </row>
    <row r="2438" spans="1:23" x14ac:dyDescent="0.25">
      <c r="A2438" t="s">
        <v>434</v>
      </c>
      <c r="B2438">
        <v>2004</v>
      </c>
      <c r="C2438" t="s">
        <v>281</v>
      </c>
      <c r="D2438">
        <v>81</v>
      </c>
      <c r="E2438">
        <v>79</v>
      </c>
      <c r="F2438">
        <v>2</v>
      </c>
      <c r="G2438">
        <v>11.96</v>
      </c>
      <c r="H2438">
        <v>3715.3700950000002</v>
      </c>
      <c r="I2438">
        <v>97</v>
      </c>
      <c r="J2438">
        <v>26</v>
      </c>
      <c r="K2438">
        <v>59.9</v>
      </c>
      <c r="L2438">
        <v>2</v>
      </c>
      <c r="M2438">
        <v>97</v>
      </c>
      <c r="N2438">
        <v>8.5</v>
      </c>
      <c r="O2438">
        <v>97</v>
      </c>
      <c r="P2438">
        <v>0.1</v>
      </c>
      <c r="Q2438">
        <v>24918.645840000001</v>
      </c>
      <c r="R2438">
        <v>42921895</v>
      </c>
      <c r="S2438">
        <v>0.6</v>
      </c>
      <c r="T2438">
        <v>0.5</v>
      </c>
      <c r="U2438">
        <v>0.83299999999999996</v>
      </c>
      <c r="V2438">
        <v>15.6</v>
      </c>
      <c r="W2438" t="b">
        <f>COUNT(LifeExpectancyData[[#This Row],[Life expectancy]:[Schooling]])=19</f>
        <v>1</v>
      </c>
    </row>
    <row r="2439" spans="1:23" x14ac:dyDescent="0.25">
      <c r="A2439" t="s">
        <v>434</v>
      </c>
      <c r="B2439">
        <v>2003</v>
      </c>
      <c r="C2439" t="s">
        <v>281</v>
      </c>
      <c r="D2439">
        <v>79.400000000000006</v>
      </c>
      <c r="E2439">
        <v>83</v>
      </c>
      <c r="F2439">
        <v>2</v>
      </c>
      <c r="G2439">
        <v>12.09</v>
      </c>
      <c r="H2439">
        <v>3205.019918</v>
      </c>
      <c r="I2439">
        <v>81</v>
      </c>
      <c r="J2439">
        <v>256</v>
      </c>
      <c r="K2439">
        <v>59.3</v>
      </c>
      <c r="L2439">
        <v>2</v>
      </c>
      <c r="M2439">
        <v>99</v>
      </c>
      <c r="N2439">
        <v>7.99</v>
      </c>
      <c r="O2439">
        <v>98</v>
      </c>
      <c r="P2439">
        <v>0.1</v>
      </c>
      <c r="Q2439">
        <v>21495.774099999999</v>
      </c>
      <c r="R2439">
        <v>42187645</v>
      </c>
      <c r="S2439">
        <v>0.6</v>
      </c>
      <c r="T2439">
        <v>0.5</v>
      </c>
      <c r="U2439">
        <v>0.83</v>
      </c>
      <c r="V2439">
        <v>15.6</v>
      </c>
      <c r="W2439" t="b">
        <f>COUNT(LifeExpectancyData[[#This Row],[Life expectancy]:[Schooling]])=19</f>
        <v>1</v>
      </c>
    </row>
    <row r="2440" spans="1:23" x14ac:dyDescent="0.25">
      <c r="A2440" t="s">
        <v>434</v>
      </c>
      <c r="B2440">
        <v>2002</v>
      </c>
      <c r="C2440" t="s">
        <v>281</v>
      </c>
      <c r="D2440">
        <v>79.5</v>
      </c>
      <c r="E2440">
        <v>83</v>
      </c>
      <c r="F2440">
        <v>2</v>
      </c>
      <c r="G2440">
        <v>12.26</v>
      </c>
      <c r="H2440">
        <v>228.35430239999999</v>
      </c>
      <c r="I2440">
        <v>82</v>
      </c>
      <c r="J2440">
        <v>67</v>
      </c>
      <c r="K2440">
        <v>58.8</v>
      </c>
      <c r="L2440">
        <v>2</v>
      </c>
      <c r="M2440">
        <v>98</v>
      </c>
      <c r="N2440">
        <v>7.25</v>
      </c>
      <c r="O2440">
        <v>98</v>
      </c>
      <c r="P2440">
        <v>0.1</v>
      </c>
      <c r="Q2440">
        <v>1719.53541</v>
      </c>
      <c r="R2440">
        <v>41431558</v>
      </c>
      <c r="S2440">
        <v>0.6</v>
      </c>
      <c r="T2440">
        <v>0.5</v>
      </c>
      <c r="U2440">
        <v>0.82799999999999996</v>
      </c>
      <c r="V2440">
        <v>15.7</v>
      </c>
      <c r="W2440" t="b">
        <f>COUNT(LifeExpectancyData[[#This Row],[Life expectancy]:[Schooling]])=19</f>
        <v>1</v>
      </c>
    </row>
    <row r="2441" spans="1:23" x14ac:dyDescent="0.25">
      <c r="A2441" t="s">
        <v>434</v>
      </c>
      <c r="B2441">
        <v>2001</v>
      </c>
      <c r="C2441" t="s">
        <v>281</v>
      </c>
      <c r="D2441">
        <v>79.400000000000006</v>
      </c>
      <c r="E2441">
        <v>84</v>
      </c>
      <c r="F2441">
        <v>2</v>
      </c>
      <c r="G2441">
        <v>9.86</v>
      </c>
      <c r="H2441">
        <v>2044.1697610000001</v>
      </c>
      <c r="I2441">
        <v>83</v>
      </c>
      <c r="J2441">
        <v>0</v>
      </c>
      <c r="K2441">
        <v>58.2</v>
      </c>
      <c r="L2441">
        <v>2</v>
      </c>
      <c r="M2441">
        <v>95</v>
      </c>
      <c r="N2441">
        <v>7.24</v>
      </c>
      <c r="O2441">
        <v>96</v>
      </c>
      <c r="P2441">
        <v>0.1</v>
      </c>
      <c r="Q2441">
        <v>15323.6114</v>
      </c>
      <c r="R2441">
        <v>485412</v>
      </c>
      <c r="S2441">
        <v>0.6</v>
      </c>
      <c r="T2441">
        <v>0.5</v>
      </c>
      <c r="U2441">
        <v>0.82499999999999996</v>
      </c>
      <c r="V2441">
        <v>15.7</v>
      </c>
      <c r="W2441" t="b">
        <f>COUNT(LifeExpectancyData[[#This Row],[Life expectancy]:[Schooling]])=19</f>
        <v>1</v>
      </c>
    </row>
    <row r="2442" spans="1:23" x14ac:dyDescent="0.25">
      <c r="A2442" t="s">
        <v>434</v>
      </c>
      <c r="B2442">
        <v>2000</v>
      </c>
      <c r="C2442" t="s">
        <v>281</v>
      </c>
      <c r="D2442">
        <v>79.099999999999994</v>
      </c>
      <c r="E2442">
        <v>86</v>
      </c>
      <c r="F2442">
        <v>2</v>
      </c>
      <c r="G2442">
        <v>11.12</v>
      </c>
      <c r="H2442">
        <v>1934.398154</v>
      </c>
      <c r="I2442">
        <v>77</v>
      </c>
      <c r="J2442">
        <v>152</v>
      </c>
      <c r="K2442">
        <v>57.6</v>
      </c>
      <c r="L2442">
        <v>2</v>
      </c>
      <c r="M2442">
        <v>95</v>
      </c>
      <c r="N2442">
        <v>7.21</v>
      </c>
      <c r="O2442">
        <v>95</v>
      </c>
      <c r="P2442">
        <v>0.1</v>
      </c>
      <c r="Q2442">
        <v>14676.769</v>
      </c>
      <c r="R2442">
        <v>4567864</v>
      </c>
      <c r="S2442">
        <v>0.6</v>
      </c>
      <c r="T2442">
        <v>0.5</v>
      </c>
      <c r="U2442">
        <v>0.82</v>
      </c>
      <c r="V2442">
        <v>15.7</v>
      </c>
      <c r="W2442" t="b">
        <f>COUNT(LifeExpectancyData[[#This Row],[Life expectancy]:[Schooling]])=19</f>
        <v>1</v>
      </c>
    </row>
    <row r="2443" spans="1:23" x14ac:dyDescent="0.25">
      <c r="A2443" t="s">
        <v>435</v>
      </c>
      <c r="B2443">
        <v>2015</v>
      </c>
      <c r="C2443" t="s">
        <v>273</v>
      </c>
      <c r="D2443">
        <v>74.900000000000006</v>
      </c>
      <c r="E2443">
        <v>138</v>
      </c>
      <c r="F2443">
        <v>3</v>
      </c>
      <c r="H2443">
        <v>0</v>
      </c>
      <c r="I2443">
        <v>99</v>
      </c>
      <c r="J2443">
        <v>1568</v>
      </c>
      <c r="K2443">
        <v>23.4</v>
      </c>
      <c r="L2443">
        <v>3</v>
      </c>
      <c r="M2443">
        <v>99</v>
      </c>
      <c r="O2443">
        <v>99</v>
      </c>
      <c r="P2443">
        <v>0.1</v>
      </c>
      <c r="Q2443">
        <v>3844.8912300000002</v>
      </c>
      <c r="R2443">
        <v>2966</v>
      </c>
      <c r="S2443">
        <v>15.1</v>
      </c>
      <c r="T2443">
        <v>15</v>
      </c>
      <c r="U2443">
        <v>0.76400000000000001</v>
      </c>
      <c r="V2443">
        <v>14</v>
      </c>
      <c r="W2443" t="b">
        <f>COUNT(LifeExpectancyData[[#This Row],[Life expectancy]:[Schooling]])=19</f>
        <v>0</v>
      </c>
    </row>
    <row r="2444" spans="1:23" x14ac:dyDescent="0.25">
      <c r="A2444" t="s">
        <v>435</v>
      </c>
      <c r="B2444">
        <v>2014</v>
      </c>
      <c r="C2444" t="s">
        <v>273</v>
      </c>
      <c r="D2444">
        <v>74.7</v>
      </c>
      <c r="E2444">
        <v>141</v>
      </c>
      <c r="F2444">
        <v>3</v>
      </c>
      <c r="G2444">
        <v>2.37</v>
      </c>
      <c r="H2444">
        <v>42.730828299999999</v>
      </c>
      <c r="I2444">
        <v>99</v>
      </c>
      <c r="J2444">
        <v>1686</v>
      </c>
      <c r="K2444">
        <v>22.7</v>
      </c>
      <c r="L2444">
        <v>3</v>
      </c>
      <c r="M2444">
        <v>99</v>
      </c>
      <c r="N2444">
        <v>3.5</v>
      </c>
      <c r="O2444">
        <v>99</v>
      </c>
      <c r="P2444">
        <v>0.1</v>
      </c>
      <c r="Q2444">
        <v>382.54993999999999</v>
      </c>
      <c r="R2444">
        <v>2771</v>
      </c>
      <c r="S2444">
        <v>15.2</v>
      </c>
      <c r="T2444">
        <v>15</v>
      </c>
      <c r="U2444">
        <v>0.76</v>
      </c>
      <c r="V2444">
        <v>14</v>
      </c>
      <c r="W2444" t="b">
        <f>COUNT(LifeExpectancyData[[#This Row],[Life expectancy]:[Schooling]])=19</f>
        <v>1</v>
      </c>
    </row>
    <row r="2445" spans="1:23" x14ac:dyDescent="0.25">
      <c r="A2445" t="s">
        <v>435</v>
      </c>
      <c r="B2445">
        <v>2013</v>
      </c>
      <c r="C2445" t="s">
        <v>273</v>
      </c>
      <c r="D2445">
        <v>74.599999999999994</v>
      </c>
      <c r="E2445">
        <v>142</v>
      </c>
      <c r="F2445">
        <v>3</v>
      </c>
      <c r="G2445">
        <v>2.56</v>
      </c>
      <c r="H2445">
        <v>41.620535879999998</v>
      </c>
      <c r="I2445">
        <v>99</v>
      </c>
      <c r="J2445">
        <v>2107</v>
      </c>
      <c r="K2445">
        <v>21.9</v>
      </c>
      <c r="L2445">
        <v>3</v>
      </c>
      <c r="M2445">
        <v>99</v>
      </c>
      <c r="N2445">
        <v>3.68</v>
      </c>
      <c r="O2445">
        <v>99</v>
      </c>
      <c r="P2445">
        <v>0.1</v>
      </c>
      <c r="Q2445">
        <v>361.28937400000001</v>
      </c>
      <c r="R2445">
        <v>2585</v>
      </c>
      <c r="S2445">
        <v>15.2</v>
      </c>
      <c r="T2445">
        <v>15.1</v>
      </c>
      <c r="U2445">
        <v>0.75700000000000001</v>
      </c>
      <c r="V2445">
        <v>13.8</v>
      </c>
      <c r="W2445" t="b">
        <f>COUNT(LifeExpectancyData[[#This Row],[Life expectancy]:[Schooling]])=19</f>
        <v>1</v>
      </c>
    </row>
    <row r="2446" spans="1:23" x14ac:dyDescent="0.25">
      <c r="A2446" t="s">
        <v>435</v>
      </c>
      <c r="B2446">
        <v>2012</v>
      </c>
      <c r="C2446" t="s">
        <v>273</v>
      </c>
      <c r="D2446">
        <v>74.5</v>
      </c>
      <c r="E2446">
        <v>143</v>
      </c>
      <c r="F2446">
        <v>3</v>
      </c>
      <c r="G2446">
        <v>2.8</v>
      </c>
      <c r="H2446">
        <v>20.768773110000001</v>
      </c>
      <c r="I2446">
        <v>99</v>
      </c>
      <c r="J2446">
        <v>51</v>
      </c>
      <c r="K2446">
        <v>21.2</v>
      </c>
      <c r="L2446">
        <v>4</v>
      </c>
      <c r="M2446">
        <v>99</v>
      </c>
      <c r="N2446">
        <v>3.21</v>
      </c>
      <c r="O2446">
        <v>99</v>
      </c>
      <c r="P2446">
        <v>0.1</v>
      </c>
      <c r="Q2446">
        <v>335.52137499999998</v>
      </c>
      <c r="R2446">
        <v>2425</v>
      </c>
      <c r="S2446">
        <v>15.3</v>
      </c>
      <c r="T2446">
        <v>15.2</v>
      </c>
      <c r="U2446">
        <v>0.752</v>
      </c>
      <c r="V2446">
        <v>13.7</v>
      </c>
      <c r="W2446" t="b">
        <f>COUNT(LifeExpectancyData[[#This Row],[Life expectancy]:[Schooling]])=19</f>
        <v>1</v>
      </c>
    </row>
    <row r="2447" spans="1:23" x14ac:dyDescent="0.25">
      <c r="A2447" t="s">
        <v>435</v>
      </c>
      <c r="B2447">
        <v>2011</v>
      </c>
      <c r="C2447" t="s">
        <v>273</v>
      </c>
      <c r="D2447">
        <v>74.5</v>
      </c>
      <c r="E2447">
        <v>141</v>
      </c>
      <c r="F2447">
        <v>3</v>
      </c>
      <c r="G2447">
        <v>3.03</v>
      </c>
      <c r="H2447">
        <v>20.833023669999999</v>
      </c>
      <c r="I2447">
        <v>99</v>
      </c>
      <c r="J2447">
        <v>60</v>
      </c>
      <c r="K2447">
        <v>2.5</v>
      </c>
      <c r="L2447">
        <v>4</v>
      </c>
      <c r="M2447">
        <v>99</v>
      </c>
      <c r="N2447">
        <v>3.28</v>
      </c>
      <c r="O2447">
        <v>99</v>
      </c>
      <c r="P2447">
        <v>0.1</v>
      </c>
      <c r="Q2447">
        <v>322.992615</v>
      </c>
      <c r="R2447">
        <v>2271</v>
      </c>
      <c r="S2447">
        <v>15.3</v>
      </c>
      <c r="T2447">
        <v>15.3</v>
      </c>
      <c r="U2447">
        <v>0.746</v>
      </c>
      <c r="V2447">
        <v>13.6</v>
      </c>
      <c r="W2447" t="b">
        <f>COUNT(LifeExpectancyData[[#This Row],[Life expectancy]:[Schooling]])=19</f>
        <v>1</v>
      </c>
    </row>
    <row r="2448" spans="1:23" x14ac:dyDescent="0.25">
      <c r="A2448" t="s">
        <v>435</v>
      </c>
      <c r="B2448">
        <v>2010</v>
      </c>
      <c r="C2448" t="s">
        <v>273</v>
      </c>
      <c r="D2448">
        <v>74.5</v>
      </c>
      <c r="E2448">
        <v>138</v>
      </c>
      <c r="F2448">
        <v>3</v>
      </c>
      <c r="G2448">
        <v>2.31</v>
      </c>
      <c r="H2448">
        <v>191.72675889999999</v>
      </c>
      <c r="I2448">
        <v>99</v>
      </c>
      <c r="J2448">
        <v>79</v>
      </c>
      <c r="K2448">
        <v>19.8</v>
      </c>
      <c r="L2448">
        <v>4</v>
      </c>
      <c r="M2448">
        <v>99</v>
      </c>
      <c r="N2448">
        <v>3.43</v>
      </c>
      <c r="O2448">
        <v>99</v>
      </c>
      <c r="P2448">
        <v>0.1</v>
      </c>
      <c r="Q2448">
        <v>2819.5111609999999</v>
      </c>
      <c r="R2448">
        <v>2119</v>
      </c>
      <c r="S2448">
        <v>15.3</v>
      </c>
      <c r="T2448">
        <v>15.3</v>
      </c>
      <c r="U2448">
        <v>0.73899999999999999</v>
      </c>
      <c r="V2448">
        <v>13.5</v>
      </c>
      <c r="W2448" t="b">
        <f>COUNT(LifeExpectancyData[[#This Row],[Life expectancy]:[Schooling]])=19</f>
        <v>1</v>
      </c>
    </row>
    <row r="2449" spans="1:23" x14ac:dyDescent="0.25">
      <c r="A2449" t="s">
        <v>435</v>
      </c>
      <c r="B2449">
        <v>2009</v>
      </c>
      <c r="C2449" t="s">
        <v>273</v>
      </c>
      <c r="D2449">
        <v>71.8</v>
      </c>
      <c r="E2449">
        <v>183</v>
      </c>
      <c r="F2449">
        <v>4</v>
      </c>
      <c r="G2449">
        <v>2.0499999999999998</v>
      </c>
      <c r="H2449">
        <v>13.39092189</v>
      </c>
      <c r="I2449">
        <v>97</v>
      </c>
      <c r="J2449">
        <v>21</v>
      </c>
      <c r="K2449">
        <v>19.2</v>
      </c>
      <c r="L2449">
        <v>4</v>
      </c>
      <c r="M2449">
        <v>97</v>
      </c>
      <c r="N2449">
        <v>3.37</v>
      </c>
      <c r="O2449">
        <v>97</v>
      </c>
      <c r="P2449">
        <v>0.1</v>
      </c>
      <c r="Q2449">
        <v>216.68158399999999</v>
      </c>
      <c r="R2449">
        <v>19968</v>
      </c>
      <c r="S2449">
        <v>15.3</v>
      </c>
      <c r="T2449">
        <v>15.4</v>
      </c>
      <c r="U2449">
        <v>0.73499999999999999</v>
      </c>
      <c r="V2449">
        <v>13.4</v>
      </c>
      <c r="W2449" t="b">
        <f>COUNT(LifeExpectancyData[[#This Row],[Life expectancy]:[Schooling]])=19</f>
        <v>1</v>
      </c>
    </row>
    <row r="2450" spans="1:23" x14ac:dyDescent="0.25">
      <c r="A2450" t="s">
        <v>435</v>
      </c>
      <c r="B2450">
        <v>2008</v>
      </c>
      <c r="C2450" t="s">
        <v>273</v>
      </c>
      <c r="D2450">
        <v>72.3</v>
      </c>
      <c r="E2450">
        <v>172</v>
      </c>
      <c r="F2450">
        <v>4</v>
      </c>
      <c r="G2450">
        <v>2.1</v>
      </c>
      <c r="H2450">
        <v>17.814243439999998</v>
      </c>
      <c r="I2450">
        <v>98</v>
      </c>
      <c r="J2450">
        <v>33</v>
      </c>
      <c r="K2450">
        <v>18.5</v>
      </c>
      <c r="L2450">
        <v>4</v>
      </c>
      <c r="M2450">
        <v>98</v>
      </c>
      <c r="N2450">
        <v>3.44</v>
      </c>
      <c r="O2450">
        <v>98</v>
      </c>
      <c r="P2450">
        <v>0.1</v>
      </c>
      <c r="Q2450">
        <v>254.489192</v>
      </c>
      <c r="R2450">
        <v>19817</v>
      </c>
      <c r="S2450">
        <v>15.4</v>
      </c>
      <c r="T2450">
        <v>15.4</v>
      </c>
      <c r="U2450">
        <v>0.73099999999999998</v>
      </c>
      <c r="V2450">
        <v>13.3</v>
      </c>
      <c r="W2450" t="b">
        <f>COUNT(LifeExpectancyData[[#This Row],[Life expectancy]:[Schooling]])=19</f>
        <v>1</v>
      </c>
    </row>
    <row r="2451" spans="1:23" x14ac:dyDescent="0.25">
      <c r="A2451" t="s">
        <v>435</v>
      </c>
      <c r="B2451">
        <v>2007</v>
      </c>
      <c r="C2451" t="s">
        <v>273</v>
      </c>
      <c r="D2451">
        <v>73.7</v>
      </c>
      <c r="E2451">
        <v>146</v>
      </c>
      <c r="F2451">
        <v>4</v>
      </c>
      <c r="G2451">
        <v>2.29</v>
      </c>
      <c r="H2451">
        <v>127.6377505</v>
      </c>
      <c r="I2451">
        <v>98</v>
      </c>
      <c r="J2451">
        <v>44</v>
      </c>
      <c r="K2451">
        <v>17.899999999999999</v>
      </c>
      <c r="L2451">
        <v>5</v>
      </c>
      <c r="M2451">
        <v>98</v>
      </c>
      <c r="N2451">
        <v>3.76</v>
      </c>
      <c r="O2451">
        <v>98</v>
      </c>
      <c r="P2451">
        <v>0.1</v>
      </c>
      <c r="Q2451">
        <v>1644.816372</v>
      </c>
      <c r="R2451">
        <v>19668</v>
      </c>
      <c r="S2451">
        <v>15.4</v>
      </c>
      <c r="T2451">
        <v>15.5</v>
      </c>
      <c r="U2451">
        <v>0.72499999999999998</v>
      </c>
      <c r="V2451">
        <v>13.2</v>
      </c>
      <c r="W2451" t="b">
        <f>COUNT(LifeExpectancyData[[#This Row],[Life expectancy]:[Schooling]])=19</f>
        <v>1</v>
      </c>
    </row>
    <row r="2452" spans="1:23" x14ac:dyDescent="0.25">
      <c r="A2452" t="s">
        <v>435</v>
      </c>
      <c r="B2452">
        <v>2006</v>
      </c>
      <c r="C2452" t="s">
        <v>273</v>
      </c>
      <c r="D2452">
        <v>73.8</v>
      </c>
      <c r="E2452">
        <v>145</v>
      </c>
      <c r="F2452">
        <v>4</v>
      </c>
      <c r="G2452">
        <v>1.96</v>
      </c>
      <c r="H2452">
        <v>120.24717130000001</v>
      </c>
      <c r="I2452">
        <v>98</v>
      </c>
      <c r="J2452">
        <v>0</v>
      </c>
      <c r="K2452">
        <v>17.2</v>
      </c>
      <c r="L2452">
        <v>5</v>
      </c>
      <c r="M2452">
        <v>98</v>
      </c>
      <c r="N2452">
        <v>4.5999999999999996</v>
      </c>
      <c r="O2452">
        <v>98</v>
      </c>
      <c r="P2452">
        <v>0.1</v>
      </c>
      <c r="Q2452">
        <v>1448.7610999999999</v>
      </c>
      <c r="R2452">
        <v>1952</v>
      </c>
      <c r="S2452">
        <v>15.4</v>
      </c>
      <c r="T2452">
        <v>15.5</v>
      </c>
      <c r="U2452">
        <v>0.71799999999999997</v>
      </c>
      <c r="V2452">
        <v>13.1</v>
      </c>
      <c r="W2452" t="b">
        <f>COUNT(LifeExpectancyData[[#This Row],[Life expectancy]:[Schooling]])=19</f>
        <v>1</v>
      </c>
    </row>
    <row r="2453" spans="1:23" x14ac:dyDescent="0.25">
      <c r="A2453" t="s">
        <v>435</v>
      </c>
      <c r="B2453">
        <v>2005</v>
      </c>
      <c r="C2453" t="s">
        <v>273</v>
      </c>
      <c r="D2453">
        <v>74.2</v>
      </c>
      <c r="E2453">
        <v>138</v>
      </c>
      <c r="F2453">
        <v>4</v>
      </c>
      <c r="G2453">
        <v>1.97</v>
      </c>
      <c r="H2453">
        <v>97.766370620000004</v>
      </c>
      <c r="I2453">
        <v>99</v>
      </c>
      <c r="J2453">
        <v>3</v>
      </c>
      <c r="K2453">
        <v>16.600000000000001</v>
      </c>
      <c r="L2453">
        <v>5</v>
      </c>
      <c r="M2453">
        <v>99</v>
      </c>
      <c r="N2453">
        <v>4.5999999999999996</v>
      </c>
      <c r="O2453">
        <v>99</v>
      </c>
      <c r="P2453">
        <v>0.1</v>
      </c>
      <c r="Q2453">
        <v>1259.87591</v>
      </c>
      <c r="R2453">
        <v>19373</v>
      </c>
      <c r="S2453">
        <v>15.4</v>
      </c>
      <c r="T2453">
        <v>15.5</v>
      </c>
      <c r="U2453">
        <v>0.71199999999999997</v>
      </c>
      <c r="V2453">
        <v>12.9</v>
      </c>
      <c r="W2453" t="b">
        <f>COUNT(LifeExpectancyData[[#This Row],[Life expectancy]:[Schooling]])=19</f>
        <v>1</v>
      </c>
    </row>
    <row r="2454" spans="1:23" x14ac:dyDescent="0.25">
      <c r="A2454" t="s">
        <v>435</v>
      </c>
      <c r="B2454">
        <v>2004</v>
      </c>
      <c r="C2454" t="s">
        <v>273</v>
      </c>
      <c r="D2454">
        <v>69.099999999999994</v>
      </c>
      <c r="E2454">
        <v>197</v>
      </c>
      <c r="F2454">
        <v>6</v>
      </c>
      <c r="G2454">
        <v>1.56</v>
      </c>
      <c r="H2454">
        <v>15.35342268</v>
      </c>
      <c r="I2454">
        <v>62</v>
      </c>
      <c r="J2454">
        <v>35</v>
      </c>
      <c r="K2454">
        <v>16.100000000000001</v>
      </c>
      <c r="L2454">
        <v>10</v>
      </c>
      <c r="M2454">
        <v>97</v>
      </c>
      <c r="N2454">
        <v>4.28</v>
      </c>
      <c r="O2454">
        <v>97</v>
      </c>
      <c r="P2454">
        <v>0.1</v>
      </c>
      <c r="Q2454">
        <v>174.66919999999999</v>
      </c>
      <c r="R2454">
        <v>19228</v>
      </c>
      <c r="S2454">
        <v>15.4</v>
      </c>
      <c r="T2454">
        <v>15.5</v>
      </c>
      <c r="U2454">
        <v>0.70499999999999996</v>
      </c>
      <c r="V2454">
        <v>12.8</v>
      </c>
      <c r="W2454" t="b">
        <f>COUNT(LifeExpectancyData[[#This Row],[Life expectancy]:[Schooling]])=19</f>
        <v>1</v>
      </c>
    </row>
    <row r="2455" spans="1:23" x14ac:dyDescent="0.25">
      <c r="A2455" t="s">
        <v>435</v>
      </c>
      <c r="B2455">
        <v>2003</v>
      </c>
      <c r="C2455" t="s">
        <v>273</v>
      </c>
      <c r="D2455">
        <v>73.900000000000006</v>
      </c>
      <c r="E2455">
        <v>146</v>
      </c>
      <c r="F2455">
        <v>5</v>
      </c>
      <c r="G2455">
        <v>1.69</v>
      </c>
      <c r="H2455">
        <v>72.428089400000005</v>
      </c>
      <c r="I2455">
        <v>32</v>
      </c>
      <c r="J2455">
        <v>65</v>
      </c>
      <c r="K2455">
        <v>15.6</v>
      </c>
      <c r="L2455">
        <v>5</v>
      </c>
      <c r="M2455">
        <v>98</v>
      </c>
      <c r="N2455">
        <v>3.95</v>
      </c>
      <c r="O2455">
        <v>99</v>
      </c>
      <c r="P2455">
        <v>0.1</v>
      </c>
      <c r="Q2455">
        <v>989.45477319999998</v>
      </c>
      <c r="R2455">
        <v>1983</v>
      </c>
      <c r="S2455">
        <v>15.4</v>
      </c>
      <c r="T2455">
        <v>15.5</v>
      </c>
      <c r="U2455">
        <v>0.69699999999999995</v>
      </c>
      <c r="V2455">
        <v>12.7</v>
      </c>
      <c r="W2455" t="b">
        <f>COUNT(LifeExpectancyData[[#This Row],[Life expectancy]:[Schooling]])=19</f>
        <v>1</v>
      </c>
    </row>
    <row r="2456" spans="1:23" x14ac:dyDescent="0.25">
      <c r="A2456" t="s">
        <v>435</v>
      </c>
      <c r="B2456">
        <v>2002</v>
      </c>
      <c r="C2456" t="s">
        <v>273</v>
      </c>
      <c r="D2456">
        <v>73.7</v>
      </c>
      <c r="E2456">
        <v>149</v>
      </c>
      <c r="F2456">
        <v>5</v>
      </c>
      <c r="G2456">
        <v>1.62</v>
      </c>
      <c r="H2456">
        <v>59.635956739999997</v>
      </c>
      <c r="J2456">
        <v>139</v>
      </c>
      <c r="K2456">
        <v>15.1</v>
      </c>
      <c r="L2456">
        <v>5</v>
      </c>
      <c r="M2456">
        <v>98</v>
      </c>
      <c r="N2456">
        <v>3.89</v>
      </c>
      <c r="O2456">
        <v>98</v>
      </c>
      <c r="P2456">
        <v>0.1</v>
      </c>
      <c r="Q2456">
        <v>873.14724360000002</v>
      </c>
      <c r="R2456">
        <v>18939</v>
      </c>
      <c r="S2456">
        <v>15.4</v>
      </c>
      <c r="T2456">
        <v>15.6</v>
      </c>
      <c r="U2456">
        <v>0.69899999999999995</v>
      </c>
      <c r="V2456">
        <v>12.6</v>
      </c>
      <c r="W2456" t="b">
        <f>COUNT(LifeExpectancyData[[#This Row],[Life expectancy]:[Schooling]])=19</f>
        <v>0</v>
      </c>
    </row>
    <row r="2457" spans="1:23" x14ac:dyDescent="0.25">
      <c r="A2457" t="s">
        <v>435</v>
      </c>
      <c r="B2457">
        <v>2001</v>
      </c>
      <c r="C2457" t="s">
        <v>273</v>
      </c>
      <c r="D2457">
        <v>72.7</v>
      </c>
      <c r="E2457">
        <v>16</v>
      </c>
      <c r="F2457">
        <v>5</v>
      </c>
      <c r="G2457">
        <v>1.68</v>
      </c>
      <c r="H2457">
        <v>53.612786370000002</v>
      </c>
      <c r="J2457">
        <v>309</v>
      </c>
      <c r="K2457">
        <v>14.6</v>
      </c>
      <c r="L2457">
        <v>6</v>
      </c>
      <c r="M2457">
        <v>98</v>
      </c>
      <c r="N2457">
        <v>3.81</v>
      </c>
      <c r="O2457">
        <v>98</v>
      </c>
      <c r="P2457">
        <v>0.1</v>
      </c>
      <c r="Q2457">
        <v>837.69978700000001</v>
      </c>
      <c r="R2457">
        <v>18797</v>
      </c>
      <c r="S2457">
        <v>15.4</v>
      </c>
      <c r="T2457">
        <v>15.6</v>
      </c>
      <c r="U2457">
        <v>0.68600000000000005</v>
      </c>
      <c r="V2457">
        <v>12.5</v>
      </c>
      <c r="W2457" t="b">
        <f>COUNT(LifeExpectancyData[[#This Row],[Life expectancy]:[Schooling]])=19</f>
        <v>0</v>
      </c>
    </row>
    <row r="2458" spans="1:23" x14ac:dyDescent="0.25">
      <c r="A2458" t="s">
        <v>435</v>
      </c>
      <c r="B2458">
        <v>2000</v>
      </c>
      <c r="C2458" t="s">
        <v>273</v>
      </c>
      <c r="D2458">
        <v>71.5</v>
      </c>
      <c r="E2458">
        <v>175</v>
      </c>
      <c r="F2458">
        <v>5</v>
      </c>
      <c r="G2458">
        <v>1.45</v>
      </c>
      <c r="H2458">
        <v>60.490981499999997</v>
      </c>
      <c r="J2458">
        <v>16527</v>
      </c>
      <c r="K2458">
        <v>14.1</v>
      </c>
      <c r="L2458">
        <v>6</v>
      </c>
      <c r="M2458">
        <v>99</v>
      </c>
      <c r="N2458">
        <v>3.77</v>
      </c>
      <c r="O2458">
        <v>99</v>
      </c>
      <c r="P2458">
        <v>0.1</v>
      </c>
      <c r="Q2458">
        <v>875.41217800000004</v>
      </c>
      <c r="R2458">
        <v>18655</v>
      </c>
      <c r="S2458">
        <v>15.3</v>
      </c>
      <c r="T2458">
        <v>15.5</v>
      </c>
      <c r="U2458">
        <v>0.67700000000000005</v>
      </c>
      <c r="V2458">
        <v>12.4</v>
      </c>
      <c r="W2458" t="b">
        <f>COUNT(LifeExpectancyData[[#This Row],[Life expectancy]:[Schooling]])=19</f>
        <v>0</v>
      </c>
    </row>
    <row r="2459" spans="1:23" x14ac:dyDescent="0.25">
      <c r="A2459" t="s">
        <v>436</v>
      </c>
      <c r="B2459">
        <v>2015</v>
      </c>
      <c r="C2459" t="s">
        <v>273</v>
      </c>
      <c r="D2459">
        <v>64.099999999999994</v>
      </c>
      <c r="E2459">
        <v>225</v>
      </c>
      <c r="F2459">
        <v>58</v>
      </c>
      <c r="H2459">
        <v>0</v>
      </c>
      <c r="I2459">
        <v>93</v>
      </c>
      <c r="J2459">
        <v>3585</v>
      </c>
      <c r="L2459">
        <v>85</v>
      </c>
      <c r="M2459">
        <v>93</v>
      </c>
      <c r="O2459">
        <v>93</v>
      </c>
      <c r="P2459">
        <v>0.3</v>
      </c>
      <c r="Q2459">
        <v>2513.8846610000001</v>
      </c>
      <c r="R2459">
        <v>3864783</v>
      </c>
      <c r="U2459">
        <v>0.48799999999999999</v>
      </c>
      <c r="V2459">
        <v>7.2</v>
      </c>
      <c r="W2459" t="b">
        <f>COUNT(LifeExpectancyData[[#This Row],[Life expectancy]:[Schooling]])=19</f>
        <v>0</v>
      </c>
    </row>
    <row r="2460" spans="1:23" x14ac:dyDescent="0.25">
      <c r="A2460" t="s">
        <v>436</v>
      </c>
      <c r="B2460">
        <v>2014</v>
      </c>
      <c r="C2460" t="s">
        <v>273</v>
      </c>
      <c r="D2460">
        <v>63.8</v>
      </c>
      <c r="E2460">
        <v>229</v>
      </c>
      <c r="F2460">
        <v>59</v>
      </c>
      <c r="G2460">
        <v>0.01</v>
      </c>
      <c r="H2460">
        <v>253.60865079999999</v>
      </c>
      <c r="I2460">
        <v>94</v>
      </c>
      <c r="J2460">
        <v>676</v>
      </c>
      <c r="L2460">
        <v>86</v>
      </c>
      <c r="M2460">
        <v>94</v>
      </c>
      <c r="N2460">
        <v>8.43</v>
      </c>
      <c r="O2460">
        <v>94</v>
      </c>
      <c r="P2460">
        <v>0.3</v>
      </c>
      <c r="Q2460">
        <v>2176.8982900000001</v>
      </c>
      <c r="R2460">
        <v>37737913</v>
      </c>
      <c r="U2460">
        <v>0.48499999999999999</v>
      </c>
      <c r="V2460">
        <v>7.2</v>
      </c>
      <c r="W2460" t="b">
        <f>COUNT(LifeExpectancyData[[#This Row],[Life expectancy]:[Schooling]])=19</f>
        <v>0</v>
      </c>
    </row>
    <row r="2461" spans="1:23" x14ac:dyDescent="0.25">
      <c r="A2461" t="s">
        <v>436</v>
      </c>
      <c r="B2461">
        <v>2013</v>
      </c>
      <c r="C2461" t="s">
        <v>273</v>
      </c>
      <c r="D2461">
        <v>63.5</v>
      </c>
      <c r="E2461">
        <v>232</v>
      </c>
      <c r="F2461">
        <v>60</v>
      </c>
      <c r="G2461">
        <v>0.01</v>
      </c>
      <c r="H2461">
        <v>227.83532080000001</v>
      </c>
      <c r="I2461">
        <v>93</v>
      </c>
      <c r="J2461">
        <v>2813</v>
      </c>
      <c r="L2461">
        <v>88</v>
      </c>
      <c r="M2461">
        <v>93</v>
      </c>
      <c r="N2461">
        <v>8.42</v>
      </c>
      <c r="O2461">
        <v>93</v>
      </c>
      <c r="P2461">
        <v>0.3</v>
      </c>
      <c r="Q2461">
        <v>1955.6679899999999</v>
      </c>
      <c r="R2461">
        <v>36849918</v>
      </c>
      <c r="U2461">
        <v>0.47799999999999998</v>
      </c>
      <c r="V2461">
        <v>7</v>
      </c>
      <c r="W2461" t="b">
        <f>COUNT(LifeExpectancyData[[#This Row],[Life expectancy]:[Schooling]])=19</f>
        <v>0</v>
      </c>
    </row>
    <row r="2462" spans="1:23" x14ac:dyDescent="0.25">
      <c r="A2462" t="s">
        <v>436</v>
      </c>
      <c r="B2462">
        <v>2012</v>
      </c>
      <c r="C2462" t="s">
        <v>273</v>
      </c>
      <c r="D2462">
        <v>63.2</v>
      </c>
      <c r="E2462">
        <v>235</v>
      </c>
      <c r="F2462">
        <v>61</v>
      </c>
      <c r="G2462">
        <v>0.01</v>
      </c>
      <c r="H2462">
        <v>220.52219199999999</v>
      </c>
      <c r="I2462">
        <v>92</v>
      </c>
      <c r="J2462">
        <v>8523</v>
      </c>
      <c r="L2462">
        <v>89</v>
      </c>
      <c r="M2462">
        <v>92</v>
      </c>
      <c r="N2462">
        <v>8.1999999999999993</v>
      </c>
      <c r="O2462">
        <v>92</v>
      </c>
      <c r="P2462">
        <v>0.3</v>
      </c>
      <c r="Q2462">
        <v>1892.894352</v>
      </c>
      <c r="R2462">
        <v>3599192</v>
      </c>
      <c r="U2462">
        <v>0.46800000000000003</v>
      </c>
      <c r="V2462">
        <v>6.8</v>
      </c>
      <c r="W2462" t="b">
        <f>COUNT(LifeExpectancyData[[#This Row],[Life expectancy]:[Schooling]])=19</f>
        <v>0</v>
      </c>
    </row>
    <row r="2463" spans="1:23" x14ac:dyDescent="0.25">
      <c r="A2463" t="s">
        <v>436</v>
      </c>
      <c r="B2463">
        <v>2011</v>
      </c>
      <c r="C2463" t="s">
        <v>273</v>
      </c>
      <c r="D2463">
        <v>62.7</v>
      </c>
      <c r="E2463">
        <v>241</v>
      </c>
      <c r="F2463">
        <v>61</v>
      </c>
      <c r="G2463">
        <v>2.12</v>
      </c>
      <c r="H2463">
        <v>196.6892153</v>
      </c>
      <c r="I2463">
        <v>93</v>
      </c>
      <c r="J2463">
        <v>5616</v>
      </c>
      <c r="L2463">
        <v>91</v>
      </c>
      <c r="M2463">
        <v>93</v>
      </c>
      <c r="N2463">
        <v>8.3000000000000007</v>
      </c>
      <c r="O2463">
        <v>93</v>
      </c>
      <c r="P2463">
        <v>0.3</v>
      </c>
      <c r="Q2463">
        <v>1666.857757</v>
      </c>
      <c r="R2463">
        <v>35167314</v>
      </c>
      <c r="U2463">
        <v>0.46300000000000002</v>
      </c>
      <c r="V2463">
        <v>7</v>
      </c>
      <c r="W2463" t="b">
        <f>COUNT(LifeExpectancyData[[#This Row],[Life expectancy]:[Schooling]])=19</f>
        <v>0</v>
      </c>
    </row>
    <row r="2464" spans="1:23" x14ac:dyDescent="0.25">
      <c r="A2464" t="s">
        <v>436</v>
      </c>
      <c r="B2464">
        <v>2010</v>
      </c>
      <c r="C2464" t="s">
        <v>273</v>
      </c>
      <c r="D2464">
        <v>62.5</v>
      </c>
      <c r="E2464">
        <v>243</v>
      </c>
      <c r="F2464">
        <v>62</v>
      </c>
      <c r="G2464">
        <v>1.77</v>
      </c>
      <c r="H2464">
        <v>172.00978839999999</v>
      </c>
      <c r="I2464">
        <v>75</v>
      </c>
      <c r="J2464">
        <v>680</v>
      </c>
      <c r="L2464">
        <v>92</v>
      </c>
      <c r="M2464">
        <v>9</v>
      </c>
      <c r="N2464">
        <v>7.97</v>
      </c>
      <c r="O2464">
        <v>9</v>
      </c>
      <c r="P2464">
        <v>0.3</v>
      </c>
      <c r="Q2464">
        <v>1476.4788699999999</v>
      </c>
      <c r="R2464">
        <v>34385963</v>
      </c>
      <c r="U2464">
        <v>0.46100000000000002</v>
      </c>
      <c r="V2464">
        <v>7</v>
      </c>
      <c r="W2464" t="b">
        <f>COUNT(LifeExpectancyData[[#This Row],[Life expectancy]:[Schooling]])=19</f>
        <v>0</v>
      </c>
    </row>
    <row r="2465" spans="1:23" x14ac:dyDescent="0.25">
      <c r="A2465" t="s">
        <v>436</v>
      </c>
      <c r="B2465">
        <v>2009</v>
      </c>
      <c r="C2465" t="s">
        <v>273</v>
      </c>
      <c r="D2465">
        <v>62</v>
      </c>
      <c r="E2465">
        <v>248</v>
      </c>
      <c r="F2465">
        <v>63</v>
      </c>
      <c r="G2465">
        <v>1.99</v>
      </c>
      <c r="H2465">
        <v>17.053692900000001</v>
      </c>
      <c r="I2465">
        <v>72</v>
      </c>
      <c r="J2465">
        <v>68</v>
      </c>
      <c r="L2465">
        <v>94</v>
      </c>
      <c r="M2465">
        <v>81</v>
      </c>
      <c r="N2465">
        <v>8.4</v>
      </c>
      <c r="O2465">
        <v>81</v>
      </c>
      <c r="P2465">
        <v>0.3</v>
      </c>
      <c r="Q2465">
        <v>1226.8843810000001</v>
      </c>
      <c r="R2465">
        <v>3365619</v>
      </c>
      <c r="U2465">
        <v>0.45600000000000002</v>
      </c>
      <c r="V2465">
        <v>6.8</v>
      </c>
      <c r="W2465" t="b">
        <f>COUNT(LifeExpectancyData[[#This Row],[Life expectancy]:[Schooling]])=19</f>
        <v>0</v>
      </c>
    </row>
    <row r="2466" spans="1:23" x14ac:dyDescent="0.25">
      <c r="A2466" t="s">
        <v>436</v>
      </c>
      <c r="B2466">
        <v>2008</v>
      </c>
      <c r="C2466" t="s">
        <v>273</v>
      </c>
      <c r="D2466">
        <v>61.8</v>
      </c>
      <c r="E2466">
        <v>251</v>
      </c>
      <c r="F2466">
        <v>64</v>
      </c>
      <c r="G2466">
        <v>2.0099999999999998</v>
      </c>
      <c r="H2466">
        <v>128.63627109999999</v>
      </c>
      <c r="I2466">
        <v>78</v>
      </c>
      <c r="J2466">
        <v>129</v>
      </c>
      <c r="L2466">
        <v>95</v>
      </c>
      <c r="M2466">
        <v>85</v>
      </c>
      <c r="N2466">
        <v>8.17</v>
      </c>
      <c r="O2466">
        <v>86</v>
      </c>
      <c r="P2466">
        <v>0.3</v>
      </c>
      <c r="Q2466">
        <v>1291.528826</v>
      </c>
      <c r="R2466">
        <v>32955496</v>
      </c>
      <c r="U2466">
        <v>0.44400000000000001</v>
      </c>
      <c r="V2466">
        <v>6.3</v>
      </c>
      <c r="W2466" t="b">
        <f>COUNT(LifeExpectancyData[[#This Row],[Life expectancy]:[Schooling]])=19</f>
        <v>0</v>
      </c>
    </row>
    <row r="2467" spans="1:23" x14ac:dyDescent="0.25">
      <c r="A2467" t="s">
        <v>436</v>
      </c>
      <c r="B2467">
        <v>2007</v>
      </c>
      <c r="C2467" t="s">
        <v>273</v>
      </c>
      <c r="D2467">
        <v>61.4</v>
      </c>
      <c r="E2467">
        <v>254</v>
      </c>
      <c r="F2467">
        <v>65</v>
      </c>
      <c r="G2467">
        <v>2.0099999999999998</v>
      </c>
      <c r="H2467">
        <v>86.131669439999996</v>
      </c>
      <c r="I2467">
        <v>78</v>
      </c>
      <c r="J2467">
        <v>327</v>
      </c>
      <c r="L2467">
        <v>97</v>
      </c>
      <c r="M2467">
        <v>84</v>
      </c>
      <c r="N2467">
        <v>4.72</v>
      </c>
      <c r="O2467">
        <v>84</v>
      </c>
      <c r="P2467">
        <v>0.3</v>
      </c>
      <c r="Q2467">
        <v>1115.6952000000001</v>
      </c>
      <c r="R2467">
        <v>32282526</v>
      </c>
      <c r="U2467">
        <v>0.44</v>
      </c>
      <c r="V2467">
        <v>6.4</v>
      </c>
      <c r="W2467" t="b">
        <f>COUNT(LifeExpectancyData[[#This Row],[Life expectancy]:[Schooling]])=19</f>
        <v>0</v>
      </c>
    </row>
    <row r="2468" spans="1:23" x14ac:dyDescent="0.25">
      <c r="A2468" t="s">
        <v>436</v>
      </c>
      <c r="B2468">
        <v>2006</v>
      </c>
      <c r="C2468" t="s">
        <v>273</v>
      </c>
      <c r="D2468">
        <v>61</v>
      </c>
      <c r="E2468">
        <v>26</v>
      </c>
      <c r="F2468">
        <v>66</v>
      </c>
      <c r="G2468">
        <v>1.9</v>
      </c>
      <c r="H2468">
        <v>60.336857100000003</v>
      </c>
      <c r="I2468">
        <v>6</v>
      </c>
      <c r="J2468">
        <v>228</v>
      </c>
      <c r="L2468">
        <v>99</v>
      </c>
      <c r="M2468">
        <v>77</v>
      </c>
      <c r="N2468">
        <v>3.93</v>
      </c>
      <c r="O2468">
        <v>78</v>
      </c>
      <c r="P2468">
        <v>0.2</v>
      </c>
      <c r="Q2468">
        <v>893.87936449999995</v>
      </c>
      <c r="R2468">
        <v>316764</v>
      </c>
      <c r="U2468">
        <v>0.43</v>
      </c>
      <c r="V2468">
        <v>6.2</v>
      </c>
      <c r="W2468" t="b">
        <f>COUNT(LifeExpectancyData[[#This Row],[Life expectancy]:[Schooling]])=19</f>
        <v>0</v>
      </c>
    </row>
    <row r="2469" spans="1:23" x14ac:dyDescent="0.25">
      <c r="A2469" t="s">
        <v>436</v>
      </c>
      <c r="B2469">
        <v>2005</v>
      </c>
      <c r="C2469" t="s">
        <v>273</v>
      </c>
      <c r="D2469">
        <v>67</v>
      </c>
      <c r="E2469">
        <v>261</v>
      </c>
      <c r="F2469">
        <v>66</v>
      </c>
      <c r="G2469">
        <v>1.55</v>
      </c>
      <c r="H2469">
        <v>37.590395919999999</v>
      </c>
      <c r="I2469">
        <v>22</v>
      </c>
      <c r="J2469">
        <v>1374</v>
      </c>
      <c r="L2469">
        <v>101</v>
      </c>
      <c r="M2469">
        <v>78</v>
      </c>
      <c r="N2469">
        <v>3.18</v>
      </c>
      <c r="O2469">
        <v>78</v>
      </c>
      <c r="P2469">
        <v>0.2</v>
      </c>
      <c r="Q2469">
        <v>679.75399489999995</v>
      </c>
      <c r="R2469">
        <v>3911914</v>
      </c>
      <c r="U2469">
        <v>0.42299999999999999</v>
      </c>
      <c r="V2469">
        <v>6.1</v>
      </c>
      <c r="W2469" t="b">
        <f>COUNT(LifeExpectancyData[[#This Row],[Life expectancy]:[Schooling]])=19</f>
        <v>0</v>
      </c>
    </row>
    <row r="2470" spans="1:23" x14ac:dyDescent="0.25">
      <c r="A2470" t="s">
        <v>436</v>
      </c>
      <c r="B2470">
        <v>2004</v>
      </c>
      <c r="C2470" t="s">
        <v>273</v>
      </c>
      <c r="D2470">
        <v>59.7</v>
      </c>
      <c r="E2470">
        <v>278</v>
      </c>
      <c r="F2470">
        <v>68</v>
      </c>
      <c r="G2470">
        <v>1.59</v>
      </c>
      <c r="H2470">
        <v>37.044799560000001</v>
      </c>
      <c r="J2470">
        <v>9562</v>
      </c>
      <c r="L2470">
        <v>102</v>
      </c>
      <c r="M2470">
        <v>74</v>
      </c>
      <c r="N2470">
        <v>3.39</v>
      </c>
      <c r="O2470">
        <v>74</v>
      </c>
      <c r="P2470">
        <v>0.2</v>
      </c>
      <c r="Q2470">
        <v>565.56945900000005</v>
      </c>
      <c r="R2470">
        <v>3186341</v>
      </c>
      <c r="U2470">
        <v>0.41499999999999998</v>
      </c>
      <c r="V2470">
        <v>5.7</v>
      </c>
      <c r="W2470" t="b">
        <f>COUNT(LifeExpectancyData[[#This Row],[Life expectancy]:[Schooling]])=19</f>
        <v>0</v>
      </c>
    </row>
    <row r="2471" spans="1:23" x14ac:dyDescent="0.25">
      <c r="A2471" t="s">
        <v>436</v>
      </c>
      <c r="B2471">
        <v>2003</v>
      </c>
      <c r="C2471" t="s">
        <v>273</v>
      </c>
      <c r="D2471">
        <v>59.6</v>
      </c>
      <c r="E2471">
        <v>278</v>
      </c>
      <c r="F2471">
        <v>69</v>
      </c>
      <c r="G2471">
        <v>1.74</v>
      </c>
      <c r="H2471">
        <v>35.35264737</v>
      </c>
      <c r="J2471">
        <v>4381</v>
      </c>
      <c r="L2471">
        <v>104</v>
      </c>
      <c r="M2471">
        <v>69</v>
      </c>
      <c r="N2471">
        <v>3.18</v>
      </c>
      <c r="O2471">
        <v>69</v>
      </c>
      <c r="P2471">
        <v>0.2</v>
      </c>
      <c r="Q2471">
        <v>477.73847799999999</v>
      </c>
      <c r="R2471">
        <v>29435944</v>
      </c>
      <c r="U2471">
        <v>0.40899999999999997</v>
      </c>
      <c r="V2471">
        <v>5.6</v>
      </c>
      <c r="W2471" t="b">
        <f>COUNT(LifeExpectancyData[[#This Row],[Life expectancy]:[Schooling]])=19</f>
        <v>0</v>
      </c>
    </row>
    <row r="2472" spans="1:23" x14ac:dyDescent="0.25">
      <c r="A2472" t="s">
        <v>436</v>
      </c>
      <c r="B2472">
        <v>2002</v>
      </c>
      <c r="C2472" t="s">
        <v>273</v>
      </c>
      <c r="D2472">
        <v>59.4</v>
      </c>
      <c r="E2472">
        <v>277</v>
      </c>
      <c r="F2472">
        <v>70</v>
      </c>
      <c r="G2472">
        <v>1.59</v>
      </c>
      <c r="H2472">
        <v>30.622875480000001</v>
      </c>
      <c r="J2472">
        <v>4529</v>
      </c>
      <c r="L2472">
        <v>106</v>
      </c>
      <c r="M2472">
        <v>6</v>
      </c>
      <c r="N2472">
        <v>2.95</v>
      </c>
      <c r="O2472">
        <v>6</v>
      </c>
      <c r="P2472">
        <v>0.2</v>
      </c>
      <c r="Q2472">
        <v>412.1517561</v>
      </c>
      <c r="R2472">
        <v>28679565</v>
      </c>
      <c r="U2472">
        <v>0.40300000000000002</v>
      </c>
      <c r="V2472">
        <v>5.6</v>
      </c>
      <c r="W2472" t="b">
        <f>COUNT(LifeExpectancyData[[#This Row],[Life expectancy]:[Schooling]])=19</f>
        <v>0</v>
      </c>
    </row>
    <row r="2473" spans="1:23" x14ac:dyDescent="0.25">
      <c r="A2473" t="s">
        <v>436</v>
      </c>
      <c r="B2473">
        <v>2001</v>
      </c>
      <c r="C2473" t="s">
        <v>273</v>
      </c>
      <c r="D2473">
        <v>58.9</v>
      </c>
      <c r="E2473">
        <v>283</v>
      </c>
      <c r="F2473">
        <v>71</v>
      </c>
      <c r="G2473">
        <v>1.81</v>
      </c>
      <c r="H2473">
        <v>28.880696570000001</v>
      </c>
      <c r="J2473">
        <v>4362</v>
      </c>
      <c r="L2473">
        <v>108</v>
      </c>
      <c r="M2473">
        <v>66</v>
      </c>
      <c r="N2473">
        <v>2.96</v>
      </c>
      <c r="O2473">
        <v>66</v>
      </c>
      <c r="P2473">
        <v>0.2</v>
      </c>
      <c r="Q2473">
        <v>377.52544540000002</v>
      </c>
      <c r="R2473">
        <v>279455</v>
      </c>
      <c r="U2473">
        <v>0.39900000000000002</v>
      </c>
      <c r="V2473">
        <v>5.6</v>
      </c>
      <c r="W2473" t="b">
        <f>COUNT(LifeExpectancyData[[#This Row],[Life expectancy]:[Schooling]])=19</f>
        <v>0</v>
      </c>
    </row>
    <row r="2474" spans="1:23" x14ac:dyDescent="0.25">
      <c r="A2474" t="s">
        <v>436</v>
      </c>
      <c r="B2474">
        <v>2000</v>
      </c>
      <c r="C2474" t="s">
        <v>273</v>
      </c>
      <c r="D2474">
        <v>58.6</v>
      </c>
      <c r="E2474">
        <v>284</v>
      </c>
      <c r="F2474">
        <v>71</v>
      </c>
      <c r="G2474">
        <v>1.76</v>
      </c>
      <c r="H2474">
        <v>30.86000992</v>
      </c>
      <c r="J2474">
        <v>2875</v>
      </c>
      <c r="L2474">
        <v>109</v>
      </c>
      <c r="M2474">
        <v>62</v>
      </c>
      <c r="N2474">
        <v>3.23</v>
      </c>
      <c r="O2474">
        <v>62</v>
      </c>
      <c r="P2474">
        <v>0.1</v>
      </c>
      <c r="Q2474">
        <v>361.35843</v>
      </c>
      <c r="R2474">
        <v>2725535</v>
      </c>
      <c r="U2474">
        <v>0.39400000000000002</v>
      </c>
      <c r="V2474">
        <v>5.5</v>
      </c>
      <c r="W2474" t="b">
        <f>COUNT(LifeExpectancyData[[#This Row],[Life expectancy]:[Schooling]])=19</f>
        <v>0</v>
      </c>
    </row>
    <row r="2475" spans="1:23" x14ac:dyDescent="0.25">
      <c r="A2475" t="s">
        <v>437</v>
      </c>
      <c r="B2475">
        <v>2015</v>
      </c>
      <c r="C2475" t="s">
        <v>273</v>
      </c>
      <c r="D2475">
        <v>71.599999999999994</v>
      </c>
      <c r="E2475">
        <v>176</v>
      </c>
      <c r="F2475">
        <v>0</v>
      </c>
      <c r="H2475">
        <v>0</v>
      </c>
      <c r="I2475">
        <v>89</v>
      </c>
      <c r="J2475">
        <v>0</v>
      </c>
      <c r="K2475">
        <v>58.3</v>
      </c>
      <c r="L2475">
        <v>0</v>
      </c>
      <c r="M2475">
        <v>89</v>
      </c>
      <c r="O2475">
        <v>89</v>
      </c>
      <c r="P2475">
        <v>0.4</v>
      </c>
      <c r="Q2475">
        <v>8818.9825660000006</v>
      </c>
      <c r="R2475">
        <v>55328</v>
      </c>
      <c r="S2475">
        <v>3.5</v>
      </c>
      <c r="T2475">
        <v>3.5</v>
      </c>
      <c r="U2475">
        <v>0.72299999999999998</v>
      </c>
      <c r="V2475">
        <v>12.7</v>
      </c>
      <c r="W2475" t="b">
        <f>COUNT(LifeExpectancyData[[#This Row],[Life expectancy]:[Schooling]])=19</f>
        <v>0</v>
      </c>
    </row>
    <row r="2476" spans="1:23" x14ac:dyDescent="0.25">
      <c r="A2476" t="s">
        <v>437</v>
      </c>
      <c r="B2476">
        <v>2014</v>
      </c>
      <c r="C2476" t="s">
        <v>273</v>
      </c>
      <c r="D2476">
        <v>71.400000000000006</v>
      </c>
      <c r="E2476">
        <v>178</v>
      </c>
      <c r="F2476">
        <v>0</v>
      </c>
      <c r="G2476">
        <v>6.32</v>
      </c>
      <c r="H2476">
        <v>1132.432517</v>
      </c>
      <c r="I2476">
        <v>85</v>
      </c>
      <c r="J2476">
        <v>0</v>
      </c>
      <c r="K2476">
        <v>57.7</v>
      </c>
      <c r="L2476">
        <v>0</v>
      </c>
      <c r="M2476">
        <v>85</v>
      </c>
      <c r="N2476">
        <v>5.69</v>
      </c>
      <c r="O2476">
        <v>85</v>
      </c>
      <c r="P2476">
        <v>0.4</v>
      </c>
      <c r="Q2476">
        <v>9564.4638300000006</v>
      </c>
      <c r="R2476">
        <v>547928</v>
      </c>
      <c r="S2476">
        <v>3.5</v>
      </c>
      <c r="T2476">
        <v>3.5</v>
      </c>
      <c r="U2476">
        <v>0.72199999999999998</v>
      </c>
      <c r="V2476">
        <v>12.7</v>
      </c>
      <c r="W2476" t="b">
        <f>COUNT(LifeExpectancyData[[#This Row],[Life expectancy]:[Schooling]])=19</f>
        <v>1</v>
      </c>
    </row>
    <row r="2477" spans="1:23" x14ac:dyDescent="0.25">
      <c r="A2477" t="s">
        <v>437</v>
      </c>
      <c r="B2477">
        <v>2013</v>
      </c>
      <c r="C2477" t="s">
        <v>273</v>
      </c>
      <c r="D2477">
        <v>71.2</v>
      </c>
      <c r="E2477">
        <v>179</v>
      </c>
      <c r="F2477">
        <v>0</v>
      </c>
      <c r="G2477">
        <v>6.02</v>
      </c>
      <c r="H2477">
        <v>1122.9729669999999</v>
      </c>
      <c r="I2477">
        <v>86</v>
      </c>
      <c r="J2477">
        <v>0</v>
      </c>
      <c r="K2477">
        <v>57</v>
      </c>
      <c r="L2477">
        <v>0</v>
      </c>
      <c r="M2477">
        <v>86</v>
      </c>
      <c r="N2477">
        <v>5.96</v>
      </c>
      <c r="O2477">
        <v>86</v>
      </c>
      <c r="P2477">
        <v>0.4</v>
      </c>
      <c r="Q2477">
        <v>9484.56898</v>
      </c>
      <c r="R2477">
        <v>54254</v>
      </c>
      <c r="S2477">
        <v>3.5</v>
      </c>
      <c r="T2477">
        <v>3.5</v>
      </c>
      <c r="U2477">
        <v>0.71899999999999997</v>
      </c>
      <c r="V2477">
        <v>12.7</v>
      </c>
      <c r="W2477" t="b">
        <f>COUNT(LifeExpectancyData[[#This Row],[Life expectancy]:[Schooling]])=19</f>
        <v>1</v>
      </c>
    </row>
    <row r="2478" spans="1:23" x14ac:dyDescent="0.25">
      <c r="A2478" t="s">
        <v>437</v>
      </c>
      <c r="B2478">
        <v>2012</v>
      </c>
      <c r="C2478" t="s">
        <v>273</v>
      </c>
      <c r="D2478">
        <v>71.3</v>
      </c>
      <c r="E2478">
        <v>178</v>
      </c>
      <c r="F2478">
        <v>0</v>
      </c>
      <c r="G2478">
        <v>5.73</v>
      </c>
      <c r="H2478">
        <v>1168.3240949999999</v>
      </c>
      <c r="I2478">
        <v>84</v>
      </c>
      <c r="J2478">
        <v>0</v>
      </c>
      <c r="K2478">
        <v>56.3</v>
      </c>
      <c r="L2478">
        <v>0</v>
      </c>
      <c r="M2478">
        <v>84</v>
      </c>
      <c r="N2478">
        <v>6.9</v>
      </c>
      <c r="O2478">
        <v>84</v>
      </c>
      <c r="P2478">
        <v>0.9</v>
      </c>
      <c r="Q2478">
        <v>9272.4134529999992</v>
      </c>
      <c r="R2478">
        <v>53777</v>
      </c>
      <c r="S2478">
        <v>3.5</v>
      </c>
      <c r="T2478">
        <v>3.4</v>
      </c>
      <c r="U2478">
        <v>0.70799999999999996</v>
      </c>
      <c r="V2478">
        <v>12.7</v>
      </c>
      <c r="W2478" t="b">
        <f>COUNT(LifeExpectancyData[[#This Row],[Life expectancy]:[Schooling]])=19</f>
        <v>1</v>
      </c>
    </row>
    <row r="2479" spans="1:23" x14ac:dyDescent="0.25">
      <c r="A2479" t="s">
        <v>437</v>
      </c>
      <c r="B2479">
        <v>2011</v>
      </c>
      <c r="C2479" t="s">
        <v>273</v>
      </c>
      <c r="D2479">
        <v>76</v>
      </c>
      <c r="E2479">
        <v>187</v>
      </c>
      <c r="F2479">
        <v>0</v>
      </c>
      <c r="G2479">
        <v>5.64</v>
      </c>
      <c r="H2479">
        <v>989.12635580000006</v>
      </c>
      <c r="I2479">
        <v>86</v>
      </c>
      <c r="J2479">
        <v>0</v>
      </c>
      <c r="K2479">
        <v>55.5</v>
      </c>
      <c r="L2479">
        <v>0</v>
      </c>
      <c r="M2479">
        <v>86</v>
      </c>
      <c r="N2479">
        <v>5.93</v>
      </c>
      <c r="O2479">
        <v>86</v>
      </c>
      <c r="P2479">
        <v>0.1</v>
      </c>
      <c r="Q2479">
        <v>8318.9769199999992</v>
      </c>
      <c r="R2479">
        <v>531589</v>
      </c>
      <c r="S2479">
        <v>3.5</v>
      </c>
      <c r="T2479">
        <v>3.4</v>
      </c>
      <c r="U2479">
        <v>0.70399999999999996</v>
      </c>
      <c r="V2479">
        <v>12.5</v>
      </c>
      <c r="W2479" t="b">
        <f>COUNT(LifeExpectancyData[[#This Row],[Life expectancy]:[Schooling]])=19</f>
        <v>1</v>
      </c>
    </row>
    <row r="2480" spans="1:23" x14ac:dyDescent="0.25">
      <c r="A2480" t="s">
        <v>437</v>
      </c>
      <c r="B2480">
        <v>2010</v>
      </c>
      <c r="C2480" t="s">
        <v>273</v>
      </c>
      <c r="D2480">
        <v>73</v>
      </c>
      <c r="E2480">
        <v>19</v>
      </c>
      <c r="F2480">
        <v>0</v>
      </c>
      <c r="G2480">
        <v>5.26</v>
      </c>
      <c r="H2480">
        <v>99.080953750000006</v>
      </c>
      <c r="I2480">
        <v>86</v>
      </c>
      <c r="J2480">
        <v>0</v>
      </c>
      <c r="K2480">
        <v>54.8</v>
      </c>
      <c r="L2480">
        <v>0</v>
      </c>
      <c r="M2480">
        <v>96</v>
      </c>
      <c r="N2480">
        <v>5.81</v>
      </c>
      <c r="O2480">
        <v>96</v>
      </c>
      <c r="P2480">
        <v>0.5</v>
      </c>
      <c r="Q2480">
        <v>833.31331999999998</v>
      </c>
      <c r="R2480">
        <v>52613</v>
      </c>
      <c r="S2480">
        <v>3.5</v>
      </c>
      <c r="T2480">
        <v>3.4</v>
      </c>
      <c r="U2480">
        <v>0.7</v>
      </c>
      <c r="V2480">
        <v>12.3</v>
      </c>
      <c r="W2480" t="b">
        <f>COUNT(LifeExpectancyData[[#This Row],[Life expectancy]:[Schooling]])=19</f>
        <v>1</v>
      </c>
    </row>
    <row r="2481" spans="1:23" x14ac:dyDescent="0.25">
      <c r="A2481" t="s">
        <v>437</v>
      </c>
      <c r="B2481">
        <v>2009</v>
      </c>
      <c r="C2481" t="s">
        <v>273</v>
      </c>
      <c r="D2481">
        <v>70</v>
      </c>
      <c r="E2481">
        <v>196</v>
      </c>
      <c r="F2481">
        <v>0</v>
      </c>
      <c r="G2481">
        <v>5.13</v>
      </c>
      <c r="H2481">
        <v>885.07397660000004</v>
      </c>
      <c r="I2481">
        <v>87</v>
      </c>
      <c r="J2481">
        <v>0</v>
      </c>
      <c r="K2481">
        <v>54.1</v>
      </c>
      <c r="L2481">
        <v>0</v>
      </c>
      <c r="M2481">
        <v>85</v>
      </c>
      <c r="N2481">
        <v>6.14</v>
      </c>
      <c r="O2481">
        <v>87</v>
      </c>
      <c r="P2481">
        <v>0.6</v>
      </c>
      <c r="Q2481">
        <v>7443.85178</v>
      </c>
      <c r="R2481">
        <v>52619</v>
      </c>
      <c r="S2481">
        <v>3.5</v>
      </c>
      <c r="T2481">
        <v>3.4</v>
      </c>
      <c r="U2481">
        <v>0.69599999999999995</v>
      </c>
      <c r="V2481">
        <v>12.1</v>
      </c>
      <c r="W2481" t="b">
        <f>COUNT(LifeExpectancyData[[#This Row],[Life expectancy]:[Schooling]])=19</f>
        <v>1</v>
      </c>
    </row>
    <row r="2482" spans="1:23" x14ac:dyDescent="0.25">
      <c r="A2482" t="s">
        <v>437</v>
      </c>
      <c r="B2482">
        <v>2008</v>
      </c>
      <c r="C2482" t="s">
        <v>273</v>
      </c>
      <c r="D2482">
        <v>69.8</v>
      </c>
      <c r="E2482">
        <v>196</v>
      </c>
      <c r="F2482">
        <v>0</v>
      </c>
      <c r="G2482">
        <v>4.9400000000000004</v>
      </c>
      <c r="H2482">
        <v>815.43559949999997</v>
      </c>
      <c r="I2482">
        <v>84</v>
      </c>
      <c r="J2482">
        <v>0</v>
      </c>
      <c r="K2482">
        <v>53.3</v>
      </c>
      <c r="L2482">
        <v>0</v>
      </c>
      <c r="M2482">
        <v>85</v>
      </c>
      <c r="N2482">
        <v>5.92</v>
      </c>
      <c r="O2482">
        <v>85</v>
      </c>
      <c r="P2482">
        <v>1.2</v>
      </c>
      <c r="Q2482">
        <v>6858.1631580000003</v>
      </c>
      <c r="R2482">
        <v>515148</v>
      </c>
      <c r="S2482">
        <v>3.5</v>
      </c>
      <c r="T2482">
        <v>3.4</v>
      </c>
      <c r="U2482">
        <v>0.69099999999999995</v>
      </c>
      <c r="V2482">
        <v>11.9</v>
      </c>
      <c r="W2482" t="b">
        <f>COUNT(LifeExpectancyData[[#This Row],[Life expectancy]:[Schooling]])=19</f>
        <v>1</v>
      </c>
    </row>
    <row r="2483" spans="1:23" x14ac:dyDescent="0.25">
      <c r="A2483" t="s">
        <v>437</v>
      </c>
      <c r="B2483">
        <v>2007</v>
      </c>
      <c r="C2483" t="s">
        <v>273</v>
      </c>
      <c r="D2483">
        <v>69.5</v>
      </c>
      <c r="E2483">
        <v>22</v>
      </c>
      <c r="F2483">
        <v>0</v>
      </c>
      <c r="G2483">
        <v>4.72</v>
      </c>
      <c r="H2483">
        <v>685.02990829999999</v>
      </c>
      <c r="I2483">
        <v>84</v>
      </c>
      <c r="J2483">
        <v>0</v>
      </c>
      <c r="K2483">
        <v>52.6</v>
      </c>
      <c r="L2483">
        <v>0</v>
      </c>
      <c r="M2483">
        <v>84</v>
      </c>
      <c r="N2483">
        <v>5.92</v>
      </c>
      <c r="O2483">
        <v>84</v>
      </c>
      <c r="P2483">
        <v>0.8</v>
      </c>
      <c r="Q2483">
        <v>5761.3953600000004</v>
      </c>
      <c r="R2483">
        <v>5975</v>
      </c>
      <c r="S2483">
        <v>3.5</v>
      </c>
      <c r="T2483">
        <v>3.4</v>
      </c>
      <c r="U2483">
        <v>0.68400000000000005</v>
      </c>
      <c r="V2483">
        <v>11.7</v>
      </c>
      <c r="W2483" t="b">
        <f>COUNT(LifeExpectancyData[[#This Row],[Life expectancy]:[Schooling]])=19</f>
        <v>1</v>
      </c>
    </row>
    <row r="2484" spans="1:23" x14ac:dyDescent="0.25">
      <c r="A2484" t="s">
        <v>437</v>
      </c>
      <c r="B2484">
        <v>2006</v>
      </c>
      <c r="C2484" t="s">
        <v>273</v>
      </c>
      <c r="D2484">
        <v>69.3</v>
      </c>
      <c r="E2484">
        <v>199</v>
      </c>
      <c r="F2484">
        <v>0</v>
      </c>
      <c r="G2484">
        <v>4.5199999999999996</v>
      </c>
      <c r="H2484">
        <v>72.800167999999999</v>
      </c>
      <c r="I2484">
        <v>84</v>
      </c>
      <c r="J2484">
        <v>0</v>
      </c>
      <c r="K2484">
        <v>51.8</v>
      </c>
      <c r="L2484">
        <v>0</v>
      </c>
      <c r="M2484">
        <v>84</v>
      </c>
      <c r="N2484">
        <v>6.22</v>
      </c>
      <c r="O2484">
        <v>84</v>
      </c>
      <c r="P2484">
        <v>0.6</v>
      </c>
      <c r="Q2484">
        <v>527.91999999999996</v>
      </c>
      <c r="R2484">
        <v>5437</v>
      </c>
      <c r="S2484">
        <v>3.5</v>
      </c>
      <c r="T2484">
        <v>3.4</v>
      </c>
      <c r="U2484">
        <v>0.67800000000000005</v>
      </c>
      <c r="V2484">
        <v>11.5</v>
      </c>
      <c r="W2484" t="b">
        <f>COUNT(LifeExpectancyData[[#This Row],[Life expectancy]:[Schooling]])=19</f>
        <v>1</v>
      </c>
    </row>
    <row r="2485" spans="1:23" x14ac:dyDescent="0.25">
      <c r="A2485" t="s">
        <v>437</v>
      </c>
      <c r="B2485">
        <v>2005</v>
      </c>
      <c r="C2485" t="s">
        <v>273</v>
      </c>
      <c r="D2485">
        <v>68.900000000000006</v>
      </c>
      <c r="E2485">
        <v>25</v>
      </c>
      <c r="F2485">
        <v>0</v>
      </c>
      <c r="G2485">
        <v>4.47</v>
      </c>
      <c r="H2485">
        <v>418.92066080000001</v>
      </c>
      <c r="I2485">
        <v>83</v>
      </c>
      <c r="J2485">
        <v>0</v>
      </c>
      <c r="K2485">
        <v>51.1</v>
      </c>
      <c r="L2485">
        <v>0</v>
      </c>
      <c r="M2485">
        <v>84</v>
      </c>
      <c r="N2485">
        <v>6.78</v>
      </c>
      <c r="O2485">
        <v>83</v>
      </c>
      <c r="P2485">
        <v>0.6</v>
      </c>
      <c r="Q2485">
        <v>3595.8854999999999</v>
      </c>
      <c r="R2485">
        <v>498946</v>
      </c>
      <c r="S2485">
        <v>3.5</v>
      </c>
      <c r="T2485">
        <v>3.4</v>
      </c>
      <c r="U2485">
        <v>0.67200000000000004</v>
      </c>
      <c r="V2485">
        <v>11.3</v>
      </c>
      <c r="W2485" t="b">
        <f>COUNT(LifeExpectancyData[[#This Row],[Life expectancy]:[Schooling]])=19</f>
        <v>1</v>
      </c>
    </row>
    <row r="2486" spans="1:23" x14ac:dyDescent="0.25">
      <c r="A2486" t="s">
        <v>437</v>
      </c>
      <c r="B2486">
        <v>2004</v>
      </c>
      <c r="C2486" t="s">
        <v>273</v>
      </c>
      <c r="D2486">
        <v>68.3</v>
      </c>
      <c r="E2486">
        <v>214</v>
      </c>
      <c r="F2486">
        <v>0</v>
      </c>
      <c r="G2486">
        <v>4.55</v>
      </c>
      <c r="H2486">
        <v>4.2325766800000002</v>
      </c>
      <c r="J2486">
        <v>0</v>
      </c>
      <c r="K2486">
        <v>5.4</v>
      </c>
      <c r="L2486">
        <v>0</v>
      </c>
      <c r="M2486">
        <v>84</v>
      </c>
      <c r="N2486">
        <v>6.88</v>
      </c>
      <c r="O2486">
        <v>85</v>
      </c>
      <c r="P2486">
        <v>0.9</v>
      </c>
      <c r="Q2486">
        <v>36.487729999999999</v>
      </c>
      <c r="R2486">
        <v>49363</v>
      </c>
      <c r="S2486">
        <v>3.5</v>
      </c>
      <c r="T2486">
        <v>3.5</v>
      </c>
      <c r="U2486">
        <v>0</v>
      </c>
      <c r="V2486">
        <v>11.1</v>
      </c>
      <c r="W2486" t="b">
        <f>COUNT(LifeExpectancyData[[#This Row],[Life expectancy]:[Schooling]])=19</f>
        <v>0</v>
      </c>
    </row>
    <row r="2487" spans="1:23" x14ac:dyDescent="0.25">
      <c r="A2487" t="s">
        <v>437</v>
      </c>
      <c r="B2487">
        <v>2003</v>
      </c>
      <c r="C2487" t="s">
        <v>273</v>
      </c>
      <c r="D2487">
        <v>68</v>
      </c>
      <c r="E2487">
        <v>223</v>
      </c>
      <c r="F2487">
        <v>0</v>
      </c>
      <c r="G2487">
        <v>4.53</v>
      </c>
      <c r="H2487">
        <v>32.366207699999997</v>
      </c>
      <c r="J2487">
        <v>0</v>
      </c>
      <c r="K2487">
        <v>49.7</v>
      </c>
      <c r="L2487">
        <v>0</v>
      </c>
      <c r="M2487">
        <v>74</v>
      </c>
      <c r="N2487">
        <v>6.62</v>
      </c>
      <c r="O2487">
        <v>75</v>
      </c>
      <c r="P2487">
        <v>1</v>
      </c>
      <c r="Q2487">
        <v>263.13990000000001</v>
      </c>
      <c r="R2487">
        <v>488332</v>
      </c>
      <c r="S2487">
        <v>3.5</v>
      </c>
      <c r="T2487">
        <v>3.5</v>
      </c>
      <c r="U2487">
        <v>0</v>
      </c>
      <c r="V2487">
        <v>10.9</v>
      </c>
      <c r="W2487" t="b">
        <f>COUNT(LifeExpectancyData[[#This Row],[Life expectancy]:[Schooling]])=19</f>
        <v>0</v>
      </c>
    </row>
    <row r="2488" spans="1:23" x14ac:dyDescent="0.25">
      <c r="A2488" t="s">
        <v>437</v>
      </c>
      <c r="B2488">
        <v>2002</v>
      </c>
      <c r="C2488" t="s">
        <v>273</v>
      </c>
      <c r="D2488">
        <v>67.900000000000006</v>
      </c>
      <c r="E2488">
        <v>221</v>
      </c>
      <c r="F2488">
        <v>0</v>
      </c>
      <c r="G2488">
        <v>4.41</v>
      </c>
      <c r="H2488">
        <v>250.71123729999999</v>
      </c>
      <c r="J2488">
        <v>0</v>
      </c>
      <c r="K2488">
        <v>49</v>
      </c>
      <c r="L2488">
        <v>0</v>
      </c>
      <c r="M2488">
        <v>74</v>
      </c>
      <c r="N2488">
        <v>7.14</v>
      </c>
      <c r="O2488">
        <v>73</v>
      </c>
      <c r="P2488">
        <v>1.6</v>
      </c>
      <c r="Q2488">
        <v>2232.5132440000002</v>
      </c>
      <c r="R2488">
        <v>48344</v>
      </c>
      <c r="S2488">
        <v>3.5</v>
      </c>
      <c r="T2488">
        <v>3.5</v>
      </c>
      <c r="U2488">
        <v>0</v>
      </c>
      <c r="V2488">
        <v>11</v>
      </c>
      <c r="W2488" t="b">
        <f>COUNT(LifeExpectancyData[[#This Row],[Life expectancy]:[Schooling]])=19</f>
        <v>0</v>
      </c>
    </row>
    <row r="2489" spans="1:23" x14ac:dyDescent="0.25">
      <c r="A2489" t="s">
        <v>437</v>
      </c>
      <c r="B2489">
        <v>2001</v>
      </c>
      <c r="C2489" t="s">
        <v>273</v>
      </c>
      <c r="D2489">
        <v>67.7</v>
      </c>
      <c r="E2489">
        <v>219</v>
      </c>
      <c r="F2489">
        <v>0</v>
      </c>
      <c r="G2489">
        <v>4.2300000000000004</v>
      </c>
      <c r="H2489">
        <v>191.21350440000001</v>
      </c>
      <c r="J2489">
        <v>0</v>
      </c>
      <c r="K2489">
        <v>48.3</v>
      </c>
      <c r="L2489">
        <v>0</v>
      </c>
      <c r="M2489">
        <v>65</v>
      </c>
      <c r="N2489">
        <v>8.3800000000000008</v>
      </c>
      <c r="O2489">
        <v>68</v>
      </c>
      <c r="P2489">
        <v>1.8</v>
      </c>
      <c r="Q2489">
        <v>1598.77512</v>
      </c>
      <c r="R2489">
        <v>47774</v>
      </c>
      <c r="S2489">
        <v>3.6</v>
      </c>
      <c r="T2489">
        <v>3.5</v>
      </c>
      <c r="U2489">
        <v>0</v>
      </c>
      <c r="V2489">
        <v>11</v>
      </c>
      <c r="W2489" t="b">
        <f>COUNT(LifeExpectancyData[[#This Row],[Life expectancy]:[Schooling]])=19</f>
        <v>0</v>
      </c>
    </row>
    <row r="2490" spans="1:23" x14ac:dyDescent="0.25">
      <c r="A2490" t="s">
        <v>437</v>
      </c>
      <c r="B2490">
        <v>2000</v>
      </c>
      <c r="C2490" t="s">
        <v>273</v>
      </c>
      <c r="D2490">
        <v>67.400000000000006</v>
      </c>
      <c r="E2490">
        <v>224</v>
      </c>
      <c r="F2490">
        <v>0</v>
      </c>
      <c r="G2490">
        <v>4.29</v>
      </c>
      <c r="H2490">
        <v>268.18379720000001</v>
      </c>
      <c r="J2490">
        <v>0</v>
      </c>
      <c r="K2490">
        <v>47.6</v>
      </c>
      <c r="L2490">
        <v>0</v>
      </c>
      <c r="M2490">
        <v>7</v>
      </c>
      <c r="N2490">
        <v>9.65</v>
      </c>
      <c r="O2490">
        <v>71</v>
      </c>
      <c r="P2490">
        <v>0.4</v>
      </c>
      <c r="Q2490">
        <v>1888.6182899999999</v>
      </c>
      <c r="R2490">
        <v>47239</v>
      </c>
      <c r="S2490">
        <v>3.6</v>
      </c>
      <c r="T2490">
        <v>3.6</v>
      </c>
      <c r="U2490">
        <v>0</v>
      </c>
      <c r="V2490">
        <v>11.1</v>
      </c>
      <c r="W2490" t="b">
        <f>COUNT(LifeExpectancyData[[#This Row],[Life expectancy]:[Schooling]])=19</f>
        <v>0</v>
      </c>
    </row>
    <row r="2491" spans="1:23" x14ac:dyDescent="0.25">
      <c r="A2491" t="s">
        <v>438</v>
      </c>
      <c r="B2491">
        <v>2015</v>
      </c>
      <c r="C2491" t="s">
        <v>273</v>
      </c>
      <c r="D2491">
        <v>58.9</v>
      </c>
      <c r="E2491">
        <v>373</v>
      </c>
      <c r="F2491">
        <v>2</v>
      </c>
      <c r="H2491">
        <v>0</v>
      </c>
      <c r="I2491">
        <v>9</v>
      </c>
      <c r="J2491">
        <v>0</v>
      </c>
      <c r="K2491">
        <v>32.299999999999997</v>
      </c>
      <c r="L2491">
        <v>3</v>
      </c>
      <c r="M2491">
        <v>84</v>
      </c>
      <c r="O2491">
        <v>9</v>
      </c>
      <c r="P2491">
        <v>7.1</v>
      </c>
      <c r="Q2491">
        <v>3136.9251100000001</v>
      </c>
      <c r="R2491">
        <v>131911</v>
      </c>
      <c r="S2491">
        <v>4</v>
      </c>
      <c r="T2491">
        <v>4.0999999999999996</v>
      </c>
      <c r="U2491">
        <v>0.54100000000000004</v>
      </c>
      <c r="V2491">
        <v>11.4</v>
      </c>
      <c r="W2491" t="b">
        <f>COUNT(LifeExpectancyData[[#This Row],[Life expectancy]:[Schooling]])=19</f>
        <v>0</v>
      </c>
    </row>
    <row r="2492" spans="1:23" x14ac:dyDescent="0.25">
      <c r="A2492" t="s">
        <v>438</v>
      </c>
      <c r="B2492">
        <v>2014</v>
      </c>
      <c r="C2492" t="s">
        <v>273</v>
      </c>
      <c r="D2492">
        <v>58.4</v>
      </c>
      <c r="E2492">
        <v>382</v>
      </c>
      <c r="F2492">
        <v>2</v>
      </c>
      <c r="G2492">
        <v>0.01</v>
      </c>
      <c r="H2492">
        <v>574.38951020000002</v>
      </c>
      <c r="I2492">
        <v>98</v>
      </c>
      <c r="J2492">
        <v>0</v>
      </c>
      <c r="K2492">
        <v>31.8</v>
      </c>
      <c r="L2492">
        <v>3</v>
      </c>
      <c r="M2492">
        <v>98</v>
      </c>
      <c r="N2492">
        <v>9.25</v>
      </c>
      <c r="O2492">
        <v>98</v>
      </c>
      <c r="P2492">
        <v>7.3</v>
      </c>
      <c r="Q2492">
        <v>3464.35169</v>
      </c>
      <c r="R2492">
        <v>129597</v>
      </c>
      <c r="S2492">
        <v>4.3</v>
      </c>
      <c r="T2492">
        <v>4.3</v>
      </c>
      <c r="U2492">
        <v>0.54100000000000004</v>
      </c>
      <c r="V2492">
        <v>11.4</v>
      </c>
      <c r="W2492" t="b">
        <f>COUNT(LifeExpectancyData[[#This Row],[Life expectancy]:[Schooling]])=19</f>
        <v>1</v>
      </c>
    </row>
    <row r="2493" spans="1:23" x14ac:dyDescent="0.25">
      <c r="A2493" t="s">
        <v>438</v>
      </c>
      <c r="B2493">
        <v>2013</v>
      </c>
      <c r="C2493" t="s">
        <v>273</v>
      </c>
      <c r="D2493">
        <v>57.6</v>
      </c>
      <c r="E2493">
        <v>393</v>
      </c>
      <c r="F2493">
        <v>2</v>
      </c>
      <c r="G2493">
        <v>0.01</v>
      </c>
      <c r="H2493">
        <v>708.95566480000002</v>
      </c>
      <c r="I2493">
        <v>98</v>
      </c>
      <c r="J2493">
        <v>0</v>
      </c>
      <c r="K2493">
        <v>31.2</v>
      </c>
      <c r="L2493">
        <v>3</v>
      </c>
      <c r="M2493">
        <v>98</v>
      </c>
      <c r="N2493">
        <v>9.66</v>
      </c>
      <c r="O2493">
        <v>98</v>
      </c>
      <c r="P2493">
        <v>9.8000000000000007</v>
      </c>
      <c r="Q2493">
        <v>3598.75972</v>
      </c>
      <c r="R2493">
        <v>1271456</v>
      </c>
      <c r="S2493">
        <v>4.5</v>
      </c>
      <c r="T2493">
        <v>4.5999999999999996</v>
      </c>
      <c r="U2493">
        <v>0.53900000000000003</v>
      </c>
      <c r="V2493">
        <v>11.4</v>
      </c>
      <c r="W2493" t="b">
        <f>COUNT(LifeExpectancyData[[#This Row],[Life expectancy]:[Schooling]])=19</f>
        <v>1</v>
      </c>
    </row>
    <row r="2494" spans="1:23" x14ac:dyDescent="0.25">
      <c r="A2494" t="s">
        <v>438</v>
      </c>
      <c r="B2494">
        <v>2012</v>
      </c>
      <c r="C2494" t="s">
        <v>273</v>
      </c>
      <c r="D2494">
        <v>56.5</v>
      </c>
      <c r="E2494">
        <v>412</v>
      </c>
      <c r="F2494">
        <v>2</v>
      </c>
      <c r="G2494">
        <v>0.01</v>
      </c>
      <c r="H2494">
        <v>720.23339290000001</v>
      </c>
      <c r="I2494">
        <v>95</v>
      </c>
      <c r="J2494">
        <v>0</v>
      </c>
      <c r="K2494">
        <v>3.7</v>
      </c>
      <c r="L2494">
        <v>3</v>
      </c>
      <c r="M2494">
        <v>92</v>
      </c>
      <c r="N2494">
        <v>8.76</v>
      </c>
      <c r="O2494">
        <v>95</v>
      </c>
      <c r="P2494">
        <v>12.2</v>
      </c>
      <c r="Q2494">
        <v>3851.5154699999998</v>
      </c>
      <c r="R2494">
        <v>1248158</v>
      </c>
      <c r="S2494">
        <v>4.8</v>
      </c>
      <c r="T2494">
        <v>4.9000000000000004</v>
      </c>
      <c r="U2494">
        <v>0.53400000000000003</v>
      </c>
      <c r="V2494">
        <v>11.3</v>
      </c>
      <c r="W2494" t="b">
        <f>COUNT(LifeExpectancyData[[#This Row],[Life expectancy]:[Schooling]])=19</f>
        <v>1</v>
      </c>
    </row>
    <row r="2495" spans="1:23" x14ac:dyDescent="0.25">
      <c r="A2495" t="s">
        <v>438</v>
      </c>
      <c r="B2495">
        <v>2011</v>
      </c>
      <c r="C2495" t="s">
        <v>273</v>
      </c>
      <c r="D2495">
        <v>55</v>
      </c>
      <c r="E2495">
        <v>438</v>
      </c>
      <c r="F2495">
        <v>2</v>
      </c>
      <c r="G2495">
        <v>5.2</v>
      </c>
      <c r="H2495">
        <v>735.7090978</v>
      </c>
      <c r="I2495">
        <v>91</v>
      </c>
      <c r="J2495">
        <v>0</v>
      </c>
      <c r="K2495">
        <v>3.2</v>
      </c>
      <c r="L2495">
        <v>3</v>
      </c>
      <c r="M2495">
        <v>85</v>
      </c>
      <c r="N2495">
        <v>8.61</v>
      </c>
      <c r="O2495">
        <v>91</v>
      </c>
      <c r="P2495">
        <v>15.7</v>
      </c>
      <c r="Q2495">
        <v>3934.2732500000002</v>
      </c>
      <c r="R2495">
        <v>1225258</v>
      </c>
      <c r="S2495">
        <v>5.0999999999999996</v>
      </c>
      <c r="T2495">
        <v>5.2</v>
      </c>
      <c r="U2495">
        <v>0.52600000000000002</v>
      </c>
      <c r="V2495">
        <v>11.2</v>
      </c>
      <c r="W2495" t="b">
        <f>COUNT(LifeExpectancyData[[#This Row],[Life expectancy]:[Schooling]])=19</f>
        <v>1</v>
      </c>
    </row>
    <row r="2496" spans="1:23" x14ac:dyDescent="0.25">
      <c r="A2496" t="s">
        <v>438</v>
      </c>
      <c r="B2496">
        <v>2010</v>
      </c>
      <c r="C2496" t="s">
        <v>273</v>
      </c>
      <c r="D2496">
        <v>53.6</v>
      </c>
      <c r="E2496">
        <v>459</v>
      </c>
      <c r="F2496">
        <v>2</v>
      </c>
      <c r="G2496">
        <v>4.93</v>
      </c>
      <c r="H2496">
        <v>56.936705609999997</v>
      </c>
      <c r="I2496">
        <v>89</v>
      </c>
      <c r="J2496">
        <v>313</v>
      </c>
      <c r="K2496">
        <v>29.7</v>
      </c>
      <c r="L2496">
        <v>4</v>
      </c>
      <c r="M2496">
        <v>89</v>
      </c>
      <c r="N2496">
        <v>8.4700000000000006</v>
      </c>
      <c r="O2496">
        <v>89</v>
      </c>
      <c r="P2496">
        <v>21.6</v>
      </c>
      <c r="Q2496">
        <v>369.23933599999998</v>
      </c>
      <c r="R2496">
        <v>122843</v>
      </c>
      <c r="S2496">
        <v>5.4</v>
      </c>
      <c r="T2496">
        <v>5.6</v>
      </c>
      <c r="U2496">
        <v>0.52300000000000002</v>
      </c>
      <c r="V2496">
        <v>11</v>
      </c>
      <c r="W2496" t="b">
        <f>COUNT(LifeExpectancyData[[#This Row],[Life expectancy]:[Schooling]])=19</f>
        <v>1</v>
      </c>
    </row>
    <row r="2497" spans="1:23" x14ac:dyDescent="0.25">
      <c r="A2497" t="s">
        <v>438</v>
      </c>
      <c r="B2497">
        <v>2009</v>
      </c>
      <c r="C2497" t="s">
        <v>273</v>
      </c>
      <c r="D2497">
        <v>52.6</v>
      </c>
      <c r="E2497">
        <v>46</v>
      </c>
      <c r="F2497">
        <v>3</v>
      </c>
      <c r="G2497">
        <v>4.9000000000000004</v>
      </c>
      <c r="H2497">
        <v>47.616452299999999</v>
      </c>
      <c r="I2497">
        <v>88</v>
      </c>
      <c r="J2497">
        <v>26</v>
      </c>
      <c r="K2497">
        <v>29.3</v>
      </c>
      <c r="L2497">
        <v>4</v>
      </c>
      <c r="M2497">
        <v>89</v>
      </c>
      <c r="N2497">
        <v>8.4600000000000009</v>
      </c>
      <c r="O2497">
        <v>88</v>
      </c>
      <c r="P2497">
        <v>33.700000000000003</v>
      </c>
      <c r="Q2497">
        <v>332.51712500000002</v>
      </c>
      <c r="R2497">
        <v>118675</v>
      </c>
      <c r="S2497">
        <v>5.8</v>
      </c>
      <c r="T2497">
        <v>5.9</v>
      </c>
      <c r="U2497">
        <v>0.51900000000000002</v>
      </c>
      <c r="V2497">
        <v>10.8</v>
      </c>
      <c r="W2497" t="b">
        <f>COUNT(LifeExpectancyData[[#This Row],[Life expectancy]:[Schooling]])=19</f>
        <v>1</v>
      </c>
    </row>
    <row r="2498" spans="1:23" x14ac:dyDescent="0.25">
      <c r="A2498" t="s">
        <v>438</v>
      </c>
      <c r="B2498">
        <v>2008</v>
      </c>
      <c r="C2498" t="s">
        <v>273</v>
      </c>
      <c r="D2498">
        <v>51.4</v>
      </c>
      <c r="E2498">
        <v>477</v>
      </c>
      <c r="F2498">
        <v>3</v>
      </c>
      <c r="G2498">
        <v>4.87</v>
      </c>
      <c r="H2498">
        <v>413.00630269999999</v>
      </c>
      <c r="I2498">
        <v>9</v>
      </c>
      <c r="J2498">
        <v>1</v>
      </c>
      <c r="K2498">
        <v>28.9</v>
      </c>
      <c r="L2498">
        <v>4</v>
      </c>
      <c r="M2498">
        <v>89</v>
      </c>
      <c r="N2498">
        <v>8.19</v>
      </c>
      <c r="O2498">
        <v>88</v>
      </c>
      <c r="P2498">
        <v>40.200000000000003</v>
      </c>
      <c r="Q2498">
        <v>2842.4384220000002</v>
      </c>
      <c r="R2498">
        <v>1158897</v>
      </c>
      <c r="S2498">
        <v>6.1</v>
      </c>
      <c r="T2498">
        <v>6.3</v>
      </c>
      <c r="U2498">
        <v>0.51400000000000001</v>
      </c>
      <c r="V2498">
        <v>10.6</v>
      </c>
      <c r="W2498" t="b">
        <f>COUNT(LifeExpectancyData[[#This Row],[Life expectancy]:[Schooling]])=19</f>
        <v>1</v>
      </c>
    </row>
    <row r="2499" spans="1:23" x14ac:dyDescent="0.25">
      <c r="A2499" t="s">
        <v>438</v>
      </c>
      <c r="B2499">
        <v>2007</v>
      </c>
      <c r="C2499" t="s">
        <v>273</v>
      </c>
      <c r="D2499">
        <v>50</v>
      </c>
      <c r="E2499">
        <v>51</v>
      </c>
      <c r="F2499">
        <v>3</v>
      </c>
      <c r="G2499">
        <v>5.55</v>
      </c>
      <c r="H2499">
        <v>43.366499900000001</v>
      </c>
      <c r="I2499">
        <v>92</v>
      </c>
      <c r="J2499">
        <v>0</v>
      </c>
      <c r="K2499">
        <v>28.5</v>
      </c>
      <c r="L2499">
        <v>4</v>
      </c>
      <c r="M2499">
        <v>88</v>
      </c>
      <c r="N2499">
        <v>7.5</v>
      </c>
      <c r="O2499">
        <v>87</v>
      </c>
      <c r="P2499">
        <v>40.700000000000003</v>
      </c>
      <c r="Q2499">
        <v>347.48797999999999</v>
      </c>
      <c r="R2499">
        <v>1138434</v>
      </c>
      <c r="S2499">
        <v>6.5</v>
      </c>
      <c r="T2499">
        <v>6.7</v>
      </c>
      <c r="U2499">
        <v>0.50800000000000001</v>
      </c>
      <c r="V2499">
        <v>10.5</v>
      </c>
      <c r="W2499" t="b">
        <f>COUNT(LifeExpectancyData[[#This Row],[Life expectancy]:[Schooling]])=19</f>
        <v>1</v>
      </c>
    </row>
    <row r="2500" spans="1:23" x14ac:dyDescent="0.25">
      <c r="A2500" t="s">
        <v>438</v>
      </c>
      <c r="B2500">
        <v>2006</v>
      </c>
      <c r="C2500" t="s">
        <v>273</v>
      </c>
      <c r="D2500">
        <v>47.8</v>
      </c>
      <c r="E2500">
        <v>564</v>
      </c>
      <c r="F2500">
        <v>3</v>
      </c>
      <c r="G2500">
        <v>5.53</v>
      </c>
      <c r="H2500">
        <v>437.08024380000001</v>
      </c>
      <c r="I2500">
        <v>93</v>
      </c>
      <c r="J2500">
        <v>0</v>
      </c>
      <c r="K2500">
        <v>28.2</v>
      </c>
      <c r="L2500">
        <v>4</v>
      </c>
      <c r="M2500">
        <v>88</v>
      </c>
      <c r="N2500">
        <v>6.81</v>
      </c>
      <c r="O2500">
        <v>87</v>
      </c>
      <c r="P2500">
        <v>43.7</v>
      </c>
      <c r="Q2500">
        <v>2937.3672299999998</v>
      </c>
      <c r="R2500">
        <v>112514</v>
      </c>
      <c r="S2500">
        <v>6.9</v>
      </c>
      <c r="T2500">
        <v>7.1</v>
      </c>
      <c r="U2500">
        <v>0.502</v>
      </c>
      <c r="V2500">
        <v>9.9</v>
      </c>
      <c r="W2500" t="b">
        <f>COUNT(LifeExpectancyData[[#This Row],[Life expectancy]:[Schooling]])=19</f>
        <v>1</v>
      </c>
    </row>
    <row r="2501" spans="1:23" x14ac:dyDescent="0.25">
      <c r="A2501" t="s">
        <v>438</v>
      </c>
      <c r="B2501">
        <v>2005</v>
      </c>
      <c r="C2501" t="s">
        <v>273</v>
      </c>
      <c r="D2501">
        <v>46</v>
      </c>
      <c r="E2501">
        <v>63</v>
      </c>
      <c r="F2501">
        <v>3</v>
      </c>
      <c r="G2501">
        <v>5.08</v>
      </c>
      <c r="H2501">
        <v>372.1651473</v>
      </c>
      <c r="I2501">
        <v>95</v>
      </c>
      <c r="J2501">
        <v>0</v>
      </c>
      <c r="K2501">
        <v>27.8</v>
      </c>
      <c r="L2501">
        <v>4</v>
      </c>
      <c r="M2501">
        <v>88</v>
      </c>
      <c r="N2501">
        <v>6.8</v>
      </c>
      <c r="O2501">
        <v>86</v>
      </c>
      <c r="P2501">
        <v>49.1</v>
      </c>
      <c r="Q2501">
        <v>2873.8621410000001</v>
      </c>
      <c r="R2501">
        <v>115873</v>
      </c>
      <c r="S2501">
        <v>7.3</v>
      </c>
      <c r="T2501">
        <v>7.5</v>
      </c>
      <c r="U2501">
        <v>0.495</v>
      </c>
      <c r="V2501">
        <v>9.6999999999999993</v>
      </c>
      <c r="W2501" t="b">
        <f>COUNT(LifeExpectancyData[[#This Row],[Life expectancy]:[Schooling]])=19</f>
        <v>1</v>
      </c>
    </row>
    <row r="2502" spans="1:23" x14ac:dyDescent="0.25">
      <c r="A2502" t="s">
        <v>438</v>
      </c>
      <c r="B2502">
        <v>2004</v>
      </c>
      <c r="C2502" t="s">
        <v>273</v>
      </c>
      <c r="D2502">
        <v>45.6</v>
      </c>
      <c r="E2502">
        <v>69</v>
      </c>
      <c r="F2502">
        <v>3</v>
      </c>
      <c r="G2502">
        <v>5.78</v>
      </c>
      <c r="H2502">
        <v>37.438576640000001</v>
      </c>
      <c r="I2502">
        <v>93</v>
      </c>
      <c r="J2502">
        <v>0</v>
      </c>
      <c r="K2502">
        <v>27.4</v>
      </c>
      <c r="L2502">
        <v>4</v>
      </c>
      <c r="M2502">
        <v>88</v>
      </c>
      <c r="N2502">
        <v>5.88</v>
      </c>
      <c r="O2502">
        <v>86</v>
      </c>
      <c r="P2502">
        <v>50.3</v>
      </c>
      <c r="Q2502">
        <v>2529.6335570000001</v>
      </c>
      <c r="R2502">
        <v>19553</v>
      </c>
      <c r="S2502">
        <v>7.7</v>
      </c>
      <c r="T2502">
        <v>7.9</v>
      </c>
      <c r="U2502">
        <v>0.49199999999999999</v>
      </c>
      <c r="V2502">
        <v>9.4</v>
      </c>
      <c r="W2502" t="b">
        <f>COUNT(LifeExpectancyData[[#This Row],[Life expectancy]:[Schooling]])=19</f>
        <v>1</v>
      </c>
    </row>
    <row r="2503" spans="1:23" x14ac:dyDescent="0.25">
      <c r="A2503" t="s">
        <v>438</v>
      </c>
      <c r="B2503">
        <v>2003</v>
      </c>
      <c r="C2503" t="s">
        <v>273</v>
      </c>
      <c r="D2503">
        <v>45.9</v>
      </c>
      <c r="E2503">
        <v>6</v>
      </c>
      <c r="F2503">
        <v>3</v>
      </c>
      <c r="G2503">
        <v>5.65</v>
      </c>
      <c r="H2503">
        <v>2.8191244740000001</v>
      </c>
      <c r="I2503">
        <v>9</v>
      </c>
      <c r="J2503">
        <v>350</v>
      </c>
      <c r="K2503">
        <v>27.1</v>
      </c>
      <c r="L2503">
        <v>4</v>
      </c>
      <c r="M2503">
        <v>87</v>
      </c>
      <c r="N2503">
        <v>5.71</v>
      </c>
      <c r="O2503">
        <v>85</v>
      </c>
      <c r="P2503">
        <v>50.6</v>
      </c>
      <c r="Q2503">
        <v>22.994489999999999</v>
      </c>
      <c r="R2503">
        <v>187392</v>
      </c>
      <c r="S2503">
        <v>8.1999999999999993</v>
      </c>
      <c r="T2503">
        <v>8.4</v>
      </c>
      <c r="U2503">
        <v>0.49299999999999999</v>
      </c>
      <c r="V2503">
        <v>9.1</v>
      </c>
      <c r="W2503" t="b">
        <f>COUNT(LifeExpectancyData[[#This Row],[Life expectancy]:[Schooling]])=19</f>
        <v>1</v>
      </c>
    </row>
    <row r="2504" spans="1:23" x14ac:dyDescent="0.25">
      <c r="A2504" t="s">
        <v>438</v>
      </c>
      <c r="B2504">
        <v>2002</v>
      </c>
      <c r="C2504" t="s">
        <v>273</v>
      </c>
      <c r="D2504">
        <v>46.4</v>
      </c>
      <c r="E2504">
        <v>587</v>
      </c>
      <c r="F2504">
        <v>3</v>
      </c>
      <c r="G2504">
        <v>5.52</v>
      </c>
      <c r="H2504">
        <v>131.0421269</v>
      </c>
      <c r="I2504">
        <v>88</v>
      </c>
      <c r="J2504">
        <v>37</v>
      </c>
      <c r="K2504">
        <v>26.7</v>
      </c>
      <c r="L2504">
        <v>4</v>
      </c>
      <c r="M2504">
        <v>87</v>
      </c>
      <c r="N2504">
        <v>5.16</v>
      </c>
      <c r="O2504">
        <v>85</v>
      </c>
      <c r="P2504">
        <v>49.9</v>
      </c>
      <c r="Q2504">
        <v>1324.996228</v>
      </c>
      <c r="R2504">
        <v>1893</v>
      </c>
      <c r="S2504">
        <v>8.6</v>
      </c>
      <c r="T2504">
        <v>8.8000000000000007</v>
      </c>
      <c r="U2504">
        <v>0.502</v>
      </c>
      <c r="V2504">
        <v>9.1999999999999993</v>
      </c>
      <c r="W2504" t="b">
        <f>COUNT(LifeExpectancyData[[#This Row],[Life expectancy]:[Schooling]])=19</f>
        <v>1</v>
      </c>
    </row>
    <row r="2505" spans="1:23" x14ac:dyDescent="0.25">
      <c r="A2505" t="s">
        <v>438</v>
      </c>
      <c r="B2505">
        <v>2001</v>
      </c>
      <c r="C2505" t="s">
        <v>273</v>
      </c>
      <c r="D2505">
        <v>47.1</v>
      </c>
      <c r="E2505">
        <v>568</v>
      </c>
      <c r="F2505">
        <v>3</v>
      </c>
      <c r="G2505">
        <v>6.72</v>
      </c>
      <c r="H2505">
        <v>143.61973159999999</v>
      </c>
      <c r="I2505">
        <v>86</v>
      </c>
      <c r="J2505">
        <v>49</v>
      </c>
      <c r="K2505">
        <v>26.3</v>
      </c>
      <c r="L2505">
        <v>4</v>
      </c>
      <c r="M2505">
        <v>87</v>
      </c>
      <c r="N2505">
        <v>5.1100000000000003</v>
      </c>
      <c r="O2505">
        <v>84</v>
      </c>
      <c r="P2505">
        <v>48.8</v>
      </c>
      <c r="Q2505">
        <v>1437.634951</v>
      </c>
      <c r="R2505">
        <v>172927</v>
      </c>
      <c r="S2505">
        <v>9</v>
      </c>
      <c r="T2505">
        <v>9.1999999999999993</v>
      </c>
      <c r="U2505">
        <v>0.50600000000000001</v>
      </c>
      <c r="V2505">
        <v>9.3000000000000007</v>
      </c>
      <c r="W2505" t="b">
        <f>COUNT(LifeExpectancyData[[#This Row],[Life expectancy]:[Schooling]])=19</f>
        <v>1</v>
      </c>
    </row>
    <row r="2506" spans="1:23" x14ac:dyDescent="0.25">
      <c r="A2506" t="s">
        <v>438</v>
      </c>
      <c r="B2506">
        <v>2000</v>
      </c>
      <c r="C2506" t="s">
        <v>273</v>
      </c>
      <c r="D2506">
        <v>48.4</v>
      </c>
      <c r="E2506">
        <v>536</v>
      </c>
      <c r="F2506">
        <v>3</v>
      </c>
      <c r="G2506">
        <v>7.19</v>
      </c>
      <c r="H2506">
        <v>25.216833179999998</v>
      </c>
      <c r="I2506">
        <v>83</v>
      </c>
      <c r="J2506">
        <v>10</v>
      </c>
      <c r="K2506">
        <v>25.9</v>
      </c>
      <c r="L2506">
        <v>4</v>
      </c>
      <c r="M2506">
        <v>87</v>
      </c>
      <c r="N2506">
        <v>5.26</v>
      </c>
      <c r="O2506">
        <v>84</v>
      </c>
      <c r="P2506">
        <v>46.4</v>
      </c>
      <c r="Q2506">
        <v>1637.4567</v>
      </c>
      <c r="R2506">
        <v>161468</v>
      </c>
      <c r="S2506">
        <v>9.4</v>
      </c>
      <c r="T2506">
        <v>9.6</v>
      </c>
      <c r="U2506">
        <v>0.51600000000000001</v>
      </c>
      <c r="V2506">
        <v>9.4</v>
      </c>
      <c r="W2506" t="b">
        <f>COUNT(LifeExpectancyData[[#This Row],[Life expectancy]:[Schooling]])=19</f>
        <v>1</v>
      </c>
    </row>
    <row r="2507" spans="1:23" x14ac:dyDescent="0.25">
      <c r="A2507" t="s">
        <v>439</v>
      </c>
      <c r="B2507">
        <v>2015</v>
      </c>
      <c r="C2507" t="s">
        <v>281</v>
      </c>
      <c r="D2507">
        <v>82.4</v>
      </c>
      <c r="E2507">
        <v>53</v>
      </c>
      <c r="F2507">
        <v>0</v>
      </c>
      <c r="H2507">
        <v>0</v>
      </c>
      <c r="I2507">
        <v>67</v>
      </c>
      <c r="J2507">
        <v>22</v>
      </c>
      <c r="K2507">
        <v>59.5</v>
      </c>
      <c r="L2507">
        <v>0</v>
      </c>
      <c r="M2507">
        <v>98</v>
      </c>
      <c r="O2507">
        <v>98</v>
      </c>
      <c r="P2507">
        <v>0.1</v>
      </c>
      <c r="Q2507">
        <v>5585.2584699999998</v>
      </c>
      <c r="R2507">
        <v>9799186</v>
      </c>
      <c r="S2507">
        <v>1.5</v>
      </c>
      <c r="T2507">
        <v>1.4</v>
      </c>
      <c r="U2507">
        <v>0.90900000000000003</v>
      </c>
      <c r="V2507">
        <v>15.9</v>
      </c>
      <c r="W2507" t="b">
        <f>COUNT(LifeExpectancyData[[#This Row],[Life expectancy]:[Schooling]])=19</f>
        <v>0</v>
      </c>
    </row>
    <row r="2508" spans="1:23" x14ac:dyDescent="0.25">
      <c r="A2508" t="s">
        <v>439</v>
      </c>
      <c r="B2508">
        <v>2014</v>
      </c>
      <c r="C2508" t="s">
        <v>281</v>
      </c>
      <c r="D2508">
        <v>82.3</v>
      </c>
      <c r="E2508">
        <v>54</v>
      </c>
      <c r="F2508">
        <v>0</v>
      </c>
      <c r="G2508">
        <v>7.3</v>
      </c>
      <c r="H2508">
        <v>1142.212403</v>
      </c>
      <c r="I2508">
        <v>67</v>
      </c>
      <c r="J2508">
        <v>26</v>
      </c>
      <c r="K2508">
        <v>59</v>
      </c>
      <c r="L2508">
        <v>0</v>
      </c>
      <c r="M2508">
        <v>98</v>
      </c>
      <c r="N2508">
        <v>11.93</v>
      </c>
      <c r="O2508">
        <v>98</v>
      </c>
      <c r="P2508">
        <v>0.1</v>
      </c>
      <c r="Q2508">
        <v>5918.1989800000001</v>
      </c>
      <c r="R2508">
        <v>969611</v>
      </c>
      <c r="S2508">
        <v>1.5</v>
      </c>
      <c r="T2508">
        <v>1.3</v>
      </c>
      <c r="U2508">
        <v>0.90600000000000003</v>
      </c>
      <c r="V2508">
        <v>15.8</v>
      </c>
      <c r="W2508" t="b">
        <f>COUNT(LifeExpectancyData[[#This Row],[Life expectancy]:[Schooling]])=19</f>
        <v>1</v>
      </c>
    </row>
    <row r="2509" spans="1:23" x14ac:dyDescent="0.25">
      <c r="A2509" t="s">
        <v>439</v>
      </c>
      <c r="B2509">
        <v>2013</v>
      </c>
      <c r="C2509" t="s">
        <v>281</v>
      </c>
      <c r="D2509">
        <v>81.900000000000006</v>
      </c>
      <c r="E2509">
        <v>57</v>
      </c>
      <c r="F2509">
        <v>0</v>
      </c>
      <c r="G2509">
        <v>7.3</v>
      </c>
      <c r="H2509">
        <v>1212.6663269999999</v>
      </c>
      <c r="I2509">
        <v>67</v>
      </c>
      <c r="J2509">
        <v>51</v>
      </c>
      <c r="K2509">
        <v>58.5</v>
      </c>
      <c r="L2509">
        <v>0</v>
      </c>
      <c r="M2509">
        <v>98</v>
      </c>
      <c r="N2509">
        <v>11.97</v>
      </c>
      <c r="O2509">
        <v>98</v>
      </c>
      <c r="P2509">
        <v>0.1</v>
      </c>
      <c r="Q2509">
        <v>6283.2452199999998</v>
      </c>
      <c r="R2509">
        <v>96379</v>
      </c>
      <c r="S2509">
        <v>1.4</v>
      </c>
      <c r="T2509">
        <v>1.3</v>
      </c>
      <c r="U2509">
        <v>0.90400000000000003</v>
      </c>
      <c r="V2509">
        <v>15.8</v>
      </c>
      <c r="W2509" t="b">
        <f>COUNT(LifeExpectancyData[[#This Row],[Life expectancy]:[Schooling]])=19</f>
        <v>1</v>
      </c>
    </row>
    <row r="2510" spans="1:23" x14ac:dyDescent="0.25">
      <c r="A2510" t="s">
        <v>439</v>
      </c>
      <c r="B2510">
        <v>2012</v>
      </c>
      <c r="C2510" t="s">
        <v>281</v>
      </c>
      <c r="D2510">
        <v>81.7</v>
      </c>
      <c r="E2510">
        <v>57</v>
      </c>
      <c r="F2510">
        <v>0</v>
      </c>
      <c r="G2510">
        <v>7.4</v>
      </c>
      <c r="H2510">
        <v>10947.02327</v>
      </c>
      <c r="I2510">
        <v>53</v>
      </c>
      <c r="J2510">
        <v>30</v>
      </c>
      <c r="K2510">
        <v>58.1</v>
      </c>
      <c r="L2510">
        <v>0</v>
      </c>
      <c r="M2510">
        <v>98</v>
      </c>
      <c r="N2510">
        <v>11.8</v>
      </c>
      <c r="O2510">
        <v>98</v>
      </c>
      <c r="P2510">
        <v>0.1</v>
      </c>
      <c r="Q2510">
        <v>57134.777000000002</v>
      </c>
      <c r="R2510">
        <v>9519374</v>
      </c>
      <c r="S2510">
        <v>1.4</v>
      </c>
      <c r="T2510">
        <v>1.3</v>
      </c>
      <c r="U2510">
        <v>0.90300000000000002</v>
      </c>
      <c r="V2510">
        <v>15.8</v>
      </c>
      <c r="W2510" t="b">
        <f>COUNT(LifeExpectancyData[[#This Row],[Life expectancy]:[Schooling]])=19</f>
        <v>1</v>
      </c>
    </row>
    <row r="2511" spans="1:23" x14ac:dyDescent="0.25">
      <c r="A2511" t="s">
        <v>439</v>
      </c>
      <c r="B2511">
        <v>2011</v>
      </c>
      <c r="C2511" t="s">
        <v>281</v>
      </c>
      <c r="D2511">
        <v>81.7</v>
      </c>
      <c r="E2511">
        <v>58</v>
      </c>
      <c r="F2511">
        <v>0</v>
      </c>
      <c r="G2511">
        <v>7.4</v>
      </c>
      <c r="H2511">
        <v>11477.667100000001</v>
      </c>
      <c r="I2511">
        <v>42</v>
      </c>
      <c r="J2511">
        <v>26</v>
      </c>
      <c r="K2511">
        <v>57.7</v>
      </c>
      <c r="L2511">
        <v>0</v>
      </c>
      <c r="M2511">
        <v>98</v>
      </c>
      <c r="N2511">
        <v>11.7</v>
      </c>
      <c r="O2511">
        <v>98</v>
      </c>
      <c r="P2511">
        <v>0.1</v>
      </c>
      <c r="Q2511">
        <v>59593.287109999997</v>
      </c>
      <c r="R2511">
        <v>9449213</v>
      </c>
      <c r="S2511">
        <v>1.4</v>
      </c>
      <c r="T2511">
        <v>1.3</v>
      </c>
      <c r="U2511">
        <v>0.90100000000000002</v>
      </c>
      <c r="V2511">
        <v>16</v>
      </c>
      <c r="W2511" t="b">
        <f>COUNT(LifeExpectancyData[[#This Row],[Life expectancy]:[Schooling]])=19</f>
        <v>1</v>
      </c>
    </row>
    <row r="2512" spans="1:23" x14ac:dyDescent="0.25">
      <c r="A2512" t="s">
        <v>439</v>
      </c>
      <c r="B2512">
        <v>2010</v>
      </c>
      <c r="C2512" t="s">
        <v>281</v>
      </c>
      <c r="D2512">
        <v>81.5</v>
      </c>
      <c r="E2512">
        <v>58</v>
      </c>
      <c r="F2512">
        <v>0</v>
      </c>
      <c r="G2512">
        <v>7.2</v>
      </c>
      <c r="H2512">
        <v>778.24774669999999</v>
      </c>
      <c r="J2512">
        <v>6</v>
      </c>
      <c r="K2512">
        <v>57.3</v>
      </c>
      <c r="L2512">
        <v>0</v>
      </c>
      <c r="M2512">
        <v>98</v>
      </c>
      <c r="N2512">
        <v>9.4700000000000006</v>
      </c>
      <c r="O2512">
        <v>98</v>
      </c>
      <c r="P2512">
        <v>0.1</v>
      </c>
      <c r="Q2512">
        <v>5276.2559099999999</v>
      </c>
      <c r="R2512">
        <v>9378126</v>
      </c>
      <c r="S2512">
        <v>1.3</v>
      </c>
      <c r="T2512">
        <v>1.3</v>
      </c>
      <c r="U2512">
        <v>0.89500000000000002</v>
      </c>
      <c r="V2512">
        <v>15.8</v>
      </c>
      <c r="W2512" t="b">
        <f>COUNT(LifeExpectancyData[[#This Row],[Life expectancy]:[Schooling]])=19</f>
        <v>0</v>
      </c>
    </row>
    <row r="2513" spans="1:23" x14ac:dyDescent="0.25">
      <c r="A2513" t="s">
        <v>439</v>
      </c>
      <c r="B2513">
        <v>2009</v>
      </c>
      <c r="C2513" t="s">
        <v>281</v>
      </c>
      <c r="D2513">
        <v>81.400000000000006</v>
      </c>
      <c r="E2513">
        <v>62</v>
      </c>
      <c r="F2513">
        <v>0</v>
      </c>
      <c r="G2513">
        <v>7.3</v>
      </c>
      <c r="H2513">
        <v>682.1070608</v>
      </c>
      <c r="J2513">
        <v>3</v>
      </c>
      <c r="K2513">
        <v>56.9</v>
      </c>
      <c r="L2513">
        <v>0</v>
      </c>
      <c r="M2513">
        <v>98</v>
      </c>
      <c r="N2513">
        <v>9.94</v>
      </c>
      <c r="O2513">
        <v>98</v>
      </c>
      <c r="P2513">
        <v>0.1</v>
      </c>
      <c r="Q2513">
        <v>4627.5919999999996</v>
      </c>
      <c r="R2513">
        <v>9298515</v>
      </c>
      <c r="S2513">
        <v>1.3</v>
      </c>
      <c r="T2513">
        <v>1.3</v>
      </c>
      <c r="U2513">
        <v>0.89800000000000002</v>
      </c>
      <c r="V2513">
        <v>15.8</v>
      </c>
      <c r="W2513" t="b">
        <f>COUNT(LifeExpectancyData[[#This Row],[Life expectancy]:[Schooling]])=19</f>
        <v>0</v>
      </c>
    </row>
    <row r="2514" spans="1:23" x14ac:dyDescent="0.25">
      <c r="A2514" t="s">
        <v>439</v>
      </c>
      <c r="B2514">
        <v>2008</v>
      </c>
      <c r="C2514" t="s">
        <v>281</v>
      </c>
      <c r="D2514">
        <v>81.099999999999994</v>
      </c>
      <c r="E2514">
        <v>62</v>
      </c>
      <c r="F2514">
        <v>0</v>
      </c>
      <c r="G2514">
        <v>6.9</v>
      </c>
      <c r="H2514">
        <v>8105.5908820000004</v>
      </c>
      <c r="J2514">
        <v>25</v>
      </c>
      <c r="K2514">
        <v>56.5</v>
      </c>
      <c r="L2514">
        <v>0</v>
      </c>
      <c r="M2514">
        <v>98</v>
      </c>
      <c r="N2514">
        <v>9.23</v>
      </c>
      <c r="O2514">
        <v>98</v>
      </c>
      <c r="P2514">
        <v>0.1</v>
      </c>
      <c r="Q2514">
        <v>55746.842380000002</v>
      </c>
      <c r="R2514">
        <v>9219637</v>
      </c>
      <c r="S2514">
        <v>1.3</v>
      </c>
      <c r="T2514">
        <v>1.3</v>
      </c>
      <c r="U2514">
        <v>0.89700000000000002</v>
      </c>
      <c r="V2514">
        <v>15.7</v>
      </c>
      <c r="W2514" t="b">
        <f>COUNT(LifeExpectancyData[[#This Row],[Life expectancy]:[Schooling]])=19</f>
        <v>0</v>
      </c>
    </row>
    <row r="2515" spans="1:23" x14ac:dyDescent="0.25">
      <c r="A2515" t="s">
        <v>439</v>
      </c>
      <c r="B2515">
        <v>2007</v>
      </c>
      <c r="C2515" t="s">
        <v>281</v>
      </c>
      <c r="D2515">
        <v>89</v>
      </c>
      <c r="E2515">
        <v>63</v>
      </c>
      <c r="F2515">
        <v>0</v>
      </c>
      <c r="G2515">
        <v>6.9</v>
      </c>
      <c r="H2515">
        <v>7593.3916220000001</v>
      </c>
      <c r="J2515">
        <v>1</v>
      </c>
      <c r="K2515">
        <v>56.1</v>
      </c>
      <c r="L2515">
        <v>0</v>
      </c>
      <c r="M2515">
        <v>98</v>
      </c>
      <c r="N2515">
        <v>8.92</v>
      </c>
      <c r="O2515">
        <v>98</v>
      </c>
      <c r="P2515">
        <v>0.1</v>
      </c>
      <c r="Q2515">
        <v>53324.379370000002</v>
      </c>
      <c r="R2515">
        <v>914892</v>
      </c>
      <c r="S2515">
        <v>1.3</v>
      </c>
      <c r="T2515">
        <v>1.3</v>
      </c>
      <c r="U2515">
        <v>0.89500000000000002</v>
      </c>
      <c r="V2515">
        <v>15.8</v>
      </c>
      <c r="W2515" t="b">
        <f>COUNT(LifeExpectancyData[[#This Row],[Life expectancy]:[Schooling]])=19</f>
        <v>0</v>
      </c>
    </row>
    <row r="2516" spans="1:23" x14ac:dyDescent="0.25">
      <c r="A2516" t="s">
        <v>439</v>
      </c>
      <c r="B2516">
        <v>2006</v>
      </c>
      <c r="C2516" t="s">
        <v>281</v>
      </c>
      <c r="D2516">
        <v>88</v>
      </c>
      <c r="E2516">
        <v>64</v>
      </c>
      <c r="F2516">
        <v>0</v>
      </c>
      <c r="G2516">
        <v>6.5</v>
      </c>
      <c r="H2516">
        <v>6369.5161390000003</v>
      </c>
      <c r="J2516">
        <v>19</v>
      </c>
      <c r="K2516">
        <v>55.7</v>
      </c>
      <c r="L2516">
        <v>0</v>
      </c>
      <c r="M2516">
        <v>98</v>
      </c>
      <c r="N2516">
        <v>8.9499999999999993</v>
      </c>
      <c r="O2516">
        <v>98</v>
      </c>
      <c r="P2516">
        <v>0.1</v>
      </c>
      <c r="Q2516">
        <v>46256.471599999997</v>
      </c>
      <c r="R2516">
        <v>9855</v>
      </c>
      <c r="S2516">
        <v>1.3</v>
      </c>
      <c r="T2516">
        <v>1.3</v>
      </c>
      <c r="U2516">
        <v>0.89200000000000002</v>
      </c>
      <c r="V2516">
        <v>15.9</v>
      </c>
      <c r="W2516" t="b">
        <f>COUNT(LifeExpectancyData[[#This Row],[Life expectancy]:[Schooling]])=19</f>
        <v>0</v>
      </c>
    </row>
    <row r="2517" spans="1:23" x14ac:dyDescent="0.25">
      <c r="A2517" t="s">
        <v>439</v>
      </c>
      <c r="B2517">
        <v>2005</v>
      </c>
      <c r="C2517" t="s">
        <v>281</v>
      </c>
      <c r="D2517">
        <v>85</v>
      </c>
      <c r="E2517">
        <v>66</v>
      </c>
      <c r="F2517">
        <v>0</v>
      </c>
      <c r="G2517">
        <v>6.5</v>
      </c>
      <c r="H2517">
        <v>599.03924029999996</v>
      </c>
      <c r="J2517">
        <v>13</v>
      </c>
      <c r="K2517">
        <v>55.3</v>
      </c>
      <c r="L2517">
        <v>0</v>
      </c>
      <c r="M2517">
        <v>98</v>
      </c>
      <c r="N2517">
        <v>9.6</v>
      </c>
      <c r="O2517">
        <v>98</v>
      </c>
      <c r="P2517">
        <v>0.1</v>
      </c>
      <c r="Q2517">
        <v>4385.3531499999999</v>
      </c>
      <c r="R2517">
        <v>929572</v>
      </c>
      <c r="S2517">
        <v>1.3</v>
      </c>
      <c r="T2517">
        <v>1.3</v>
      </c>
      <c r="U2517">
        <v>0.89</v>
      </c>
      <c r="V2517">
        <v>16</v>
      </c>
      <c r="W2517" t="b">
        <f>COUNT(LifeExpectancyData[[#This Row],[Life expectancy]:[Schooling]])=19</f>
        <v>0</v>
      </c>
    </row>
    <row r="2518" spans="1:23" x14ac:dyDescent="0.25">
      <c r="A2518" t="s">
        <v>439</v>
      </c>
      <c r="B2518">
        <v>2004</v>
      </c>
      <c r="C2518" t="s">
        <v>281</v>
      </c>
      <c r="D2518">
        <v>83</v>
      </c>
      <c r="E2518">
        <v>7</v>
      </c>
      <c r="F2518">
        <v>0</v>
      </c>
      <c r="G2518">
        <v>6.6</v>
      </c>
      <c r="H2518">
        <v>5793.363644</v>
      </c>
      <c r="J2518">
        <v>5</v>
      </c>
      <c r="K2518">
        <v>54.9</v>
      </c>
      <c r="L2518">
        <v>0</v>
      </c>
      <c r="M2518">
        <v>99</v>
      </c>
      <c r="N2518">
        <v>9.9</v>
      </c>
      <c r="O2518">
        <v>99</v>
      </c>
      <c r="P2518">
        <v>0.1</v>
      </c>
      <c r="Q2518">
        <v>42442.224499999997</v>
      </c>
      <c r="R2518">
        <v>8993531</v>
      </c>
      <c r="S2518">
        <v>1.3</v>
      </c>
      <c r="T2518">
        <v>1.3</v>
      </c>
      <c r="U2518">
        <v>0.88800000000000001</v>
      </c>
      <c r="V2518">
        <v>16</v>
      </c>
      <c r="W2518" t="b">
        <f>COUNT(LifeExpectancyData[[#This Row],[Life expectancy]:[Schooling]])=19</f>
        <v>0</v>
      </c>
    </row>
    <row r="2519" spans="1:23" x14ac:dyDescent="0.25">
      <c r="A2519" t="s">
        <v>439</v>
      </c>
      <c r="B2519">
        <v>2003</v>
      </c>
      <c r="C2519" t="s">
        <v>281</v>
      </c>
      <c r="D2519">
        <v>82</v>
      </c>
      <c r="E2519">
        <v>69</v>
      </c>
      <c r="F2519">
        <v>0</v>
      </c>
      <c r="G2519">
        <v>6.9</v>
      </c>
      <c r="H2519">
        <v>5067.4114179999997</v>
      </c>
      <c r="J2519">
        <v>3</v>
      </c>
      <c r="K2519">
        <v>54.4</v>
      </c>
      <c r="L2519">
        <v>0</v>
      </c>
      <c r="M2519">
        <v>99</v>
      </c>
      <c r="N2519">
        <v>9.31</v>
      </c>
      <c r="O2519">
        <v>99</v>
      </c>
      <c r="P2519">
        <v>0.1</v>
      </c>
      <c r="Q2519">
        <v>36961.425369999997</v>
      </c>
      <c r="R2519">
        <v>8958229</v>
      </c>
      <c r="S2519">
        <v>1.3</v>
      </c>
      <c r="T2519">
        <v>1.3</v>
      </c>
      <c r="U2519">
        <v>0.88200000000000001</v>
      </c>
      <c r="V2519">
        <v>15.9</v>
      </c>
      <c r="W2519" t="b">
        <f>COUNT(LifeExpectancyData[[#This Row],[Life expectancy]:[Schooling]])=19</f>
        <v>0</v>
      </c>
    </row>
    <row r="2520" spans="1:23" x14ac:dyDescent="0.25">
      <c r="A2520" t="s">
        <v>439</v>
      </c>
      <c r="B2520">
        <v>2002</v>
      </c>
      <c r="C2520" t="s">
        <v>281</v>
      </c>
      <c r="D2520">
        <v>79.900000000000006</v>
      </c>
      <c r="E2520">
        <v>71</v>
      </c>
      <c r="F2520">
        <v>0</v>
      </c>
      <c r="G2520">
        <v>6.9</v>
      </c>
      <c r="H2520">
        <v>3998.09987</v>
      </c>
      <c r="J2520">
        <v>9</v>
      </c>
      <c r="K2520">
        <v>53.9</v>
      </c>
      <c r="L2520">
        <v>0</v>
      </c>
      <c r="M2520">
        <v>99</v>
      </c>
      <c r="N2520">
        <v>9.23</v>
      </c>
      <c r="O2520">
        <v>99</v>
      </c>
      <c r="P2520">
        <v>0.1</v>
      </c>
      <c r="Q2520">
        <v>29571.744600000002</v>
      </c>
      <c r="R2520">
        <v>8924958</v>
      </c>
      <c r="S2520">
        <v>1.3</v>
      </c>
      <c r="T2520">
        <v>1.3</v>
      </c>
      <c r="U2520">
        <v>0.88</v>
      </c>
      <c r="V2520">
        <v>15.9</v>
      </c>
      <c r="W2520" t="b">
        <f>COUNT(LifeExpectancyData[[#This Row],[Life expectancy]:[Schooling]])=19</f>
        <v>0</v>
      </c>
    </row>
    <row r="2521" spans="1:23" x14ac:dyDescent="0.25">
      <c r="A2521" t="s">
        <v>439</v>
      </c>
      <c r="B2521">
        <v>2001</v>
      </c>
      <c r="C2521" t="s">
        <v>281</v>
      </c>
      <c r="D2521">
        <v>79.8</v>
      </c>
      <c r="E2521">
        <v>73</v>
      </c>
      <c r="F2521">
        <v>0</v>
      </c>
      <c r="G2521">
        <v>6.6</v>
      </c>
      <c r="H2521">
        <v>3554.5464339999999</v>
      </c>
      <c r="J2521">
        <v>5</v>
      </c>
      <c r="K2521">
        <v>53.4</v>
      </c>
      <c r="L2521">
        <v>0</v>
      </c>
      <c r="M2521">
        <v>99</v>
      </c>
      <c r="N2521">
        <v>8.86</v>
      </c>
      <c r="O2521">
        <v>99</v>
      </c>
      <c r="P2521">
        <v>0.1</v>
      </c>
      <c r="Q2521">
        <v>26969.244569999999</v>
      </c>
      <c r="R2521">
        <v>889596</v>
      </c>
      <c r="S2521">
        <v>1.3</v>
      </c>
      <c r="T2521">
        <v>1.3</v>
      </c>
      <c r="U2521">
        <v>0.877</v>
      </c>
      <c r="V2521">
        <v>15.9</v>
      </c>
      <c r="W2521" t="b">
        <f>COUNT(LifeExpectancyData[[#This Row],[Life expectancy]:[Schooling]])=19</f>
        <v>0</v>
      </c>
    </row>
    <row r="2522" spans="1:23" x14ac:dyDescent="0.25">
      <c r="A2522" t="s">
        <v>439</v>
      </c>
      <c r="B2522">
        <v>2000</v>
      </c>
      <c r="C2522" t="s">
        <v>281</v>
      </c>
      <c r="D2522">
        <v>79.599999999999994</v>
      </c>
      <c r="E2522">
        <v>73</v>
      </c>
      <c r="F2522">
        <v>0</v>
      </c>
      <c r="G2522">
        <v>6.2</v>
      </c>
      <c r="H2522">
        <v>3689.7273</v>
      </c>
      <c r="J2522">
        <v>59</v>
      </c>
      <c r="K2522">
        <v>52.8</v>
      </c>
      <c r="L2522">
        <v>0</v>
      </c>
      <c r="M2522">
        <v>99</v>
      </c>
      <c r="N2522">
        <v>8.18</v>
      </c>
      <c r="O2522">
        <v>99</v>
      </c>
      <c r="P2522">
        <v>0.1</v>
      </c>
      <c r="Q2522">
        <v>29283.55</v>
      </c>
      <c r="R2522">
        <v>887219</v>
      </c>
      <c r="S2522">
        <v>1.4</v>
      </c>
      <c r="T2522">
        <v>1.3</v>
      </c>
      <c r="U2522">
        <v>0.873</v>
      </c>
      <c r="V2522">
        <v>15.9</v>
      </c>
      <c r="W2522" t="b">
        <f>COUNT(LifeExpectancyData[[#This Row],[Life expectancy]:[Schooling]])=19</f>
        <v>0</v>
      </c>
    </row>
    <row r="2523" spans="1:23" x14ac:dyDescent="0.25">
      <c r="A2523" t="s">
        <v>440</v>
      </c>
      <c r="B2523">
        <v>2015</v>
      </c>
      <c r="C2523" t="s">
        <v>281</v>
      </c>
      <c r="D2523">
        <v>83.4</v>
      </c>
      <c r="E2523">
        <v>49</v>
      </c>
      <c r="F2523">
        <v>0</v>
      </c>
      <c r="H2523">
        <v>0</v>
      </c>
      <c r="J2523">
        <v>35</v>
      </c>
      <c r="K2523">
        <v>57.4</v>
      </c>
      <c r="L2523">
        <v>0</v>
      </c>
      <c r="M2523">
        <v>97</v>
      </c>
      <c r="O2523">
        <v>97</v>
      </c>
      <c r="P2523">
        <v>0.1</v>
      </c>
      <c r="Q2523">
        <v>8989.8423999999995</v>
      </c>
      <c r="R2523">
        <v>8282396</v>
      </c>
      <c r="S2523">
        <v>0.4</v>
      </c>
      <c r="T2523">
        <v>0.3</v>
      </c>
      <c r="U2523">
        <v>0.93799999999999994</v>
      </c>
      <c r="V2523">
        <v>16</v>
      </c>
      <c r="W2523" t="b">
        <f>COUNT(LifeExpectancyData[[#This Row],[Life expectancy]:[Schooling]])=19</f>
        <v>0</v>
      </c>
    </row>
    <row r="2524" spans="1:23" x14ac:dyDescent="0.25">
      <c r="A2524" t="s">
        <v>440</v>
      </c>
      <c r="B2524">
        <v>2014</v>
      </c>
      <c r="C2524" t="s">
        <v>281</v>
      </c>
      <c r="D2524">
        <v>83.2</v>
      </c>
      <c r="E2524">
        <v>51</v>
      </c>
      <c r="F2524">
        <v>0</v>
      </c>
      <c r="G2524">
        <v>9.61</v>
      </c>
      <c r="H2524">
        <v>19479.911609999999</v>
      </c>
      <c r="J2524">
        <v>23</v>
      </c>
      <c r="K2524">
        <v>57</v>
      </c>
      <c r="L2524">
        <v>0</v>
      </c>
      <c r="M2524">
        <v>96</v>
      </c>
      <c r="N2524">
        <v>11.66</v>
      </c>
      <c r="O2524">
        <v>96</v>
      </c>
      <c r="P2524">
        <v>0.1</v>
      </c>
      <c r="Q2524">
        <v>85814.588570000007</v>
      </c>
      <c r="R2524">
        <v>8188649</v>
      </c>
      <c r="S2524">
        <v>0.4</v>
      </c>
      <c r="T2524">
        <v>0.3</v>
      </c>
      <c r="U2524">
        <v>0.93600000000000005</v>
      </c>
      <c r="V2524">
        <v>15.9</v>
      </c>
      <c r="W2524" t="b">
        <f>COUNT(LifeExpectancyData[[#This Row],[Life expectancy]:[Schooling]])=19</f>
        <v>0</v>
      </c>
    </row>
    <row r="2525" spans="1:23" x14ac:dyDescent="0.25">
      <c r="A2525" t="s">
        <v>440</v>
      </c>
      <c r="B2525">
        <v>2013</v>
      </c>
      <c r="C2525" t="s">
        <v>281</v>
      </c>
      <c r="D2525">
        <v>83</v>
      </c>
      <c r="E2525">
        <v>52</v>
      </c>
      <c r="F2525">
        <v>0</v>
      </c>
      <c r="G2525">
        <v>9.73</v>
      </c>
      <c r="H2525">
        <v>19099.04506</v>
      </c>
      <c r="J2525">
        <v>175</v>
      </c>
      <c r="K2525">
        <v>56.6</v>
      </c>
      <c r="L2525">
        <v>0</v>
      </c>
      <c r="M2525">
        <v>96</v>
      </c>
      <c r="N2525">
        <v>11.71</v>
      </c>
      <c r="O2525">
        <v>96</v>
      </c>
      <c r="P2525">
        <v>0.1</v>
      </c>
      <c r="Q2525">
        <v>84658.88768</v>
      </c>
      <c r="R2525">
        <v>889346</v>
      </c>
      <c r="S2525">
        <v>0.4</v>
      </c>
      <c r="T2525">
        <v>0.3</v>
      </c>
      <c r="U2525">
        <v>0.93400000000000005</v>
      </c>
      <c r="V2525">
        <v>15.8</v>
      </c>
      <c r="W2525" t="b">
        <f>COUNT(LifeExpectancyData[[#This Row],[Life expectancy]:[Schooling]])=19</f>
        <v>0</v>
      </c>
    </row>
    <row r="2526" spans="1:23" x14ac:dyDescent="0.25">
      <c r="A2526" t="s">
        <v>440</v>
      </c>
      <c r="B2526">
        <v>2012</v>
      </c>
      <c r="C2526" t="s">
        <v>281</v>
      </c>
      <c r="D2526">
        <v>82.7</v>
      </c>
      <c r="E2526">
        <v>54</v>
      </c>
      <c r="F2526">
        <v>0</v>
      </c>
      <c r="G2526">
        <v>9.86</v>
      </c>
      <c r="H2526">
        <v>18379.329740000001</v>
      </c>
      <c r="J2526">
        <v>61</v>
      </c>
      <c r="K2526">
        <v>56.2</v>
      </c>
      <c r="L2526">
        <v>0</v>
      </c>
      <c r="M2526">
        <v>96</v>
      </c>
      <c r="N2526">
        <v>11.59</v>
      </c>
      <c r="O2526">
        <v>96</v>
      </c>
      <c r="P2526">
        <v>0.1</v>
      </c>
      <c r="Q2526">
        <v>83164.387950000004</v>
      </c>
      <c r="R2526">
        <v>7996861</v>
      </c>
      <c r="S2526">
        <v>0.5</v>
      </c>
      <c r="T2526">
        <v>0.3</v>
      </c>
      <c r="U2526">
        <v>0.93200000000000005</v>
      </c>
      <c r="V2526">
        <v>15.7</v>
      </c>
      <c r="W2526" t="b">
        <f>COUNT(LifeExpectancyData[[#This Row],[Life expectancy]:[Schooling]])=19</f>
        <v>0</v>
      </c>
    </row>
    <row r="2527" spans="1:23" x14ac:dyDescent="0.25">
      <c r="A2527" t="s">
        <v>440</v>
      </c>
      <c r="B2527">
        <v>2011</v>
      </c>
      <c r="C2527" t="s">
        <v>281</v>
      </c>
      <c r="D2527">
        <v>82.6</v>
      </c>
      <c r="E2527">
        <v>55</v>
      </c>
      <c r="F2527">
        <v>0</v>
      </c>
      <c r="G2527">
        <v>9.99</v>
      </c>
      <c r="H2527">
        <v>18822.867320000001</v>
      </c>
      <c r="J2527">
        <v>621</v>
      </c>
      <c r="K2527">
        <v>55.8</v>
      </c>
      <c r="L2527">
        <v>0</v>
      </c>
      <c r="M2527">
        <v>96</v>
      </c>
      <c r="N2527">
        <v>11.21</v>
      </c>
      <c r="O2527">
        <v>96</v>
      </c>
      <c r="P2527">
        <v>0.1</v>
      </c>
      <c r="Q2527">
        <v>87998.444680000001</v>
      </c>
      <c r="R2527">
        <v>7912398</v>
      </c>
      <c r="S2527">
        <v>0.5</v>
      </c>
      <c r="T2527">
        <v>0.3</v>
      </c>
      <c r="U2527">
        <v>0.93200000000000005</v>
      </c>
      <c r="V2527">
        <v>15.6</v>
      </c>
      <c r="W2527" t="b">
        <f>COUNT(LifeExpectancyData[[#This Row],[Life expectancy]:[Schooling]])=19</f>
        <v>0</v>
      </c>
    </row>
    <row r="2528" spans="1:23" x14ac:dyDescent="0.25">
      <c r="A2528" t="s">
        <v>440</v>
      </c>
      <c r="B2528">
        <v>2010</v>
      </c>
      <c r="C2528" t="s">
        <v>281</v>
      </c>
      <c r="D2528">
        <v>82.3</v>
      </c>
      <c r="E2528">
        <v>57</v>
      </c>
      <c r="F2528">
        <v>0</v>
      </c>
      <c r="G2528">
        <v>10.01</v>
      </c>
      <c r="H2528">
        <v>2198.5908650000001</v>
      </c>
      <c r="J2528">
        <v>77</v>
      </c>
      <c r="K2528">
        <v>55.4</v>
      </c>
      <c r="L2528">
        <v>0</v>
      </c>
      <c r="M2528">
        <v>96</v>
      </c>
      <c r="N2528">
        <v>11.7</v>
      </c>
      <c r="O2528">
        <v>95</v>
      </c>
      <c r="P2528">
        <v>0.1</v>
      </c>
      <c r="Q2528">
        <v>74276.718420000005</v>
      </c>
      <c r="R2528">
        <v>782499</v>
      </c>
      <c r="S2528">
        <v>0.5</v>
      </c>
      <c r="T2528">
        <v>0.4</v>
      </c>
      <c r="U2528">
        <v>0.92</v>
      </c>
      <c r="V2528">
        <v>15.4</v>
      </c>
      <c r="W2528" t="b">
        <f>COUNT(LifeExpectancyData[[#This Row],[Life expectancy]:[Schooling]])=19</f>
        <v>0</v>
      </c>
    </row>
    <row r="2529" spans="1:23" x14ac:dyDescent="0.25">
      <c r="A2529" t="s">
        <v>440</v>
      </c>
      <c r="B2529">
        <v>2009</v>
      </c>
      <c r="C2529" t="s">
        <v>281</v>
      </c>
      <c r="D2529">
        <v>82.1</v>
      </c>
      <c r="E2529">
        <v>6</v>
      </c>
      <c r="F2529">
        <v>0</v>
      </c>
      <c r="G2529">
        <v>10.15</v>
      </c>
      <c r="H2529">
        <v>14714.82588</v>
      </c>
      <c r="J2529">
        <v>958</v>
      </c>
      <c r="K2529">
        <v>55</v>
      </c>
      <c r="L2529">
        <v>0</v>
      </c>
      <c r="M2529">
        <v>96</v>
      </c>
      <c r="N2529">
        <v>11</v>
      </c>
      <c r="O2529">
        <v>95</v>
      </c>
      <c r="P2529">
        <v>0.1</v>
      </c>
      <c r="Q2529">
        <v>69672.471000000005</v>
      </c>
      <c r="R2529">
        <v>7743831</v>
      </c>
      <c r="S2529">
        <v>0.5</v>
      </c>
      <c r="T2529">
        <v>0.4</v>
      </c>
      <c r="U2529">
        <v>0.91600000000000004</v>
      </c>
      <c r="V2529">
        <v>15.3</v>
      </c>
      <c r="W2529" t="b">
        <f>COUNT(LifeExpectancyData[[#This Row],[Life expectancy]:[Schooling]])=19</f>
        <v>0</v>
      </c>
    </row>
    <row r="2530" spans="1:23" x14ac:dyDescent="0.25">
      <c r="A2530" t="s">
        <v>440</v>
      </c>
      <c r="B2530">
        <v>2008</v>
      </c>
      <c r="C2530" t="s">
        <v>281</v>
      </c>
      <c r="D2530">
        <v>82</v>
      </c>
      <c r="E2530">
        <v>6</v>
      </c>
      <c r="F2530">
        <v>0</v>
      </c>
      <c r="G2530">
        <v>10.29</v>
      </c>
      <c r="H2530">
        <v>2084.2555349999998</v>
      </c>
      <c r="J2530">
        <v>2022</v>
      </c>
      <c r="K2530">
        <v>54.6</v>
      </c>
      <c r="L2530">
        <v>0</v>
      </c>
      <c r="M2530">
        <v>96</v>
      </c>
      <c r="N2530">
        <v>1.29</v>
      </c>
      <c r="O2530">
        <v>95</v>
      </c>
      <c r="P2530">
        <v>0.1</v>
      </c>
      <c r="Q2530">
        <v>72119.568700000003</v>
      </c>
      <c r="R2530">
        <v>7647675</v>
      </c>
      <c r="S2530">
        <v>0.5</v>
      </c>
      <c r="T2530">
        <v>0.4</v>
      </c>
      <c r="U2530">
        <v>0.91400000000000003</v>
      </c>
      <c r="V2530">
        <v>15.3</v>
      </c>
      <c r="W2530" t="b">
        <f>COUNT(LifeExpectancyData[[#This Row],[Life expectancy]:[Schooling]])=19</f>
        <v>0</v>
      </c>
    </row>
    <row r="2531" spans="1:23" x14ac:dyDescent="0.25">
      <c r="A2531" t="s">
        <v>440</v>
      </c>
      <c r="B2531">
        <v>2007</v>
      </c>
      <c r="C2531" t="s">
        <v>281</v>
      </c>
      <c r="D2531">
        <v>81.7</v>
      </c>
      <c r="E2531">
        <v>63</v>
      </c>
      <c r="F2531">
        <v>0</v>
      </c>
      <c r="G2531">
        <v>10.44</v>
      </c>
      <c r="H2531">
        <v>11892.334290000001</v>
      </c>
      <c r="J2531">
        <v>1015</v>
      </c>
      <c r="K2531">
        <v>54.1</v>
      </c>
      <c r="L2531">
        <v>0</v>
      </c>
      <c r="M2531">
        <v>94</v>
      </c>
      <c r="N2531">
        <v>1.21</v>
      </c>
      <c r="O2531">
        <v>94</v>
      </c>
      <c r="P2531">
        <v>0.1</v>
      </c>
      <c r="Q2531">
        <v>63223.467779999999</v>
      </c>
      <c r="R2531">
        <v>7551117</v>
      </c>
      <c r="S2531">
        <v>0.5</v>
      </c>
      <c r="T2531">
        <v>0.4</v>
      </c>
      <c r="U2531">
        <v>0.91100000000000003</v>
      </c>
      <c r="V2531">
        <v>15.3</v>
      </c>
      <c r="W2531" t="b">
        <f>COUNT(LifeExpectancyData[[#This Row],[Life expectancy]:[Schooling]])=19</f>
        <v>0</v>
      </c>
    </row>
    <row r="2532" spans="1:23" x14ac:dyDescent="0.25">
      <c r="A2532" t="s">
        <v>440</v>
      </c>
      <c r="B2532">
        <v>2006</v>
      </c>
      <c r="C2532" t="s">
        <v>281</v>
      </c>
      <c r="D2532">
        <v>81.5</v>
      </c>
      <c r="E2532">
        <v>65</v>
      </c>
      <c r="F2532">
        <v>0</v>
      </c>
      <c r="G2532">
        <v>10.24</v>
      </c>
      <c r="H2532">
        <v>10598.08187</v>
      </c>
      <c r="J2532">
        <v>0</v>
      </c>
      <c r="K2532">
        <v>53.7</v>
      </c>
      <c r="L2532">
        <v>0</v>
      </c>
      <c r="M2532">
        <v>94</v>
      </c>
      <c r="N2532">
        <v>1.39</v>
      </c>
      <c r="O2532">
        <v>94</v>
      </c>
      <c r="P2532">
        <v>0.1</v>
      </c>
      <c r="Q2532">
        <v>57348.927880000003</v>
      </c>
      <c r="R2532">
        <v>7483934</v>
      </c>
      <c r="S2532">
        <v>0.6</v>
      </c>
      <c r="T2532">
        <v>0.4</v>
      </c>
      <c r="U2532">
        <v>0.90400000000000003</v>
      </c>
      <c r="V2532">
        <v>15.2</v>
      </c>
      <c r="W2532" t="b">
        <f>COUNT(LifeExpectancyData[[#This Row],[Life expectancy]:[Schooling]])=19</f>
        <v>0</v>
      </c>
    </row>
    <row r="2533" spans="1:23" x14ac:dyDescent="0.25">
      <c r="A2533" t="s">
        <v>440</v>
      </c>
      <c r="B2533">
        <v>2005</v>
      </c>
      <c r="C2533" t="s">
        <v>281</v>
      </c>
      <c r="D2533">
        <v>81.099999999999994</v>
      </c>
      <c r="E2533">
        <v>66</v>
      </c>
      <c r="F2533">
        <v>0</v>
      </c>
      <c r="G2533">
        <v>10.15</v>
      </c>
      <c r="H2533">
        <v>10055.34981</v>
      </c>
      <c r="J2533">
        <v>60</v>
      </c>
      <c r="K2533">
        <v>53.2</v>
      </c>
      <c r="L2533">
        <v>0</v>
      </c>
      <c r="M2533">
        <v>94</v>
      </c>
      <c r="N2533">
        <v>1.86</v>
      </c>
      <c r="O2533">
        <v>94</v>
      </c>
      <c r="P2533">
        <v>0.1</v>
      </c>
      <c r="Q2533">
        <v>54797.546629999997</v>
      </c>
      <c r="R2533">
        <v>7437115</v>
      </c>
      <c r="S2533">
        <v>0.6</v>
      </c>
      <c r="T2533">
        <v>0.4</v>
      </c>
      <c r="U2533">
        <v>0.89900000000000002</v>
      </c>
      <c r="V2533">
        <v>15.2</v>
      </c>
      <c r="W2533" t="b">
        <f>COUNT(LifeExpectancyData[[#This Row],[Life expectancy]:[Schooling]])=19</f>
        <v>0</v>
      </c>
    </row>
    <row r="2534" spans="1:23" x14ac:dyDescent="0.25">
      <c r="A2534" t="s">
        <v>440</v>
      </c>
      <c r="B2534">
        <v>2004</v>
      </c>
      <c r="C2534" t="s">
        <v>281</v>
      </c>
      <c r="D2534">
        <v>81</v>
      </c>
      <c r="E2534">
        <v>69</v>
      </c>
      <c r="F2534">
        <v>0</v>
      </c>
      <c r="G2534">
        <v>10.55</v>
      </c>
      <c r="H2534">
        <v>9495.5405759999994</v>
      </c>
      <c r="J2534">
        <v>39</v>
      </c>
      <c r="K2534">
        <v>52.8</v>
      </c>
      <c r="L2534">
        <v>0</v>
      </c>
      <c r="M2534">
        <v>95</v>
      </c>
      <c r="N2534">
        <v>1.96</v>
      </c>
      <c r="O2534">
        <v>93</v>
      </c>
      <c r="P2534">
        <v>0.1</v>
      </c>
      <c r="Q2534">
        <v>53255.976309999998</v>
      </c>
      <c r="R2534">
        <v>7389625</v>
      </c>
      <c r="S2534">
        <v>0.6</v>
      </c>
      <c r="T2534">
        <v>0.4</v>
      </c>
      <c r="U2534">
        <v>0.89500000000000002</v>
      </c>
      <c r="V2534">
        <v>15.1</v>
      </c>
      <c r="W2534" t="b">
        <f>COUNT(LifeExpectancyData[[#This Row],[Life expectancy]:[Schooling]])=19</f>
        <v>0</v>
      </c>
    </row>
    <row r="2535" spans="1:23" x14ac:dyDescent="0.25">
      <c r="A2535" t="s">
        <v>440</v>
      </c>
      <c r="B2535">
        <v>2003</v>
      </c>
      <c r="C2535" t="s">
        <v>281</v>
      </c>
      <c r="D2535">
        <v>85</v>
      </c>
      <c r="E2535">
        <v>72</v>
      </c>
      <c r="F2535">
        <v>0</v>
      </c>
      <c r="G2535">
        <v>10.82</v>
      </c>
      <c r="H2535">
        <v>842.27680869999995</v>
      </c>
      <c r="J2535">
        <v>574</v>
      </c>
      <c r="K2535">
        <v>52.3</v>
      </c>
      <c r="L2535">
        <v>0</v>
      </c>
      <c r="M2535">
        <v>95</v>
      </c>
      <c r="N2535">
        <v>1.93</v>
      </c>
      <c r="O2535">
        <v>93</v>
      </c>
      <c r="P2535">
        <v>0.1</v>
      </c>
      <c r="Q2535">
        <v>4796.5649700000004</v>
      </c>
      <c r="R2535">
        <v>73391</v>
      </c>
      <c r="S2535">
        <v>0.6</v>
      </c>
      <c r="T2535">
        <v>0.5</v>
      </c>
      <c r="U2535">
        <v>0.88900000000000001</v>
      </c>
      <c r="V2535">
        <v>15</v>
      </c>
      <c r="W2535" t="b">
        <f>COUNT(LifeExpectancyData[[#This Row],[Life expectancy]:[Schooling]])=19</f>
        <v>0</v>
      </c>
    </row>
    <row r="2536" spans="1:23" x14ac:dyDescent="0.25">
      <c r="A2536" t="s">
        <v>440</v>
      </c>
      <c r="B2536">
        <v>2002</v>
      </c>
      <c r="C2536" t="s">
        <v>281</v>
      </c>
      <c r="D2536">
        <v>84</v>
      </c>
      <c r="E2536">
        <v>74</v>
      </c>
      <c r="F2536">
        <v>0</v>
      </c>
      <c r="G2536">
        <v>10.85</v>
      </c>
      <c r="H2536">
        <v>6853.6284939999996</v>
      </c>
      <c r="J2536">
        <v>0</v>
      </c>
      <c r="K2536">
        <v>51.8</v>
      </c>
      <c r="L2536">
        <v>0</v>
      </c>
      <c r="M2536">
        <v>95</v>
      </c>
      <c r="N2536">
        <v>1.61</v>
      </c>
      <c r="O2536">
        <v>93</v>
      </c>
      <c r="P2536">
        <v>0.1</v>
      </c>
      <c r="Q2536">
        <v>41336.721920000004</v>
      </c>
      <c r="R2536">
        <v>7284753</v>
      </c>
      <c r="S2536">
        <v>0.6</v>
      </c>
      <c r="T2536">
        <v>0.5</v>
      </c>
      <c r="U2536">
        <v>0.89</v>
      </c>
      <c r="V2536">
        <v>15.2</v>
      </c>
      <c r="W2536" t="b">
        <f>COUNT(LifeExpectancyData[[#This Row],[Life expectancy]:[Schooling]])=19</f>
        <v>0</v>
      </c>
    </row>
    <row r="2537" spans="1:23" x14ac:dyDescent="0.25">
      <c r="A2537" t="s">
        <v>440</v>
      </c>
      <c r="B2537">
        <v>2001</v>
      </c>
      <c r="C2537" t="s">
        <v>281</v>
      </c>
      <c r="D2537">
        <v>82</v>
      </c>
      <c r="E2537">
        <v>75</v>
      </c>
      <c r="F2537">
        <v>0</v>
      </c>
      <c r="G2537">
        <v>11.12</v>
      </c>
      <c r="H2537">
        <v>6478.3461349999998</v>
      </c>
      <c r="J2537">
        <v>700</v>
      </c>
      <c r="K2537">
        <v>51.3</v>
      </c>
      <c r="L2537">
        <v>0</v>
      </c>
      <c r="M2537">
        <v>95</v>
      </c>
      <c r="N2537">
        <v>1.28</v>
      </c>
      <c r="O2537">
        <v>93</v>
      </c>
      <c r="P2537">
        <v>0.1</v>
      </c>
      <c r="Q2537">
        <v>38538.644469999999</v>
      </c>
      <c r="R2537">
        <v>7229854</v>
      </c>
      <c r="S2537">
        <v>0.7</v>
      </c>
      <c r="T2537">
        <v>0.5</v>
      </c>
      <c r="U2537">
        <v>0.88800000000000001</v>
      </c>
      <c r="V2537">
        <v>15.2</v>
      </c>
      <c r="W2537" t="b">
        <f>COUNT(LifeExpectancyData[[#This Row],[Life expectancy]:[Schooling]])=19</f>
        <v>0</v>
      </c>
    </row>
    <row r="2538" spans="1:23" x14ac:dyDescent="0.25">
      <c r="A2538" t="s">
        <v>440</v>
      </c>
      <c r="B2538">
        <v>2000</v>
      </c>
      <c r="C2538" t="s">
        <v>281</v>
      </c>
      <c r="D2538">
        <v>79.7</v>
      </c>
      <c r="E2538">
        <v>78</v>
      </c>
      <c r="F2538">
        <v>0</v>
      </c>
      <c r="G2538">
        <v>11.26</v>
      </c>
      <c r="H2538">
        <v>5834.5820460000004</v>
      </c>
      <c r="J2538">
        <v>0</v>
      </c>
      <c r="K2538">
        <v>5.8</v>
      </c>
      <c r="L2538">
        <v>0</v>
      </c>
      <c r="M2538">
        <v>95</v>
      </c>
      <c r="N2538">
        <v>9.91</v>
      </c>
      <c r="O2538">
        <v>93</v>
      </c>
      <c r="P2538">
        <v>0.1</v>
      </c>
      <c r="Q2538">
        <v>37813.234259999997</v>
      </c>
      <c r="R2538">
        <v>718425</v>
      </c>
      <c r="S2538">
        <v>0.7</v>
      </c>
      <c r="T2538">
        <v>0.5</v>
      </c>
      <c r="U2538">
        <v>0.879</v>
      </c>
      <c r="V2538">
        <v>15.1</v>
      </c>
      <c r="W2538" t="b">
        <f>COUNT(LifeExpectancyData[[#This Row],[Life expectancy]:[Schooling]])=19</f>
        <v>0</v>
      </c>
    </row>
    <row r="2539" spans="1:23" x14ac:dyDescent="0.25">
      <c r="A2539" t="s">
        <v>441</v>
      </c>
      <c r="B2539">
        <v>2015</v>
      </c>
      <c r="C2539" t="s">
        <v>273</v>
      </c>
      <c r="D2539">
        <v>64.5</v>
      </c>
      <c r="E2539">
        <v>293</v>
      </c>
      <c r="F2539">
        <v>6</v>
      </c>
      <c r="H2539">
        <v>0</v>
      </c>
      <c r="I2539">
        <v>41</v>
      </c>
      <c r="J2539">
        <v>45</v>
      </c>
      <c r="K2539">
        <v>57.1</v>
      </c>
      <c r="L2539">
        <v>8</v>
      </c>
      <c r="M2539">
        <v>5</v>
      </c>
      <c r="O2539">
        <v>41</v>
      </c>
      <c r="P2539">
        <v>0.1</v>
      </c>
      <c r="R2539">
        <v>18734987</v>
      </c>
      <c r="S2539">
        <v>6.3</v>
      </c>
      <c r="T2539">
        <v>6.1</v>
      </c>
      <c r="U2539">
        <v>0.55300000000000005</v>
      </c>
      <c r="V2539">
        <v>9</v>
      </c>
      <c r="W2539" t="b">
        <f>COUNT(LifeExpectancyData[[#This Row],[Life expectancy]:[Schooling]])=19</f>
        <v>0</v>
      </c>
    </row>
    <row r="2540" spans="1:23" x14ac:dyDescent="0.25">
      <c r="A2540" t="s">
        <v>441</v>
      </c>
      <c r="B2540">
        <v>2014</v>
      </c>
      <c r="C2540" t="s">
        <v>273</v>
      </c>
      <c r="D2540">
        <v>64.400000000000006</v>
      </c>
      <c r="E2540">
        <v>294</v>
      </c>
      <c r="F2540">
        <v>7</v>
      </c>
      <c r="G2540">
        <v>0.01</v>
      </c>
      <c r="H2540">
        <v>0</v>
      </c>
      <c r="I2540">
        <v>47</v>
      </c>
      <c r="J2540">
        <v>594</v>
      </c>
      <c r="K2540">
        <v>56.2</v>
      </c>
      <c r="L2540">
        <v>8</v>
      </c>
      <c r="M2540">
        <v>52</v>
      </c>
      <c r="N2540">
        <v>3.25</v>
      </c>
      <c r="O2540">
        <v>43</v>
      </c>
      <c r="P2540">
        <v>0.1</v>
      </c>
      <c r="R2540">
        <v>19239</v>
      </c>
      <c r="S2540">
        <v>6.3</v>
      </c>
      <c r="T2540">
        <v>6.1</v>
      </c>
      <c r="U2540">
        <v>0.57499999999999996</v>
      </c>
      <c r="V2540">
        <v>9</v>
      </c>
      <c r="W2540" t="b">
        <f>COUNT(LifeExpectancyData[[#This Row],[Life expectancy]:[Schooling]])=19</f>
        <v>0</v>
      </c>
    </row>
    <row r="2541" spans="1:23" x14ac:dyDescent="0.25">
      <c r="A2541" t="s">
        <v>441</v>
      </c>
      <c r="B2541">
        <v>2013</v>
      </c>
      <c r="C2541" t="s">
        <v>273</v>
      </c>
      <c r="D2541">
        <v>63.6</v>
      </c>
      <c r="E2541">
        <v>37</v>
      </c>
      <c r="F2541">
        <v>7</v>
      </c>
      <c r="G2541">
        <v>0.01</v>
      </c>
      <c r="H2541">
        <v>0</v>
      </c>
      <c r="I2541">
        <v>71</v>
      </c>
      <c r="J2541">
        <v>740</v>
      </c>
      <c r="K2541">
        <v>55.2</v>
      </c>
      <c r="L2541">
        <v>9</v>
      </c>
      <c r="M2541">
        <v>5</v>
      </c>
      <c r="N2541">
        <v>3.25</v>
      </c>
      <c r="O2541">
        <v>41</v>
      </c>
      <c r="P2541">
        <v>0.1</v>
      </c>
      <c r="R2541">
        <v>1989141</v>
      </c>
      <c r="S2541">
        <v>6.3</v>
      </c>
      <c r="T2541">
        <v>6.1</v>
      </c>
      <c r="U2541">
        <v>0.63500000000000001</v>
      </c>
      <c r="V2541">
        <v>13</v>
      </c>
      <c r="W2541" t="b">
        <f>COUNT(LifeExpectancyData[[#This Row],[Life expectancy]:[Schooling]])=19</f>
        <v>0</v>
      </c>
    </row>
    <row r="2542" spans="1:23" x14ac:dyDescent="0.25">
      <c r="A2542" t="s">
        <v>441</v>
      </c>
      <c r="B2542">
        <v>2012</v>
      </c>
      <c r="C2542" t="s">
        <v>273</v>
      </c>
      <c r="D2542">
        <v>62.8</v>
      </c>
      <c r="E2542">
        <v>32</v>
      </c>
      <c r="F2542">
        <v>7</v>
      </c>
      <c r="G2542">
        <v>0.01</v>
      </c>
      <c r="H2542">
        <v>0</v>
      </c>
      <c r="I2542">
        <v>43</v>
      </c>
      <c r="J2542">
        <v>13</v>
      </c>
      <c r="K2542">
        <v>54.2</v>
      </c>
      <c r="L2542">
        <v>9</v>
      </c>
      <c r="M2542">
        <v>47</v>
      </c>
      <c r="N2542">
        <v>3.25</v>
      </c>
      <c r="O2542">
        <v>45</v>
      </c>
      <c r="P2542">
        <v>0.1</v>
      </c>
      <c r="R2542">
        <v>24271</v>
      </c>
      <c r="S2542">
        <v>6.3</v>
      </c>
      <c r="T2542">
        <v>6.1</v>
      </c>
      <c r="U2542">
        <v>0.64500000000000002</v>
      </c>
      <c r="V2542">
        <v>12.5</v>
      </c>
      <c r="W2542" t="b">
        <f>COUNT(LifeExpectancyData[[#This Row],[Life expectancy]:[Schooling]])=19</f>
        <v>0</v>
      </c>
    </row>
    <row r="2543" spans="1:23" x14ac:dyDescent="0.25">
      <c r="A2543" t="s">
        <v>441</v>
      </c>
      <c r="B2543">
        <v>2011</v>
      </c>
      <c r="C2543" t="s">
        <v>273</v>
      </c>
      <c r="D2543">
        <v>71.7</v>
      </c>
      <c r="E2543">
        <v>163</v>
      </c>
      <c r="F2543">
        <v>7</v>
      </c>
      <c r="G2543">
        <v>0.76</v>
      </c>
      <c r="H2543">
        <v>0</v>
      </c>
      <c r="I2543">
        <v>66</v>
      </c>
      <c r="J2543">
        <v>13</v>
      </c>
      <c r="K2543">
        <v>53.2</v>
      </c>
      <c r="L2543">
        <v>8</v>
      </c>
      <c r="M2543">
        <v>6</v>
      </c>
      <c r="N2543">
        <v>3.23</v>
      </c>
      <c r="O2543">
        <v>72</v>
      </c>
      <c r="P2543">
        <v>0.1</v>
      </c>
      <c r="R2543">
        <v>2863993</v>
      </c>
      <c r="S2543">
        <v>6.3</v>
      </c>
      <c r="T2543">
        <v>6.1</v>
      </c>
      <c r="U2543">
        <v>0.64600000000000002</v>
      </c>
      <c r="V2543">
        <v>12</v>
      </c>
      <c r="W2543" t="b">
        <f>COUNT(LifeExpectancyData[[#This Row],[Life expectancy]:[Schooling]])=19</f>
        <v>0</v>
      </c>
    </row>
    <row r="2544" spans="1:23" x14ac:dyDescent="0.25">
      <c r="A2544" t="s">
        <v>441</v>
      </c>
      <c r="B2544">
        <v>2010</v>
      </c>
      <c r="C2544" t="s">
        <v>273</v>
      </c>
      <c r="D2544">
        <v>73.7</v>
      </c>
      <c r="E2544">
        <v>127</v>
      </c>
      <c r="F2544">
        <v>7</v>
      </c>
      <c r="G2544">
        <v>0.78</v>
      </c>
      <c r="H2544">
        <v>0</v>
      </c>
      <c r="I2544">
        <v>84</v>
      </c>
      <c r="J2544">
        <v>26</v>
      </c>
      <c r="K2544">
        <v>52.3</v>
      </c>
      <c r="L2544">
        <v>9</v>
      </c>
      <c r="M2544">
        <v>83</v>
      </c>
      <c r="N2544">
        <v>3.28</v>
      </c>
      <c r="O2544">
        <v>8</v>
      </c>
      <c r="P2544">
        <v>0.1</v>
      </c>
      <c r="R2544">
        <v>2118834</v>
      </c>
      <c r="S2544">
        <v>6.4</v>
      </c>
      <c r="T2544">
        <v>6.1</v>
      </c>
      <c r="U2544">
        <v>0.65</v>
      </c>
      <c r="V2544">
        <v>11.7</v>
      </c>
      <c r="W2544" t="b">
        <f>COUNT(LifeExpectancyData[[#This Row],[Life expectancy]:[Schooling]])=19</f>
        <v>0</v>
      </c>
    </row>
    <row r="2545" spans="1:23" x14ac:dyDescent="0.25">
      <c r="A2545" t="s">
        <v>441</v>
      </c>
      <c r="B2545">
        <v>2009</v>
      </c>
      <c r="C2545" t="s">
        <v>273</v>
      </c>
      <c r="D2545">
        <v>73.8</v>
      </c>
      <c r="E2545">
        <v>124</v>
      </c>
      <c r="F2545">
        <v>7</v>
      </c>
      <c r="G2545">
        <v>0.81</v>
      </c>
      <c r="H2545">
        <v>0</v>
      </c>
      <c r="I2545">
        <v>84</v>
      </c>
      <c r="J2545">
        <v>22</v>
      </c>
      <c r="K2545">
        <v>51.3</v>
      </c>
      <c r="L2545">
        <v>9</v>
      </c>
      <c r="M2545">
        <v>83</v>
      </c>
      <c r="N2545">
        <v>3.55</v>
      </c>
      <c r="O2545">
        <v>8</v>
      </c>
      <c r="P2545">
        <v>0.1</v>
      </c>
      <c r="R2545">
        <v>2824893</v>
      </c>
      <c r="S2545">
        <v>6.4</v>
      </c>
      <c r="T2545">
        <v>6.2</v>
      </c>
      <c r="U2545">
        <v>0.64800000000000002</v>
      </c>
      <c r="V2545">
        <v>11.8</v>
      </c>
      <c r="W2545" t="b">
        <f>COUNT(LifeExpectancyData[[#This Row],[Life expectancy]:[Schooling]])=19</f>
        <v>0</v>
      </c>
    </row>
    <row r="2546" spans="1:23" x14ac:dyDescent="0.25">
      <c r="A2546" t="s">
        <v>441</v>
      </c>
      <c r="B2546">
        <v>2008</v>
      </c>
      <c r="C2546" t="s">
        <v>273</v>
      </c>
      <c r="D2546">
        <v>73.8</v>
      </c>
      <c r="E2546">
        <v>122</v>
      </c>
      <c r="F2546">
        <v>8</v>
      </c>
      <c r="G2546">
        <v>0.8</v>
      </c>
      <c r="H2546">
        <v>0</v>
      </c>
      <c r="I2546">
        <v>83</v>
      </c>
      <c r="J2546">
        <v>19</v>
      </c>
      <c r="K2546">
        <v>5.4</v>
      </c>
      <c r="L2546">
        <v>9</v>
      </c>
      <c r="M2546">
        <v>83</v>
      </c>
      <c r="N2546">
        <v>3.4</v>
      </c>
      <c r="O2546">
        <v>79</v>
      </c>
      <c r="P2546">
        <v>0.1</v>
      </c>
      <c r="R2546">
        <v>2325443</v>
      </c>
      <c r="S2546">
        <v>6.4</v>
      </c>
      <c r="T2546">
        <v>6.2</v>
      </c>
      <c r="U2546">
        <v>0.65100000000000002</v>
      </c>
      <c r="V2546">
        <v>11.6</v>
      </c>
      <c r="W2546" t="b">
        <f>COUNT(LifeExpectancyData[[#This Row],[Life expectancy]:[Schooling]])=19</f>
        <v>0</v>
      </c>
    </row>
    <row r="2547" spans="1:23" x14ac:dyDescent="0.25">
      <c r="A2547" t="s">
        <v>441</v>
      </c>
      <c r="B2547">
        <v>2007</v>
      </c>
      <c r="C2547" t="s">
        <v>273</v>
      </c>
      <c r="D2547">
        <v>73.8</v>
      </c>
      <c r="E2547">
        <v>121</v>
      </c>
      <c r="F2547">
        <v>8</v>
      </c>
      <c r="G2547">
        <v>0.83</v>
      </c>
      <c r="H2547">
        <v>17.981361840000002</v>
      </c>
      <c r="I2547">
        <v>83</v>
      </c>
      <c r="J2547">
        <v>403</v>
      </c>
      <c r="K2547">
        <v>49.4</v>
      </c>
      <c r="L2547">
        <v>9</v>
      </c>
      <c r="M2547">
        <v>83</v>
      </c>
      <c r="N2547">
        <v>3.72</v>
      </c>
      <c r="O2547">
        <v>8</v>
      </c>
      <c r="P2547">
        <v>0.1</v>
      </c>
      <c r="Q2547">
        <v>258.35289999999998</v>
      </c>
      <c r="R2547">
        <v>1963286</v>
      </c>
      <c r="S2547">
        <v>6.4</v>
      </c>
      <c r="T2547">
        <v>6.2</v>
      </c>
      <c r="U2547">
        <v>0.64400000000000002</v>
      </c>
      <c r="V2547">
        <v>11.5</v>
      </c>
      <c r="W2547" t="b">
        <f>COUNT(LifeExpectancyData[[#This Row],[Life expectancy]:[Schooling]])=19</f>
        <v>1</v>
      </c>
    </row>
    <row r="2548" spans="1:23" x14ac:dyDescent="0.25">
      <c r="A2548" t="s">
        <v>441</v>
      </c>
      <c r="B2548">
        <v>2006</v>
      </c>
      <c r="C2548" t="s">
        <v>273</v>
      </c>
      <c r="D2548">
        <v>73.7</v>
      </c>
      <c r="E2548">
        <v>123</v>
      </c>
      <c r="F2548">
        <v>8</v>
      </c>
      <c r="G2548">
        <v>0.97</v>
      </c>
      <c r="H2548">
        <v>122.6523334</v>
      </c>
      <c r="I2548">
        <v>83</v>
      </c>
      <c r="J2548">
        <v>517</v>
      </c>
      <c r="K2548">
        <v>48.5</v>
      </c>
      <c r="L2548">
        <v>10</v>
      </c>
      <c r="M2548">
        <v>83</v>
      </c>
      <c r="N2548">
        <v>3.78</v>
      </c>
      <c r="O2548">
        <v>8</v>
      </c>
      <c r="P2548">
        <v>0.1</v>
      </c>
      <c r="Q2548">
        <v>1762.2461699999999</v>
      </c>
      <c r="R2548">
        <v>18914977</v>
      </c>
      <c r="S2548">
        <v>6.4</v>
      </c>
      <c r="T2548">
        <v>6.3</v>
      </c>
      <c r="U2548">
        <v>0.63600000000000001</v>
      </c>
      <c r="V2548">
        <v>11.4</v>
      </c>
      <c r="W2548" t="b">
        <f>COUNT(LifeExpectancyData[[#This Row],[Life expectancy]:[Schooling]])=19</f>
        <v>1</v>
      </c>
    </row>
    <row r="2549" spans="1:23" x14ac:dyDescent="0.25">
      <c r="A2549" t="s">
        <v>441</v>
      </c>
      <c r="B2549">
        <v>2005</v>
      </c>
      <c r="C2549" t="s">
        <v>273</v>
      </c>
      <c r="D2549">
        <v>73.5</v>
      </c>
      <c r="E2549">
        <v>127</v>
      </c>
      <c r="F2549">
        <v>9</v>
      </c>
      <c r="G2549">
        <v>0.92</v>
      </c>
      <c r="H2549">
        <v>116.2585943</v>
      </c>
      <c r="I2549">
        <v>83</v>
      </c>
      <c r="J2549">
        <v>375</v>
      </c>
      <c r="K2549">
        <v>47.6</v>
      </c>
      <c r="L2549">
        <v>10</v>
      </c>
      <c r="M2549">
        <v>83</v>
      </c>
      <c r="N2549">
        <v>4.1100000000000003</v>
      </c>
      <c r="O2549">
        <v>8</v>
      </c>
      <c r="P2549">
        <v>0.1</v>
      </c>
      <c r="Q2549">
        <v>1577.4571820000001</v>
      </c>
      <c r="R2549">
        <v>18294611</v>
      </c>
      <c r="S2549">
        <v>6.5</v>
      </c>
      <c r="T2549">
        <v>6.3</v>
      </c>
      <c r="U2549">
        <v>0.624</v>
      </c>
      <c r="V2549">
        <v>11</v>
      </c>
      <c r="W2549" t="b">
        <f>COUNT(LifeExpectancyData[[#This Row],[Life expectancy]:[Schooling]])=19</f>
        <v>1</v>
      </c>
    </row>
    <row r="2550" spans="1:23" x14ac:dyDescent="0.25">
      <c r="A2550" t="s">
        <v>441</v>
      </c>
      <c r="B2550">
        <v>2004</v>
      </c>
      <c r="C2550" t="s">
        <v>273</v>
      </c>
      <c r="D2550">
        <v>73.2</v>
      </c>
      <c r="E2550">
        <v>131</v>
      </c>
      <c r="F2550">
        <v>9</v>
      </c>
      <c r="G2550">
        <v>0.93</v>
      </c>
      <c r="H2550">
        <v>10.211297829999999</v>
      </c>
      <c r="I2550">
        <v>82</v>
      </c>
      <c r="J2550">
        <v>189</v>
      </c>
      <c r="K2550">
        <v>46.8</v>
      </c>
      <c r="L2550">
        <v>10</v>
      </c>
      <c r="M2550">
        <v>84</v>
      </c>
      <c r="N2550">
        <v>4.4800000000000004</v>
      </c>
      <c r="O2550">
        <v>81</v>
      </c>
      <c r="P2550">
        <v>0.1</v>
      </c>
      <c r="Q2550">
        <v>148.85273799999999</v>
      </c>
      <c r="R2550">
        <v>1786638</v>
      </c>
      <c r="S2550">
        <v>6.5</v>
      </c>
      <c r="T2550">
        <v>6.3</v>
      </c>
      <c r="U2550">
        <v>0.61</v>
      </c>
      <c r="V2550">
        <v>10.6</v>
      </c>
      <c r="W2550" t="b">
        <f>COUNT(LifeExpectancyData[[#This Row],[Life expectancy]:[Schooling]])=19</f>
        <v>1</v>
      </c>
    </row>
    <row r="2551" spans="1:23" x14ac:dyDescent="0.25">
      <c r="A2551" t="s">
        <v>441</v>
      </c>
      <c r="B2551">
        <v>2003</v>
      </c>
      <c r="C2551" t="s">
        <v>273</v>
      </c>
      <c r="D2551">
        <v>73</v>
      </c>
      <c r="E2551">
        <v>134</v>
      </c>
      <c r="F2551">
        <v>9</v>
      </c>
      <c r="G2551">
        <v>1.29</v>
      </c>
      <c r="H2551">
        <v>94.756392109999993</v>
      </c>
      <c r="I2551">
        <v>81</v>
      </c>
      <c r="J2551">
        <v>801</v>
      </c>
      <c r="K2551">
        <v>46</v>
      </c>
      <c r="L2551">
        <v>11</v>
      </c>
      <c r="M2551">
        <v>85</v>
      </c>
      <c r="N2551">
        <v>5.12</v>
      </c>
      <c r="O2551">
        <v>83</v>
      </c>
      <c r="P2551">
        <v>0.1</v>
      </c>
      <c r="Q2551">
        <v>1253.3914299999999</v>
      </c>
      <c r="R2551">
        <v>17415266</v>
      </c>
      <c r="S2551">
        <v>6.6</v>
      </c>
      <c r="T2551">
        <v>6.4</v>
      </c>
      <c r="U2551">
        <v>0.59899999999999998</v>
      </c>
      <c r="V2551">
        <v>10.3</v>
      </c>
      <c r="W2551" t="b">
        <f>COUNT(LifeExpectancyData[[#This Row],[Life expectancy]:[Schooling]])=19</f>
        <v>1</v>
      </c>
    </row>
    <row r="2552" spans="1:23" x14ac:dyDescent="0.25">
      <c r="A2552" t="s">
        <v>441</v>
      </c>
      <c r="B2552">
        <v>2002</v>
      </c>
      <c r="C2552" t="s">
        <v>273</v>
      </c>
      <c r="D2552">
        <v>72.8</v>
      </c>
      <c r="E2552">
        <v>135</v>
      </c>
      <c r="F2552">
        <v>9</v>
      </c>
      <c r="G2552">
        <v>1.25</v>
      </c>
      <c r="H2552">
        <v>91.703568329999996</v>
      </c>
      <c r="I2552">
        <v>8</v>
      </c>
      <c r="J2552">
        <v>538</v>
      </c>
      <c r="K2552">
        <v>45.3</v>
      </c>
      <c r="L2552">
        <v>11</v>
      </c>
      <c r="M2552">
        <v>86</v>
      </c>
      <c r="N2552">
        <v>4.9400000000000004</v>
      </c>
      <c r="O2552">
        <v>84</v>
      </c>
      <c r="P2552">
        <v>0.1</v>
      </c>
      <c r="Q2552">
        <v>1263.13455</v>
      </c>
      <c r="R2552">
        <v>178791</v>
      </c>
      <c r="S2552">
        <v>6.6</v>
      </c>
      <c r="T2552">
        <v>6.5</v>
      </c>
      <c r="U2552">
        <v>0.59599999999999997</v>
      </c>
      <c r="V2552">
        <v>10.199999999999999</v>
      </c>
      <c r="W2552" t="b">
        <f>COUNT(LifeExpectancyData[[#This Row],[Life expectancy]:[Schooling]])=19</f>
        <v>1</v>
      </c>
    </row>
    <row r="2553" spans="1:23" x14ac:dyDescent="0.25">
      <c r="A2553" t="s">
        <v>441</v>
      </c>
      <c r="B2553">
        <v>2001</v>
      </c>
      <c r="C2553" t="s">
        <v>273</v>
      </c>
      <c r="D2553">
        <v>72.7</v>
      </c>
      <c r="E2553">
        <v>135</v>
      </c>
      <c r="F2553">
        <v>10</v>
      </c>
      <c r="G2553">
        <v>1.29</v>
      </c>
      <c r="H2553">
        <v>93.500751109999996</v>
      </c>
      <c r="I2553">
        <v>8</v>
      </c>
      <c r="J2553">
        <v>290</v>
      </c>
      <c r="K2553">
        <v>44.6</v>
      </c>
      <c r="L2553">
        <v>11</v>
      </c>
      <c r="M2553">
        <v>83</v>
      </c>
      <c r="N2553">
        <v>4.92</v>
      </c>
      <c r="O2553">
        <v>82</v>
      </c>
      <c r="P2553">
        <v>0.1</v>
      </c>
      <c r="Q2553">
        <v>1258.421953</v>
      </c>
      <c r="R2553">
        <v>16766899</v>
      </c>
      <c r="S2553">
        <v>6.7</v>
      </c>
      <c r="T2553">
        <v>6.5</v>
      </c>
      <c r="U2553">
        <v>0.58899999999999997</v>
      </c>
      <c r="V2553">
        <v>10.1</v>
      </c>
      <c r="W2553" t="b">
        <f>COUNT(LifeExpectancyData[[#This Row],[Life expectancy]:[Schooling]])=19</f>
        <v>1</v>
      </c>
    </row>
    <row r="2554" spans="1:23" x14ac:dyDescent="0.25">
      <c r="A2554" t="s">
        <v>441</v>
      </c>
      <c r="B2554">
        <v>2000</v>
      </c>
      <c r="C2554" t="s">
        <v>273</v>
      </c>
      <c r="D2554">
        <v>72.599999999999994</v>
      </c>
      <c r="E2554">
        <v>136</v>
      </c>
      <c r="F2554">
        <v>10</v>
      </c>
      <c r="G2554">
        <v>1.41</v>
      </c>
      <c r="H2554">
        <v>81.727471199999997</v>
      </c>
      <c r="I2554">
        <v>79</v>
      </c>
      <c r="J2554">
        <v>146</v>
      </c>
      <c r="K2554">
        <v>43.9</v>
      </c>
      <c r="L2554">
        <v>12</v>
      </c>
      <c r="M2554">
        <v>86</v>
      </c>
      <c r="N2554">
        <v>4.92</v>
      </c>
      <c r="O2554">
        <v>84</v>
      </c>
      <c r="P2554">
        <v>0.1</v>
      </c>
      <c r="Q2554">
        <v>1177.6292679999999</v>
      </c>
      <c r="R2554">
        <v>1641848</v>
      </c>
      <c r="S2554">
        <v>6.8</v>
      </c>
      <c r="T2554">
        <v>6.6</v>
      </c>
      <c r="U2554">
        <v>0.58799999999999997</v>
      </c>
      <c r="V2554">
        <v>10</v>
      </c>
      <c r="W2554" t="b">
        <f>COUNT(LifeExpectancyData[[#This Row],[Life expectancy]:[Schooling]])=19</f>
        <v>1</v>
      </c>
    </row>
    <row r="2555" spans="1:23" x14ac:dyDescent="0.25">
      <c r="A2555" t="s">
        <v>442</v>
      </c>
      <c r="B2555">
        <v>2015</v>
      </c>
      <c r="C2555" t="s">
        <v>273</v>
      </c>
      <c r="D2555">
        <v>69.7</v>
      </c>
      <c r="E2555">
        <v>161</v>
      </c>
      <c r="F2555">
        <v>10</v>
      </c>
      <c r="H2555">
        <v>0</v>
      </c>
      <c r="I2555">
        <v>96</v>
      </c>
      <c r="J2555">
        <v>3</v>
      </c>
      <c r="K2555">
        <v>4.7</v>
      </c>
      <c r="L2555">
        <v>11</v>
      </c>
      <c r="M2555">
        <v>96</v>
      </c>
      <c r="O2555">
        <v>96</v>
      </c>
      <c r="P2555">
        <v>0.2</v>
      </c>
      <c r="Q2555">
        <v>918.67715429999998</v>
      </c>
      <c r="R2555">
        <v>8548651</v>
      </c>
      <c r="S2555">
        <v>3.6</v>
      </c>
      <c r="T2555">
        <v>3.7</v>
      </c>
      <c r="U2555">
        <v>0.625</v>
      </c>
      <c r="V2555">
        <v>11.3</v>
      </c>
      <c r="W2555" t="b">
        <f>COUNT(LifeExpectancyData[[#This Row],[Life expectancy]:[Schooling]])=19</f>
        <v>0</v>
      </c>
    </row>
    <row r="2556" spans="1:23" x14ac:dyDescent="0.25">
      <c r="A2556" t="s">
        <v>442</v>
      </c>
      <c r="B2556">
        <v>2014</v>
      </c>
      <c r="C2556" t="s">
        <v>273</v>
      </c>
      <c r="D2556">
        <v>69.599999999999994</v>
      </c>
      <c r="E2556">
        <v>162</v>
      </c>
      <c r="F2556">
        <v>10</v>
      </c>
      <c r="G2556">
        <v>0.01</v>
      </c>
      <c r="H2556">
        <v>7.8290085960000004</v>
      </c>
      <c r="I2556">
        <v>97</v>
      </c>
      <c r="J2556">
        <v>0</v>
      </c>
      <c r="K2556">
        <v>39.9</v>
      </c>
      <c r="L2556">
        <v>11</v>
      </c>
      <c r="M2556">
        <v>94</v>
      </c>
      <c r="N2556">
        <v>6.88</v>
      </c>
      <c r="O2556">
        <v>97</v>
      </c>
      <c r="P2556">
        <v>0.2</v>
      </c>
      <c r="Q2556">
        <v>114.45919000000001</v>
      </c>
      <c r="R2556">
        <v>8362745</v>
      </c>
      <c r="S2556">
        <v>3.6</v>
      </c>
      <c r="T2556">
        <v>3.7</v>
      </c>
      <c r="U2556">
        <v>0.622</v>
      </c>
      <c r="V2556">
        <v>11.3</v>
      </c>
      <c r="W2556" t="b">
        <f>COUNT(LifeExpectancyData[[#This Row],[Life expectancy]:[Schooling]])=19</f>
        <v>1</v>
      </c>
    </row>
    <row r="2557" spans="1:23" x14ac:dyDescent="0.25">
      <c r="A2557" t="s">
        <v>442</v>
      </c>
      <c r="B2557">
        <v>2013</v>
      </c>
      <c r="C2557" t="s">
        <v>273</v>
      </c>
      <c r="D2557">
        <v>69.3</v>
      </c>
      <c r="E2557">
        <v>163</v>
      </c>
      <c r="F2557">
        <v>10</v>
      </c>
      <c r="G2557">
        <v>0.01</v>
      </c>
      <c r="H2557">
        <v>1.0419164000000001</v>
      </c>
      <c r="I2557">
        <v>96</v>
      </c>
      <c r="J2557">
        <v>1</v>
      </c>
      <c r="K2557">
        <v>39</v>
      </c>
      <c r="L2557">
        <v>11</v>
      </c>
      <c r="M2557">
        <v>97</v>
      </c>
      <c r="N2557">
        <v>6.75</v>
      </c>
      <c r="O2557">
        <v>96</v>
      </c>
      <c r="P2557">
        <v>0.2</v>
      </c>
      <c r="Q2557">
        <v>14.214411999999999</v>
      </c>
      <c r="R2557">
        <v>817789</v>
      </c>
      <c r="S2557">
        <v>3.6</v>
      </c>
      <c r="T2557">
        <v>3.7</v>
      </c>
      <c r="U2557">
        <v>0.61699999999999999</v>
      </c>
      <c r="V2557">
        <v>11.2</v>
      </c>
      <c r="W2557" t="b">
        <f>COUNT(LifeExpectancyData[[#This Row],[Life expectancy]:[Schooling]])=19</f>
        <v>1</v>
      </c>
    </row>
    <row r="2558" spans="1:23" x14ac:dyDescent="0.25">
      <c r="A2558" t="s">
        <v>442</v>
      </c>
      <c r="B2558">
        <v>2012</v>
      </c>
      <c r="C2558" t="s">
        <v>273</v>
      </c>
      <c r="D2558">
        <v>68.8</v>
      </c>
      <c r="E2558">
        <v>164</v>
      </c>
      <c r="F2558">
        <v>10</v>
      </c>
      <c r="G2558">
        <v>0.01</v>
      </c>
      <c r="H2558">
        <v>71.508921450000003</v>
      </c>
      <c r="I2558">
        <v>94</v>
      </c>
      <c r="J2558">
        <v>16</v>
      </c>
      <c r="K2558">
        <v>38.200000000000003</v>
      </c>
      <c r="L2558">
        <v>12</v>
      </c>
      <c r="M2558">
        <v>96</v>
      </c>
      <c r="N2558">
        <v>6.39</v>
      </c>
      <c r="O2558">
        <v>94</v>
      </c>
      <c r="P2558">
        <v>0.2</v>
      </c>
      <c r="Q2558">
        <v>954.72525299999995</v>
      </c>
      <c r="R2558">
        <v>799562</v>
      </c>
      <c r="S2558">
        <v>3.6</v>
      </c>
      <c r="T2558">
        <v>3.7</v>
      </c>
      <c r="U2558">
        <v>0.61299999999999999</v>
      </c>
      <c r="V2558">
        <v>11.1</v>
      </c>
      <c r="W2558" t="b">
        <f>COUNT(LifeExpectancyData[[#This Row],[Life expectancy]:[Schooling]])=19</f>
        <v>1</v>
      </c>
    </row>
    <row r="2559" spans="1:23" x14ac:dyDescent="0.25">
      <c r="A2559" t="s">
        <v>442</v>
      </c>
      <c r="B2559">
        <v>2011</v>
      </c>
      <c r="C2559" t="s">
        <v>273</v>
      </c>
      <c r="D2559">
        <v>68.099999999999994</v>
      </c>
      <c r="E2559">
        <v>166</v>
      </c>
      <c r="F2559">
        <v>10</v>
      </c>
      <c r="G2559">
        <v>0.32</v>
      </c>
      <c r="H2559">
        <v>51.991922700000003</v>
      </c>
      <c r="I2559">
        <v>96</v>
      </c>
      <c r="J2559">
        <v>1</v>
      </c>
      <c r="K2559">
        <v>37.4</v>
      </c>
      <c r="L2559">
        <v>12</v>
      </c>
      <c r="M2559">
        <v>97</v>
      </c>
      <c r="N2559">
        <v>5.98</v>
      </c>
      <c r="O2559">
        <v>96</v>
      </c>
      <c r="P2559">
        <v>0.2</v>
      </c>
      <c r="Q2559">
        <v>834.5412953</v>
      </c>
      <c r="R2559">
        <v>7815949</v>
      </c>
      <c r="S2559">
        <v>3.7</v>
      </c>
      <c r="T2559">
        <v>3.7</v>
      </c>
      <c r="U2559">
        <v>0.60799999999999998</v>
      </c>
      <c r="V2559">
        <v>11.1</v>
      </c>
      <c r="W2559" t="b">
        <f>COUNT(LifeExpectancyData[[#This Row],[Life expectancy]:[Schooling]])=19</f>
        <v>1</v>
      </c>
    </row>
    <row r="2560" spans="1:23" x14ac:dyDescent="0.25">
      <c r="A2560" t="s">
        <v>442</v>
      </c>
      <c r="B2560">
        <v>2010</v>
      </c>
      <c r="C2560" t="s">
        <v>273</v>
      </c>
      <c r="D2560">
        <v>67.3</v>
      </c>
      <c r="E2560">
        <v>171</v>
      </c>
      <c r="F2560">
        <v>10</v>
      </c>
      <c r="G2560">
        <v>0.32</v>
      </c>
      <c r="H2560">
        <v>43.340999580000002</v>
      </c>
      <c r="I2560">
        <v>93</v>
      </c>
      <c r="J2560">
        <v>0</v>
      </c>
      <c r="K2560">
        <v>36.6</v>
      </c>
      <c r="L2560">
        <v>12</v>
      </c>
      <c r="M2560">
        <v>95</v>
      </c>
      <c r="N2560">
        <v>6.4</v>
      </c>
      <c r="O2560">
        <v>93</v>
      </c>
      <c r="P2560">
        <v>0.2</v>
      </c>
      <c r="Q2560">
        <v>738.34752270000001</v>
      </c>
      <c r="R2560">
        <v>764163</v>
      </c>
      <c r="S2560">
        <v>3.7</v>
      </c>
      <c r="T2560">
        <v>3.8</v>
      </c>
      <c r="U2560">
        <v>0.60299999999999998</v>
      </c>
      <c r="V2560">
        <v>11.1</v>
      </c>
      <c r="W2560" t="b">
        <f>COUNT(LifeExpectancyData[[#This Row],[Life expectancy]:[Schooling]])=19</f>
        <v>1</v>
      </c>
    </row>
    <row r="2561" spans="1:23" x14ac:dyDescent="0.25">
      <c r="A2561" t="s">
        <v>442</v>
      </c>
      <c r="B2561">
        <v>2009</v>
      </c>
      <c r="C2561" t="s">
        <v>273</v>
      </c>
      <c r="D2561">
        <v>66.7</v>
      </c>
      <c r="E2561">
        <v>174</v>
      </c>
      <c r="F2561">
        <v>10</v>
      </c>
      <c r="G2561">
        <v>0.3</v>
      </c>
      <c r="H2561">
        <v>35.716137930000002</v>
      </c>
      <c r="I2561">
        <v>93</v>
      </c>
      <c r="J2561">
        <v>0</v>
      </c>
      <c r="K2561">
        <v>35.9</v>
      </c>
      <c r="L2561">
        <v>12</v>
      </c>
      <c r="M2561">
        <v>93</v>
      </c>
      <c r="N2561">
        <v>5.93</v>
      </c>
      <c r="O2561">
        <v>93</v>
      </c>
      <c r="P2561">
        <v>0.2</v>
      </c>
      <c r="Q2561">
        <v>666.34585689999994</v>
      </c>
      <c r="R2561">
        <v>7472819</v>
      </c>
      <c r="S2561">
        <v>3.7</v>
      </c>
      <c r="T2561">
        <v>3.8</v>
      </c>
      <c r="U2561">
        <v>0.60099999999999998</v>
      </c>
      <c r="V2561">
        <v>11.1</v>
      </c>
      <c r="W2561" t="b">
        <f>COUNT(LifeExpectancyData[[#This Row],[Life expectancy]:[Schooling]])=19</f>
        <v>1</v>
      </c>
    </row>
    <row r="2562" spans="1:23" x14ac:dyDescent="0.25">
      <c r="A2562" t="s">
        <v>442</v>
      </c>
      <c r="B2562">
        <v>2008</v>
      </c>
      <c r="C2562" t="s">
        <v>273</v>
      </c>
      <c r="D2562">
        <v>66.400000000000006</v>
      </c>
      <c r="E2562">
        <v>178</v>
      </c>
      <c r="F2562">
        <v>10</v>
      </c>
      <c r="G2562">
        <v>0.32</v>
      </c>
      <c r="H2562">
        <v>4.1533629120000004</v>
      </c>
      <c r="I2562">
        <v>86</v>
      </c>
      <c r="J2562">
        <v>0</v>
      </c>
      <c r="K2562">
        <v>35.299999999999997</v>
      </c>
      <c r="L2562">
        <v>12</v>
      </c>
      <c r="M2562">
        <v>87</v>
      </c>
      <c r="N2562">
        <v>5.58</v>
      </c>
      <c r="O2562">
        <v>86</v>
      </c>
      <c r="P2562">
        <v>0.3</v>
      </c>
      <c r="Q2562">
        <v>76.914128000000005</v>
      </c>
      <c r="R2562">
        <v>739728</v>
      </c>
      <c r="S2562">
        <v>3.8</v>
      </c>
      <c r="T2562">
        <v>3.8</v>
      </c>
      <c r="U2562">
        <v>0.59199999999999997</v>
      </c>
      <c r="V2562">
        <v>10.8</v>
      </c>
      <c r="W2562" t="b">
        <f>COUNT(LifeExpectancyData[[#This Row],[Life expectancy]:[Schooling]])=19</f>
        <v>1</v>
      </c>
    </row>
    <row r="2563" spans="1:23" x14ac:dyDescent="0.25">
      <c r="A2563" t="s">
        <v>442</v>
      </c>
      <c r="B2563">
        <v>2007</v>
      </c>
      <c r="C2563" t="s">
        <v>273</v>
      </c>
      <c r="D2563">
        <v>66.099999999999994</v>
      </c>
      <c r="E2563">
        <v>181</v>
      </c>
      <c r="F2563">
        <v>10</v>
      </c>
      <c r="G2563">
        <v>0.35</v>
      </c>
      <c r="H2563">
        <v>2.2724049040000001</v>
      </c>
      <c r="I2563">
        <v>84</v>
      </c>
      <c r="J2563">
        <v>2</v>
      </c>
      <c r="K2563">
        <v>34.700000000000003</v>
      </c>
      <c r="L2563">
        <v>12</v>
      </c>
      <c r="M2563">
        <v>85</v>
      </c>
      <c r="N2563">
        <v>5.35</v>
      </c>
      <c r="O2563">
        <v>86</v>
      </c>
      <c r="P2563">
        <v>0.3</v>
      </c>
      <c r="Q2563">
        <v>52.359560000000002</v>
      </c>
      <c r="R2563">
        <v>7152385</v>
      </c>
      <c r="S2563">
        <v>3.8</v>
      </c>
      <c r="T2563">
        <v>3.8</v>
      </c>
      <c r="U2563">
        <v>0.58599999999999997</v>
      </c>
      <c r="V2563">
        <v>10.9</v>
      </c>
      <c r="W2563" t="b">
        <f>COUNT(LifeExpectancyData[[#This Row],[Life expectancy]:[Schooling]])=19</f>
        <v>1</v>
      </c>
    </row>
    <row r="2564" spans="1:23" x14ac:dyDescent="0.25">
      <c r="A2564" t="s">
        <v>442</v>
      </c>
      <c r="B2564">
        <v>2006</v>
      </c>
      <c r="C2564" t="s">
        <v>273</v>
      </c>
      <c r="D2564">
        <v>65.900000000000006</v>
      </c>
      <c r="E2564">
        <v>183</v>
      </c>
      <c r="F2564">
        <v>10</v>
      </c>
      <c r="G2564">
        <v>0.38</v>
      </c>
      <c r="H2564">
        <v>2.6262349029999998</v>
      </c>
      <c r="I2564">
        <v>88</v>
      </c>
      <c r="J2564">
        <v>3</v>
      </c>
      <c r="K2564">
        <v>34.1</v>
      </c>
      <c r="L2564">
        <v>12</v>
      </c>
      <c r="M2564">
        <v>76</v>
      </c>
      <c r="N2564">
        <v>5.7</v>
      </c>
      <c r="O2564">
        <v>83</v>
      </c>
      <c r="P2564">
        <v>0.3</v>
      </c>
      <c r="Q2564">
        <v>44.287266500000001</v>
      </c>
      <c r="R2564">
        <v>7557</v>
      </c>
      <c r="S2564">
        <v>3.8</v>
      </c>
      <c r="T2564">
        <v>3.9</v>
      </c>
      <c r="U2564">
        <v>0.57899999999999996</v>
      </c>
      <c r="V2564">
        <v>10.7</v>
      </c>
      <c r="W2564" t="b">
        <f>COUNT(LifeExpectancyData[[#This Row],[Life expectancy]:[Schooling]])=19</f>
        <v>1</v>
      </c>
    </row>
    <row r="2565" spans="1:23" x14ac:dyDescent="0.25">
      <c r="A2565" t="s">
        <v>442</v>
      </c>
      <c r="B2565">
        <v>2005</v>
      </c>
      <c r="C2565" t="s">
        <v>273</v>
      </c>
      <c r="D2565">
        <v>65.5</v>
      </c>
      <c r="E2565">
        <v>194</v>
      </c>
      <c r="F2565">
        <v>10</v>
      </c>
      <c r="G2565">
        <v>0.37</v>
      </c>
      <c r="H2565">
        <v>19.836723079999999</v>
      </c>
      <c r="I2565">
        <v>81</v>
      </c>
      <c r="J2565">
        <v>0</v>
      </c>
      <c r="K2565">
        <v>33.5</v>
      </c>
      <c r="L2565">
        <v>12</v>
      </c>
      <c r="M2565">
        <v>79</v>
      </c>
      <c r="N2565">
        <v>5.89</v>
      </c>
      <c r="O2565">
        <v>84</v>
      </c>
      <c r="P2565">
        <v>0.3</v>
      </c>
      <c r="Q2565">
        <v>337.35923600000001</v>
      </c>
      <c r="R2565">
        <v>6854176</v>
      </c>
      <c r="S2565">
        <v>3.8</v>
      </c>
      <c r="T2565">
        <v>3.9</v>
      </c>
      <c r="U2565">
        <v>0.57199999999999995</v>
      </c>
      <c r="V2565">
        <v>10.6</v>
      </c>
      <c r="W2565" t="b">
        <f>COUNT(LifeExpectancyData[[#This Row],[Life expectancy]:[Schooling]])=19</f>
        <v>1</v>
      </c>
    </row>
    <row r="2566" spans="1:23" x14ac:dyDescent="0.25">
      <c r="A2566" t="s">
        <v>442</v>
      </c>
      <c r="B2566">
        <v>2004</v>
      </c>
      <c r="C2566" t="s">
        <v>273</v>
      </c>
      <c r="D2566">
        <v>65.900000000000006</v>
      </c>
      <c r="E2566">
        <v>177</v>
      </c>
      <c r="F2566">
        <v>11</v>
      </c>
      <c r="G2566">
        <v>0.38</v>
      </c>
      <c r="H2566">
        <v>2.093721752</v>
      </c>
      <c r="I2566">
        <v>81</v>
      </c>
      <c r="J2566">
        <v>4</v>
      </c>
      <c r="K2566">
        <v>33</v>
      </c>
      <c r="L2566">
        <v>13</v>
      </c>
      <c r="M2566">
        <v>82</v>
      </c>
      <c r="N2566">
        <v>5.7</v>
      </c>
      <c r="O2566">
        <v>86</v>
      </c>
      <c r="P2566">
        <v>0.3</v>
      </c>
      <c r="Q2566">
        <v>39.281834000000003</v>
      </c>
      <c r="R2566">
        <v>6712841</v>
      </c>
      <c r="S2566">
        <v>3.9</v>
      </c>
      <c r="T2566">
        <v>3.9</v>
      </c>
      <c r="U2566">
        <v>0.56299999999999994</v>
      </c>
      <c r="V2566">
        <v>10.5</v>
      </c>
      <c r="W2566" t="b">
        <f>COUNT(LifeExpectancyData[[#This Row],[Life expectancy]:[Schooling]])=19</f>
        <v>1</v>
      </c>
    </row>
    <row r="2567" spans="1:23" x14ac:dyDescent="0.25">
      <c r="A2567" t="s">
        <v>442</v>
      </c>
      <c r="B2567">
        <v>2003</v>
      </c>
      <c r="C2567" t="s">
        <v>273</v>
      </c>
      <c r="D2567">
        <v>65.2</v>
      </c>
      <c r="E2567">
        <v>182</v>
      </c>
      <c r="F2567">
        <v>11</v>
      </c>
      <c r="G2567">
        <v>0.36</v>
      </c>
      <c r="H2567">
        <v>13.257239970000001</v>
      </c>
      <c r="I2567">
        <v>58</v>
      </c>
      <c r="J2567">
        <v>2144</v>
      </c>
      <c r="K2567">
        <v>32.5</v>
      </c>
      <c r="L2567">
        <v>14</v>
      </c>
      <c r="M2567">
        <v>82</v>
      </c>
      <c r="N2567">
        <v>4.46</v>
      </c>
      <c r="O2567">
        <v>85</v>
      </c>
      <c r="P2567">
        <v>0.3</v>
      </c>
      <c r="Q2567">
        <v>236.314438</v>
      </c>
      <c r="R2567">
        <v>6576877</v>
      </c>
      <c r="S2567">
        <v>4</v>
      </c>
      <c r="T2567">
        <v>4</v>
      </c>
      <c r="U2567">
        <v>0.55300000000000005</v>
      </c>
      <c r="V2567">
        <v>10.1</v>
      </c>
      <c r="W2567" t="b">
        <f>COUNT(LifeExpectancyData[[#This Row],[Life expectancy]:[Schooling]])=19</f>
        <v>1</v>
      </c>
    </row>
    <row r="2568" spans="1:23" x14ac:dyDescent="0.25">
      <c r="A2568" t="s">
        <v>442</v>
      </c>
      <c r="B2568">
        <v>2002</v>
      </c>
      <c r="C2568" t="s">
        <v>273</v>
      </c>
      <c r="D2568">
        <v>64.3</v>
      </c>
      <c r="E2568">
        <v>193</v>
      </c>
      <c r="F2568">
        <v>12</v>
      </c>
      <c r="G2568">
        <v>0.6</v>
      </c>
      <c r="H2568">
        <v>10.681474850000001</v>
      </c>
      <c r="I2568">
        <v>39</v>
      </c>
      <c r="J2568">
        <v>927</v>
      </c>
      <c r="K2568">
        <v>32.1</v>
      </c>
      <c r="L2568">
        <v>15</v>
      </c>
      <c r="M2568">
        <v>84</v>
      </c>
      <c r="N2568">
        <v>4.4800000000000004</v>
      </c>
      <c r="O2568">
        <v>85</v>
      </c>
      <c r="P2568">
        <v>0.3</v>
      </c>
      <c r="Q2568">
        <v>189.38785189999999</v>
      </c>
      <c r="R2568">
        <v>6447688</v>
      </c>
      <c r="S2568">
        <v>4</v>
      </c>
      <c r="T2568">
        <v>4</v>
      </c>
      <c r="U2568">
        <v>0.54300000000000004</v>
      </c>
      <c r="V2568">
        <v>9.8000000000000007</v>
      </c>
      <c r="W2568" t="b">
        <f>COUNT(LifeExpectancyData[[#This Row],[Life expectancy]:[Schooling]])=19</f>
        <v>1</v>
      </c>
    </row>
    <row r="2569" spans="1:23" x14ac:dyDescent="0.25">
      <c r="A2569" t="s">
        <v>442</v>
      </c>
      <c r="B2569">
        <v>2001</v>
      </c>
      <c r="C2569" t="s">
        <v>273</v>
      </c>
      <c r="D2569">
        <v>64</v>
      </c>
      <c r="E2569">
        <v>194</v>
      </c>
      <c r="F2569">
        <v>13</v>
      </c>
      <c r="G2569">
        <v>0.86</v>
      </c>
      <c r="H2569">
        <v>1.142003812</v>
      </c>
      <c r="J2569">
        <v>38</v>
      </c>
      <c r="K2569">
        <v>31.6</v>
      </c>
      <c r="L2569">
        <v>16</v>
      </c>
      <c r="M2569">
        <v>84</v>
      </c>
      <c r="N2569">
        <v>4.59</v>
      </c>
      <c r="O2569">
        <v>85</v>
      </c>
      <c r="P2569">
        <v>0.3</v>
      </c>
      <c r="Q2569">
        <v>17.8159721</v>
      </c>
      <c r="R2569">
        <v>6327125</v>
      </c>
      <c r="S2569">
        <v>4.0999999999999996</v>
      </c>
      <c r="T2569">
        <v>4.0999999999999996</v>
      </c>
      <c r="U2569">
        <v>0.53500000000000003</v>
      </c>
      <c r="V2569">
        <v>9.6999999999999993</v>
      </c>
      <c r="W2569" t="b">
        <f>COUNT(LifeExpectancyData[[#This Row],[Life expectancy]:[Schooling]])=19</f>
        <v>0</v>
      </c>
    </row>
    <row r="2570" spans="1:23" x14ac:dyDescent="0.25">
      <c r="A2570" t="s">
        <v>442</v>
      </c>
      <c r="B2570">
        <v>2000</v>
      </c>
      <c r="C2570" t="s">
        <v>273</v>
      </c>
      <c r="D2570">
        <v>63.7</v>
      </c>
      <c r="E2570">
        <v>198</v>
      </c>
      <c r="F2570">
        <v>14</v>
      </c>
      <c r="G2570">
        <v>0.37</v>
      </c>
      <c r="H2570">
        <v>8.9430064920000003</v>
      </c>
      <c r="J2570">
        <v>192</v>
      </c>
      <c r="K2570">
        <v>31.3</v>
      </c>
      <c r="L2570">
        <v>17</v>
      </c>
      <c r="M2570">
        <v>86</v>
      </c>
      <c r="N2570">
        <v>4.6399999999999997</v>
      </c>
      <c r="O2570">
        <v>83</v>
      </c>
      <c r="P2570">
        <v>0.3</v>
      </c>
      <c r="Q2570">
        <v>138.436633</v>
      </c>
      <c r="R2570">
        <v>621625</v>
      </c>
      <c r="S2570">
        <v>4.2</v>
      </c>
      <c r="T2570">
        <v>4.0999999999999996</v>
      </c>
      <c r="U2570">
        <v>0.52900000000000003</v>
      </c>
      <c r="V2570">
        <v>9.6</v>
      </c>
      <c r="W2570" t="b">
        <f>COUNT(LifeExpectancyData[[#This Row],[Life expectancy]:[Schooling]])=19</f>
        <v>0</v>
      </c>
    </row>
    <row r="2571" spans="1:23" x14ac:dyDescent="0.25">
      <c r="A2571" t="s">
        <v>443</v>
      </c>
      <c r="B2571">
        <v>2015</v>
      </c>
      <c r="C2571" t="s">
        <v>273</v>
      </c>
      <c r="D2571">
        <v>74.900000000000006</v>
      </c>
      <c r="E2571">
        <v>148</v>
      </c>
      <c r="F2571">
        <v>8</v>
      </c>
      <c r="H2571">
        <v>0</v>
      </c>
      <c r="I2571">
        <v>99</v>
      </c>
      <c r="J2571">
        <v>154</v>
      </c>
      <c r="K2571">
        <v>33.6</v>
      </c>
      <c r="L2571">
        <v>9</v>
      </c>
      <c r="M2571">
        <v>99</v>
      </c>
      <c r="O2571">
        <v>99</v>
      </c>
      <c r="P2571">
        <v>0.1</v>
      </c>
      <c r="Q2571">
        <v>5814.8631340000002</v>
      </c>
      <c r="R2571">
        <v>686576</v>
      </c>
      <c r="S2571">
        <v>7.7</v>
      </c>
      <c r="T2571">
        <v>7.7</v>
      </c>
      <c r="U2571">
        <v>0.73799999999999999</v>
      </c>
      <c r="V2571">
        <v>13.6</v>
      </c>
      <c r="W2571" t="b">
        <f>COUNT(LifeExpectancyData[[#This Row],[Life expectancy]:[Schooling]])=19</f>
        <v>0</v>
      </c>
    </row>
    <row r="2572" spans="1:23" x14ac:dyDescent="0.25">
      <c r="A2572" t="s">
        <v>443</v>
      </c>
      <c r="B2572">
        <v>2014</v>
      </c>
      <c r="C2572" t="s">
        <v>273</v>
      </c>
      <c r="D2572">
        <v>74.599999999999994</v>
      </c>
      <c r="E2572">
        <v>152</v>
      </c>
      <c r="F2572">
        <v>8</v>
      </c>
      <c r="G2572">
        <v>6.41</v>
      </c>
      <c r="H2572">
        <v>789.07729489999997</v>
      </c>
      <c r="I2572">
        <v>99</v>
      </c>
      <c r="J2572">
        <v>0</v>
      </c>
      <c r="K2572">
        <v>32.4</v>
      </c>
      <c r="L2572">
        <v>10</v>
      </c>
      <c r="M2572">
        <v>99</v>
      </c>
      <c r="N2572">
        <v>4.12</v>
      </c>
      <c r="O2572">
        <v>99</v>
      </c>
      <c r="P2572">
        <v>0.1</v>
      </c>
      <c r="Q2572">
        <v>5941.8471</v>
      </c>
      <c r="R2572">
        <v>68416772</v>
      </c>
      <c r="S2572">
        <v>7.8</v>
      </c>
      <c r="T2572">
        <v>7.8</v>
      </c>
      <c r="U2572">
        <v>0.73699999999999999</v>
      </c>
      <c r="V2572">
        <v>13.6</v>
      </c>
      <c r="W2572" t="b">
        <f>COUNT(LifeExpectancyData[[#This Row],[Life expectancy]:[Schooling]])=19</f>
        <v>1</v>
      </c>
    </row>
    <row r="2573" spans="1:23" x14ac:dyDescent="0.25">
      <c r="A2573" t="s">
        <v>443</v>
      </c>
      <c r="B2573">
        <v>2013</v>
      </c>
      <c r="C2573" t="s">
        <v>273</v>
      </c>
      <c r="D2573">
        <v>74.5</v>
      </c>
      <c r="E2573">
        <v>153</v>
      </c>
      <c r="F2573">
        <v>9</v>
      </c>
      <c r="G2573">
        <v>6.5</v>
      </c>
      <c r="H2573">
        <v>788.68734029999996</v>
      </c>
      <c r="I2573">
        <v>99</v>
      </c>
      <c r="J2573">
        <v>2641</v>
      </c>
      <c r="K2573">
        <v>31.3</v>
      </c>
      <c r="L2573">
        <v>10</v>
      </c>
      <c r="M2573">
        <v>99</v>
      </c>
      <c r="N2573">
        <v>4</v>
      </c>
      <c r="O2573">
        <v>99</v>
      </c>
      <c r="P2573">
        <v>0.1</v>
      </c>
      <c r="Q2573">
        <v>6171.262444</v>
      </c>
      <c r="R2573">
        <v>6814365</v>
      </c>
      <c r="S2573">
        <v>7.9</v>
      </c>
      <c r="T2573">
        <v>7.9</v>
      </c>
      <c r="U2573">
        <v>0.73299999999999998</v>
      </c>
      <c r="V2573">
        <v>13.6</v>
      </c>
      <c r="W2573" t="b">
        <f>COUNT(LifeExpectancyData[[#This Row],[Life expectancy]:[Schooling]])=19</f>
        <v>1</v>
      </c>
    </row>
    <row r="2574" spans="1:23" x14ac:dyDescent="0.25">
      <c r="A2574" t="s">
        <v>443</v>
      </c>
      <c r="B2574">
        <v>2012</v>
      </c>
      <c r="C2574" t="s">
        <v>273</v>
      </c>
      <c r="D2574">
        <v>74.3</v>
      </c>
      <c r="E2574">
        <v>154</v>
      </c>
      <c r="F2574">
        <v>9</v>
      </c>
      <c r="G2574">
        <v>6.56</v>
      </c>
      <c r="H2574">
        <v>801.05046549999997</v>
      </c>
      <c r="I2574">
        <v>98</v>
      </c>
      <c r="J2574">
        <v>5197</v>
      </c>
      <c r="K2574">
        <v>3.1</v>
      </c>
      <c r="L2574">
        <v>11</v>
      </c>
      <c r="M2574">
        <v>99</v>
      </c>
      <c r="N2574">
        <v>4.17</v>
      </c>
      <c r="O2574">
        <v>99</v>
      </c>
      <c r="P2574">
        <v>0.1</v>
      </c>
      <c r="Q2574">
        <v>5859.9156220000004</v>
      </c>
      <c r="R2574">
        <v>67843979</v>
      </c>
      <c r="S2574">
        <v>8</v>
      </c>
      <c r="T2574">
        <v>8.1</v>
      </c>
      <c r="U2574">
        <v>0.72899999999999998</v>
      </c>
      <c r="V2574">
        <v>13.7</v>
      </c>
      <c r="W2574" t="b">
        <f>COUNT(LifeExpectancyData[[#This Row],[Life expectancy]:[Schooling]])=19</f>
        <v>1</v>
      </c>
    </row>
    <row r="2575" spans="1:23" x14ac:dyDescent="0.25">
      <c r="A2575" t="s">
        <v>443</v>
      </c>
      <c r="B2575">
        <v>2011</v>
      </c>
      <c r="C2575" t="s">
        <v>273</v>
      </c>
      <c r="D2575">
        <v>74.099999999999994</v>
      </c>
      <c r="E2575">
        <v>155</v>
      </c>
      <c r="F2575">
        <v>10</v>
      </c>
      <c r="G2575">
        <v>6.07</v>
      </c>
      <c r="H2575">
        <v>748.44510539999999</v>
      </c>
      <c r="I2575">
        <v>98</v>
      </c>
      <c r="J2575">
        <v>3156</v>
      </c>
      <c r="K2575">
        <v>29</v>
      </c>
      <c r="L2575">
        <v>11</v>
      </c>
      <c r="M2575">
        <v>99</v>
      </c>
      <c r="N2575">
        <v>4.12</v>
      </c>
      <c r="O2575">
        <v>99</v>
      </c>
      <c r="P2575">
        <v>0.2</v>
      </c>
      <c r="Q2575">
        <v>5491.1599809999998</v>
      </c>
      <c r="R2575">
        <v>675313</v>
      </c>
      <c r="S2575">
        <v>8.1</v>
      </c>
      <c r="T2575">
        <v>8.1999999999999993</v>
      </c>
      <c r="U2575">
        <v>0.72</v>
      </c>
      <c r="V2575">
        <v>13.3</v>
      </c>
      <c r="W2575" t="b">
        <f>COUNT(LifeExpectancyData[[#This Row],[Life expectancy]:[Schooling]])=19</f>
        <v>1</v>
      </c>
    </row>
    <row r="2576" spans="1:23" x14ac:dyDescent="0.25">
      <c r="A2576" t="s">
        <v>443</v>
      </c>
      <c r="B2576">
        <v>2010</v>
      </c>
      <c r="C2576" t="s">
        <v>273</v>
      </c>
      <c r="D2576">
        <v>73.900000000000006</v>
      </c>
      <c r="E2576">
        <v>158</v>
      </c>
      <c r="F2576">
        <v>10</v>
      </c>
      <c r="G2576">
        <v>5.95</v>
      </c>
      <c r="H2576">
        <v>71.685091299999996</v>
      </c>
      <c r="I2576">
        <v>98</v>
      </c>
      <c r="J2576">
        <v>2583</v>
      </c>
      <c r="K2576">
        <v>27.9</v>
      </c>
      <c r="L2576">
        <v>12</v>
      </c>
      <c r="M2576">
        <v>99</v>
      </c>
      <c r="N2576">
        <v>3.81</v>
      </c>
      <c r="O2576">
        <v>99</v>
      </c>
      <c r="P2576">
        <v>0.2</v>
      </c>
      <c r="Q2576">
        <v>575.32176000000004</v>
      </c>
      <c r="R2576">
        <v>672888</v>
      </c>
      <c r="S2576">
        <v>8.1999999999999993</v>
      </c>
      <c r="T2576">
        <v>8.3000000000000007</v>
      </c>
      <c r="U2576">
        <v>0.71099999999999997</v>
      </c>
      <c r="V2576">
        <v>13.1</v>
      </c>
      <c r="W2576" t="b">
        <f>COUNT(LifeExpectancyData[[#This Row],[Life expectancy]:[Schooling]])=19</f>
        <v>1</v>
      </c>
    </row>
    <row r="2577" spans="1:23" x14ac:dyDescent="0.25">
      <c r="A2577" t="s">
        <v>443</v>
      </c>
      <c r="B2577">
        <v>2009</v>
      </c>
      <c r="C2577" t="s">
        <v>273</v>
      </c>
      <c r="D2577">
        <v>73.7</v>
      </c>
      <c r="E2577">
        <v>16</v>
      </c>
      <c r="F2577">
        <v>11</v>
      </c>
      <c r="G2577">
        <v>5.88</v>
      </c>
      <c r="H2577">
        <v>547.21014109999999</v>
      </c>
      <c r="I2577">
        <v>98</v>
      </c>
      <c r="J2577">
        <v>6071</v>
      </c>
      <c r="K2577">
        <v>26.8</v>
      </c>
      <c r="L2577">
        <v>12</v>
      </c>
      <c r="M2577">
        <v>99</v>
      </c>
      <c r="N2577">
        <v>4.1100000000000003</v>
      </c>
      <c r="O2577">
        <v>99</v>
      </c>
      <c r="P2577">
        <v>0.3</v>
      </c>
      <c r="Q2577">
        <v>4212.5492000000004</v>
      </c>
      <c r="R2577">
        <v>66881867</v>
      </c>
      <c r="S2577">
        <v>8.3000000000000007</v>
      </c>
      <c r="T2577">
        <v>8.5</v>
      </c>
      <c r="U2577">
        <v>0.70599999999999996</v>
      </c>
      <c r="V2577">
        <v>13</v>
      </c>
      <c r="W2577" t="b">
        <f>COUNT(LifeExpectancyData[[#This Row],[Life expectancy]:[Schooling]])=19</f>
        <v>1</v>
      </c>
    </row>
    <row r="2578" spans="1:23" x14ac:dyDescent="0.25">
      <c r="A2578" t="s">
        <v>443</v>
      </c>
      <c r="B2578">
        <v>2008</v>
      </c>
      <c r="C2578" t="s">
        <v>273</v>
      </c>
      <c r="D2578">
        <v>73.5</v>
      </c>
      <c r="E2578">
        <v>162</v>
      </c>
      <c r="F2578">
        <v>11</v>
      </c>
      <c r="G2578">
        <v>5.92</v>
      </c>
      <c r="H2578">
        <v>609.9511632</v>
      </c>
      <c r="I2578">
        <v>98</v>
      </c>
      <c r="J2578">
        <v>7790</v>
      </c>
      <c r="K2578">
        <v>25.7</v>
      </c>
      <c r="L2578">
        <v>13</v>
      </c>
      <c r="M2578">
        <v>99</v>
      </c>
      <c r="N2578">
        <v>3.92</v>
      </c>
      <c r="O2578">
        <v>99</v>
      </c>
      <c r="P2578">
        <v>0.3</v>
      </c>
      <c r="Q2578">
        <v>4378.6874600000001</v>
      </c>
      <c r="R2578">
        <v>6654576</v>
      </c>
      <c r="S2578">
        <v>8.5</v>
      </c>
      <c r="T2578">
        <v>8.6</v>
      </c>
      <c r="U2578">
        <v>0.7</v>
      </c>
      <c r="V2578">
        <v>12.9</v>
      </c>
      <c r="W2578" t="b">
        <f>COUNT(LifeExpectancyData[[#This Row],[Life expectancy]:[Schooling]])=19</f>
        <v>1</v>
      </c>
    </row>
    <row r="2579" spans="1:23" x14ac:dyDescent="0.25">
      <c r="A2579" t="s">
        <v>443</v>
      </c>
      <c r="B2579">
        <v>2007</v>
      </c>
      <c r="C2579" t="s">
        <v>273</v>
      </c>
      <c r="D2579">
        <v>73.3</v>
      </c>
      <c r="E2579">
        <v>165</v>
      </c>
      <c r="F2579">
        <v>12</v>
      </c>
      <c r="G2579">
        <v>6.2</v>
      </c>
      <c r="H2579">
        <v>520.7639087</v>
      </c>
      <c r="I2579">
        <v>96</v>
      </c>
      <c r="J2579">
        <v>3893</v>
      </c>
      <c r="K2579">
        <v>24.6</v>
      </c>
      <c r="L2579">
        <v>14</v>
      </c>
      <c r="M2579">
        <v>98</v>
      </c>
      <c r="N2579">
        <v>3.56</v>
      </c>
      <c r="O2579">
        <v>98</v>
      </c>
      <c r="P2579">
        <v>0.4</v>
      </c>
      <c r="Q2579">
        <v>3972.2647499999998</v>
      </c>
      <c r="R2579">
        <v>66195615</v>
      </c>
      <c r="S2579">
        <v>8.6</v>
      </c>
      <c r="T2579">
        <v>8.8000000000000007</v>
      </c>
      <c r="U2579">
        <v>0.68700000000000006</v>
      </c>
      <c r="V2579">
        <v>12.3</v>
      </c>
      <c r="W2579" t="b">
        <f>COUNT(LifeExpectancyData[[#This Row],[Life expectancy]:[Schooling]])=19</f>
        <v>1</v>
      </c>
    </row>
    <row r="2580" spans="1:23" x14ac:dyDescent="0.25">
      <c r="A2580" t="s">
        <v>443</v>
      </c>
      <c r="B2580">
        <v>2006</v>
      </c>
      <c r="C2580" t="s">
        <v>273</v>
      </c>
      <c r="D2580">
        <v>73</v>
      </c>
      <c r="E2580">
        <v>168</v>
      </c>
      <c r="F2580">
        <v>13</v>
      </c>
      <c r="G2580">
        <v>6.18</v>
      </c>
      <c r="H2580">
        <v>433.9210918</v>
      </c>
      <c r="I2580">
        <v>96</v>
      </c>
      <c r="J2580">
        <v>3588</v>
      </c>
      <c r="K2580">
        <v>23.6</v>
      </c>
      <c r="L2580">
        <v>15</v>
      </c>
      <c r="M2580">
        <v>98</v>
      </c>
      <c r="N2580">
        <v>3.49</v>
      </c>
      <c r="O2580">
        <v>98</v>
      </c>
      <c r="P2580">
        <v>0.5</v>
      </c>
      <c r="Q2580">
        <v>3368.9525760000001</v>
      </c>
      <c r="R2580">
        <v>65824164</v>
      </c>
      <c r="S2580">
        <v>8.6999999999999993</v>
      </c>
      <c r="T2580">
        <v>8.9</v>
      </c>
      <c r="U2580">
        <v>0.68600000000000005</v>
      </c>
      <c r="V2580">
        <v>12.4</v>
      </c>
      <c r="W2580" t="b">
        <f>COUNT(LifeExpectancyData[[#This Row],[Life expectancy]:[Schooling]])=19</f>
        <v>1</v>
      </c>
    </row>
    <row r="2581" spans="1:23" x14ac:dyDescent="0.25">
      <c r="A2581" t="s">
        <v>443</v>
      </c>
      <c r="B2581">
        <v>2005</v>
      </c>
      <c r="C2581" t="s">
        <v>273</v>
      </c>
      <c r="D2581">
        <v>72.5</v>
      </c>
      <c r="E2581">
        <v>177</v>
      </c>
      <c r="F2581">
        <v>13</v>
      </c>
      <c r="G2581">
        <v>6.26</v>
      </c>
      <c r="H2581">
        <v>321.19530049999997</v>
      </c>
      <c r="I2581">
        <v>96</v>
      </c>
      <c r="J2581">
        <v>3526</v>
      </c>
      <c r="K2581">
        <v>22.6</v>
      </c>
      <c r="L2581">
        <v>15</v>
      </c>
      <c r="M2581">
        <v>98</v>
      </c>
      <c r="N2581">
        <v>3.55</v>
      </c>
      <c r="O2581">
        <v>98</v>
      </c>
      <c r="P2581">
        <v>0.5</v>
      </c>
      <c r="Q2581">
        <v>2893.6513559999999</v>
      </c>
      <c r="R2581">
        <v>6542547</v>
      </c>
      <c r="S2581">
        <v>8.9</v>
      </c>
      <c r="T2581">
        <v>9.1</v>
      </c>
      <c r="U2581">
        <v>0.68200000000000005</v>
      </c>
      <c r="V2581">
        <v>12</v>
      </c>
      <c r="W2581" t="b">
        <f>COUNT(LifeExpectancyData[[#This Row],[Life expectancy]:[Schooling]])=19</f>
        <v>1</v>
      </c>
    </row>
    <row r="2582" spans="1:23" x14ac:dyDescent="0.25">
      <c r="A2582" t="s">
        <v>443</v>
      </c>
      <c r="B2582">
        <v>2004</v>
      </c>
      <c r="C2582" t="s">
        <v>273</v>
      </c>
      <c r="D2582">
        <v>71.599999999999994</v>
      </c>
      <c r="E2582">
        <v>189</v>
      </c>
      <c r="F2582">
        <v>14</v>
      </c>
      <c r="G2582">
        <v>6.17</v>
      </c>
      <c r="H2582">
        <v>301.35977910000003</v>
      </c>
      <c r="I2582">
        <v>96</v>
      </c>
      <c r="J2582">
        <v>4165</v>
      </c>
      <c r="K2582">
        <v>21.7</v>
      </c>
      <c r="L2582">
        <v>16</v>
      </c>
      <c r="M2582">
        <v>98</v>
      </c>
      <c r="N2582">
        <v>3.51</v>
      </c>
      <c r="O2582">
        <v>98</v>
      </c>
      <c r="P2582">
        <v>0.5</v>
      </c>
      <c r="Q2582">
        <v>2659.8391799999999</v>
      </c>
      <c r="R2582">
        <v>652231</v>
      </c>
      <c r="S2582">
        <v>9</v>
      </c>
      <c r="T2582">
        <v>9.1999999999999993</v>
      </c>
      <c r="U2582">
        <v>0.67400000000000004</v>
      </c>
      <c r="V2582">
        <v>11.9</v>
      </c>
      <c r="W2582" t="b">
        <f>COUNT(LifeExpectancyData[[#This Row],[Life expectancy]:[Schooling]])=19</f>
        <v>1</v>
      </c>
    </row>
    <row r="2583" spans="1:23" x14ac:dyDescent="0.25">
      <c r="A2583" t="s">
        <v>443</v>
      </c>
      <c r="B2583">
        <v>2003</v>
      </c>
      <c r="C2583" t="s">
        <v>273</v>
      </c>
      <c r="D2583">
        <v>71.7</v>
      </c>
      <c r="E2583">
        <v>189</v>
      </c>
      <c r="F2583">
        <v>15</v>
      </c>
      <c r="G2583">
        <v>6.14</v>
      </c>
      <c r="H2583">
        <v>282.83646119999997</v>
      </c>
      <c r="I2583">
        <v>96</v>
      </c>
      <c r="J2583">
        <v>4519</v>
      </c>
      <c r="K2583">
        <v>2.9</v>
      </c>
      <c r="L2583">
        <v>18</v>
      </c>
      <c r="M2583">
        <v>98</v>
      </c>
      <c r="N2583">
        <v>3.58</v>
      </c>
      <c r="O2583">
        <v>98</v>
      </c>
      <c r="P2583">
        <v>0.6</v>
      </c>
      <c r="Q2583">
        <v>2358.9362900000001</v>
      </c>
      <c r="R2583">
        <v>64554952</v>
      </c>
      <c r="S2583">
        <v>9.1</v>
      </c>
      <c r="T2583">
        <v>9.3000000000000007</v>
      </c>
      <c r="U2583">
        <v>0.66600000000000004</v>
      </c>
      <c r="V2583">
        <v>11.8</v>
      </c>
      <c r="W2583" t="b">
        <f>COUNT(LifeExpectancyData[[#This Row],[Life expectancy]:[Schooling]])=19</f>
        <v>1</v>
      </c>
    </row>
    <row r="2584" spans="1:23" x14ac:dyDescent="0.25">
      <c r="A2584" t="s">
        <v>443</v>
      </c>
      <c r="B2584">
        <v>2002</v>
      </c>
      <c r="C2584" t="s">
        <v>273</v>
      </c>
      <c r="D2584">
        <v>71.400000000000006</v>
      </c>
      <c r="E2584">
        <v>192</v>
      </c>
      <c r="F2584">
        <v>16</v>
      </c>
      <c r="G2584">
        <v>5.93</v>
      </c>
      <c r="H2584">
        <v>27.638103040000001</v>
      </c>
      <c r="I2584">
        <v>95</v>
      </c>
      <c r="J2584">
        <v>10315</v>
      </c>
      <c r="K2584">
        <v>2.2000000000000002</v>
      </c>
      <c r="L2584">
        <v>19</v>
      </c>
      <c r="M2584">
        <v>97</v>
      </c>
      <c r="N2584">
        <v>3.7</v>
      </c>
      <c r="O2584">
        <v>96</v>
      </c>
      <c r="P2584">
        <v>0.7</v>
      </c>
      <c r="Q2584">
        <v>296.54617000000002</v>
      </c>
      <c r="R2584">
        <v>6473164</v>
      </c>
      <c r="S2584">
        <v>9.1999999999999993</v>
      </c>
      <c r="T2584">
        <v>9.5</v>
      </c>
      <c r="U2584">
        <v>0.65700000000000003</v>
      </c>
      <c r="V2584">
        <v>11.5</v>
      </c>
      <c r="W2584" t="b">
        <f>COUNT(LifeExpectancyData[[#This Row],[Life expectancy]:[Schooling]])=19</f>
        <v>1</v>
      </c>
    </row>
    <row r="2585" spans="1:23" x14ac:dyDescent="0.25">
      <c r="A2585" t="s">
        <v>443</v>
      </c>
      <c r="B2585">
        <v>2001</v>
      </c>
      <c r="C2585" t="s">
        <v>273</v>
      </c>
      <c r="D2585">
        <v>71.2</v>
      </c>
      <c r="E2585">
        <v>194</v>
      </c>
      <c r="F2585">
        <v>17</v>
      </c>
      <c r="G2585">
        <v>5.92</v>
      </c>
      <c r="H2585">
        <v>176.0625201</v>
      </c>
      <c r="I2585">
        <v>95</v>
      </c>
      <c r="J2585">
        <v>7319</v>
      </c>
      <c r="K2585">
        <v>19.399999999999999</v>
      </c>
      <c r="L2585">
        <v>20</v>
      </c>
      <c r="M2585">
        <v>97</v>
      </c>
      <c r="N2585">
        <v>3.32</v>
      </c>
      <c r="O2585">
        <v>96</v>
      </c>
      <c r="P2585">
        <v>0.8</v>
      </c>
      <c r="Q2585">
        <v>1893.1453770000001</v>
      </c>
      <c r="R2585">
        <v>63543322</v>
      </c>
      <c r="S2585">
        <v>9.3000000000000007</v>
      </c>
      <c r="T2585">
        <v>9.6</v>
      </c>
      <c r="U2585">
        <v>0.64900000000000002</v>
      </c>
      <c r="V2585">
        <v>11.2</v>
      </c>
      <c r="W2585" t="b">
        <f>COUNT(LifeExpectancyData[[#This Row],[Life expectancy]:[Schooling]])=19</f>
        <v>1</v>
      </c>
    </row>
    <row r="2586" spans="1:23" x14ac:dyDescent="0.25">
      <c r="A2586" t="s">
        <v>443</v>
      </c>
      <c r="B2586">
        <v>2000</v>
      </c>
      <c r="C2586" t="s">
        <v>273</v>
      </c>
      <c r="D2586">
        <v>71.099999999999994</v>
      </c>
      <c r="E2586">
        <v>194</v>
      </c>
      <c r="F2586">
        <v>18</v>
      </c>
      <c r="G2586">
        <v>5.88</v>
      </c>
      <c r="H2586">
        <v>0.27564825999999998</v>
      </c>
      <c r="I2586">
        <v>95</v>
      </c>
      <c r="J2586">
        <v>4074</v>
      </c>
      <c r="K2586">
        <v>18.7</v>
      </c>
      <c r="L2586">
        <v>21</v>
      </c>
      <c r="M2586">
        <v>97</v>
      </c>
      <c r="N2586">
        <v>3.4</v>
      </c>
      <c r="O2586">
        <v>97</v>
      </c>
      <c r="P2586">
        <v>0.8</v>
      </c>
      <c r="Q2586">
        <v>27.564826</v>
      </c>
      <c r="R2586">
        <v>6295821</v>
      </c>
      <c r="S2586">
        <v>9.4</v>
      </c>
      <c r="T2586">
        <v>9.6999999999999993</v>
      </c>
      <c r="U2586">
        <v>0.64</v>
      </c>
      <c r="V2586">
        <v>10.9</v>
      </c>
      <c r="W2586" t="b">
        <f>COUNT(LifeExpectancyData[[#This Row],[Life expectancy]:[Schooling]])=19</f>
        <v>1</v>
      </c>
    </row>
    <row r="2587" spans="1:23" x14ac:dyDescent="0.25">
      <c r="A2587" t="s">
        <v>444</v>
      </c>
      <c r="B2587">
        <v>2015</v>
      </c>
      <c r="C2587" t="s">
        <v>273</v>
      </c>
      <c r="D2587">
        <v>75.7</v>
      </c>
      <c r="E2587">
        <v>12</v>
      </c>
      <c r="F2587">
        <v>0</v>
      </c>
      <c r="H2587">
        <v>0</v>
      </c>
      <c r="I2587">
        <v>92</v>
      </c>
      <c r="J2587">
        <v>1</v>
      </c>
      <c r="K2587">
        <v>6.3</v>
      </c>
      <c r="L2587">
        <v>0</v>
      </c>
      <c r="M2587">
        <v>92</v>
      </c>
      <c r="O2587">
        <v>91</v>
      </c>
      <c r="P2587">
        <v>0.1</v>
      </c>
      <c r="S2587">
        <v>2.1</v>
      </c>
      <c r="T2587">
        <v>2.1</v>
      </c>
      <c r="U2587">
        <v>0.746</v>
      </c>
      <c r="V2587">
        <v>12.9</v>
      </c>
      <c r="W2587" t="b">
        <f>COUNT(LifeExpectancyData[[#This Row],[Life expectancy]:[Schooling]])=19</f>
        <v>0</v>
      </c>
    </row>
    <row r="2588" spans="1:23" x14ac:dyDescent="0.25">
      <c r="A2588" t="s">
        <v>444</v>
      </c>
      <c r="B2588">
        <v>2014</v>
      </c>
      <c r="C2588" t="s">
        <v>273</v>
      </c>
      <c r="D2588">
        <v>75.5</v>
      </c>
      <c r="E2588">
        <v>12</v>
      </c>
      <c r="F2588">
        <v>0</v>
      </c>
      <c r="G2588">
        <v>1.1299999999999999</v>
      </c>
      <c r="H2588">
        <v>0</v>
      </c>
      <c r="I2588">
        <v>97</v>
      </c>
      <c r="J2588">
        <v>116</v>
      </c>
      <c r="K2588">
        <v>59.7</v>
      </c>
      <c r="L2588">
        <v>0</v>
      </c>
      <c r="M2588">
        <v>96</v>
      </c>
      <c r="N2588">
        <v>6.48</v>
      </c>
      <c r="O2588">
        <v>95</v>
      </c>
      <c r="P2588">
        <v>0.1</v>
      </c>
      <c r="S2588">
        <v>2.2000000000000002</v>
      </c>
      <c r="T2588">
        <v>2.2000000000000002</v>
      </c>
      <c r="U2588">
        <v>0.74299999999999999</v>
      </c>
      <c r="V2588">
        <v>12.9</v>
      </c>
      <c r="W2588" t="b">
        <f>COUNT(LifeExpectancyData[[#This Row],[Life expectancy]:[Schooling]])=19</f>
        <v>0</v>
      </c>
    </row>
    <row r="2589" spans="1:23" x14ac:dyDescent="0.25">
      <c r="A2589" t="s">
        <v>444</v>
      </c>
      <c r="B2589">
        <v>2013</v>
      </c>
      <c r="C2589" t="s">
        <v>273</v>
      </c>
      <c r="D2589">
        <v>75.3</v>
      </c>
      <c r="E2589">
        <v>14</v>
      </c>
      <c r="F2589">
        <v>0</v>
      </c>
      <c r="G2589">
        <v>1.03</v>
      </c>
      <c r="H2589">
        <v>0</v>
      </c>
      <c r="I2589">
        <v>97</v>
      </c>
      <c r="J2589">
        <v>4</v>
      </c>
      <c r="K2589">
        <v>59.1</v>
      </c>
      <c r="L2589">
        <v>0</v>
      </c>
      <c r="M2589">
        <v>98</v>
      </c>
      <c r="N2589">
        <v>6.7</v>
      </c>
      <c r="O2589">
        <v>98</v>
      </c>
      <c r="P2589">
        <v>0.1</v>
      </c>
      <c r="S2589">
        <v>2.2000000000000002</v>
      </c>
      <c r="T2589">
        <v>2.2000000000000002</v>
      </c>
      <c r="U2589">
        <v>0.74099999999999999</v>
      </c>
      <c r="V2589">
        <v>12.9</v>
      </c>
      <c r="W2589" t="b">
        <f>COUNT(LifeExpectancyData[[#This Row],[Life expectancy]:[Schooling]])=19</f>
        <v>0</v>
      </c>
    </row>
    <row r="2590" spans="1:23" x14ac:dyDescent="0.25">
      <c r="A2590" t="s">
        <v>444</v>
      </c>
      <c r="B2590">
        <v>2012</v>
      </c>
      <c r="C2590" t="s">
        <v>273</v>
      </c>
      <c r="D2590">
        <v>75.099999999999994</v>
      </c>
      <c r="E2590">
        <v>15</v>
      </c>
      <c r="F2590">
        <v>0</v>
      </c>
      <c r="G2590">
        <v>1.23</v>
      </c>
      <c r="H2590">
        <v>0</v>
      </c>
      <c r="I2590">
        <v>98</v>
      </c>
      <c r="J2590">
        <v>7</v>
      </c>
      <c r="K2590">
        <v>58.5</v>
      </c>
      <c r="L2590">
        <v>0</v>
      </c>
      <c r="M2590">
        <v>97</v>
      </c>
      <c r="N2590">
        <v>6.76</v>
      </c>
      <c r="O2590">
        <v>95</v>
      </c>
      <c r="P2590">
        <v>0.1</v>
      </c>
      <c r="S2590">
        <v>2.2000000000000002</v>
      </c>
      <c r="T2590">
        <v>2.2000000000000002</v>
      </c>
      <c r="U2590">
        <v>0.73899999999999999</v>
      </c>
      <c r="V2590">
        <v>12.9</v>
      </c>
      <c r="W2590" t="b">
        <f>COUNT(LifeExpectancyData[[#This Row],[Life expectancy]:[Schooling]])=19</f>
        <v>0</v>
      </c>
    </row>
    <row r="2591" spans="1:23" x14ac:dyDescent="0.25">
      <c r="A2591" t="s">
        <v>444</v>
      </c>
      <c r="B2591">
        <v>2011</v>
      </c>
      <c r="C2591" t="s">
        <v>273</v>
      </c>
      <c r="D2591">
        <v>74.900000000000006</v>
      </c>
      <c r="E2591">
        <v>17</v>
      </c>
      <c r="F2591">
        <v>0</v>
      </c>
      <c r="G2591">
        <v>1.1599999999999999</v>
      </c>
      <c r="H2591">
        <v>0</v>
      </c>
      <c r="I2591">
        <v>96</v>
      </c>
      <c r="J2591">
        <v>701</v>
      </c>
      <c r="K2591">
        <v>57.9</v>
      </c>
      <c r="L2591">
        <v>0</v>
      </c>
      <c r="M2591">
        <v>97</v>
      </c>
      <c r="N2591">
        <v>6.61</v>
      </c>
      <c r="O2591">
        <v>96</v>
      </c>
      <c r="P2591">
        <v>0.1</v>
      </c>
      <c r="S2591">
        <v>2.2000000000000002</v>
      </c>
      <c r="T2591">
        <v>2.2999999999999998</v>
      </c>
      <c r="U2591">
        <v>0.73499999999999999</v>
      </c>
      <c r="V2591">
        <v>12.9</v>
      </c>
      <c r="W2591" t="b">
        <f>COUNT(LifeExpectancyData[[#This Row],[Life expectancy]:[Schooling]])=19</f>
        <v>0</v>
      </c>
    </row>
    <row r="2592" spans="1:23" x14ac:dyDescent="0.25">
      <c r="A2592" t="s">
        <v>444</v>
      </c>
      <c r="B2592">
        <v>2010</v>
      </c>
      <c r="C2592" t="s">
        <v>273</v>
      </c>
      <c r="D2592">
        <v>74.7</v>
      </c>
      <c r="E2592">
        <v>18</v>
      </c>
      <c r="F2592">
        <v>0</v>
      </c>
      <c r="G2592">
        <v>1.47</v>
      </c>
      <c r="H2592">
        <v>0</v>
      </c>
      <c r="I2592">
        <v>9</v>
      </c>
      <c r="J2592">
        <v>217</v>
      </c>
      <c r="K2592">
        <v>57.4</v>
      </c>
      <c r="L2592">
        <v>0</v>
      </c>
      <c r="M2592">
        <v>95</v>
      </c>
      <c r="N2592">
        <v>6.83</v>
      </c>
      <c r="O2592">
        <v>95</v>
      </c>
      <c r="P2592">
        <v>0.1</v>
      </c>
      <c r="S2592">
        <v>2.2999999999999998</v>
      </c>
      <c r="T2592">
        <v>2.2999999999999998</v>
      </c>
      <c r="U2592">
        <v>0.73199999999999998</v>
      </c>
      <c r="V2592">
        <v>13</v>
      </c>
      <c r="W2592" t="b">
        <f>COUNT(LifeExpectancyData[[#This Row],[Life expectancy]:[Schooling]])=19</f>
        <v>0</v>
      </c>
    </row>
    <row r="2593" spans="1:23" x14ac:dyDescent="0.25">
      <c r="A2593" t="s">
        <v>444</v>
      </c>
      <c r="B2593">
        <v>2009</v>
      </c>
      <c r="C2593" t="s">
        <v>273</v>
      </c>
      <c r="D2593">
        <v>74.400000000000006</v>
      </c>
      <c r="E2593">
        <v>111</v>
      </c>
      <c r="F2593">
        <v>0</v>
      </c>
      <c r="G2593">
        <v>1.77</v>
      </c>
      <c r="H2593">
        <v>0</v>
      </c>
      <c r="I2593">
        <v>95</v>
      </c>
      <c r="J2593">
        <v>5</v>
      </c>
      <c r="K2593">
        <v>56.9</v>
      </c>
      <c r="L2593">
        <v>0</v>
      </c>
      <c r="M2593">
        <v>96</v>
      </c>
      <c r="N2593">
        <v>6.74</v>
      </c>
      <c r="O2593">
        <v>96</v>
      </c>
      <c r="P2593">
        <v>0.1</v>
      </c>
      <c r="S2593">
        <v>2.2999999999999998</v>
      </c>
      <c r="T2593">
        <v>2.4</v>
      </c>
      <c r="U2593">
        <v>0.73</v>
      </c>
      <c r="V2593">
        <v>13</v>
      </c>
      <c r="W2593" t="b">
        <f>COUNT(LifeExpectancyData[[#This Row],[Life expectancy]:[Schooling]])=19</f>
        <v>0</v>
      </c>
    </row>
    <row r="2594" spans="1:23" x14ac:dyDescent="0.25">
      <c r="A2594" t="s">
        <v>444</v>
      </c>
      <c r="B2594">
        <v>2008</v>
      </c>
      <c r="C2594" t="s">
        <v>273</v>
      </c>
      <c r="D2594">
        <v>74.2</v>
      </c>
      <c r="E2594">
        <v>111</v>
      </c>
      <c r="F2594">
        <v>0</v>
      </c>
      <c r="G2594">
        <v>1.72</v>
      </c>
      <c r="H2594">
        <v>0</v>
      </c>
      <c r="I2594">
        <v>97</v>
      </c>
      <c r="J2594">
        <v>27</v>
      </c>
      <c r="K2594">
        <v>56.4</v>
      </c>
      <c r="L2594">
        <v>0</v>
      </c>
      <c r="M2594">
        <v>96</v>
      </c>
      <c r="N2594">
        <v>6.85</v>
      </c>
      <c r="O2594">
        <v>95</v>
      </c>
      <c r="P2594">
        <v>0.1</v>
      </c>
      <c r="S2594">
        <v>2.4</v>
      </c>
      <c r="T2594">
        <v>2.4</v>
      </c>
      <c r="U2594">
        <v>0.71399999999999997</v>
      </c>
      <c r="V2594">
        <v>12.2</v>
      </c>
      <c r="W2594" t="b">
        <f>COUNT(LifeExpectancyData[[#This Row],[Life expectancy]:[Schooling]])=19</f>
        <v>0</v>
      </c>
    </row>
    <row r="2595" spans="1:23" x14ac:dyDescent="0.25">
      <c r="A2595" t="s">
        <v>444</v>
      </c>
      <c r="B2595">
        <v>2007</v>
      </c>
      <c r="C2595" t="s">
        <v>273</v>
      </c>
      <c r="D2595">
        <v>73.5</v>
      </c>
      <c r="E2595">
        <v>12</v>
      </c>
      <c r="F2595">
        <v>0</v>
      </c>
      <c r="G2595">
        <v>1.75</v>
      </c>
      <c r="H2595">
        <v>0</v>
      </c>
      <c r="I2595">
        <v>96</v>
      </c>
      <c r="J2595">
        <v>1</v>
      </c>
      <c r="K2595">
        <v>55.9</v>
      </c>
      <c r="L2595">
        <v>0</v>
      </c>
      <c r="M2595">
        <v>96</v>
      </c>
      <c r="N2595">
        <v>6.9</v>
      </c>
      <c r="O2595">
        <v>95</v>
      </c>
      <c r="P2595">
        <v>0.1</v>
      </c>
      <c r="S2595">
        <v>2.4</v>
      </c>
      <c r="T2595">
        <v>2.5</v>
      </c>
      <c r="U2595">
        <v>0.70899999999999996</v>
      </c>
      <c r="V2595">
        <v>12.2</v>
      </c>
      <c r="W2595" t="b">
        <f>COUNT(LifeExpectancyData[[#This Row],[Life expectancy]:[Schooling]])=19</f>
        <v>0</v>
      </c>
    </row>
    <row r="2596" spans="1:23" x14ac:dyDescent="0.25">
      <c r="A2596" t="s">
        <v>444</v>
      </c>
      <c r="B2596">
        <v>2006</v>
      </c>
      <c r="C2596" t="s">
        <v>273</v>
      </c>
      <c r="D2596">
        <v>73.7</v>
      </c>
      <c r="E2596">
        <v>122</v>
      </c>
      <c r="F2596">
        <v>0</v>
      </c>
      <c r="G2596">
        <v>1.74</v>
      </c>
      <c r="H2596">
        <v>0</v>
      </c>
      <c r="I2596">
        <v>89</v>
      </c>
      <c r="J2596">
        <v>3</v>
      </c>
      <c r="K2596">
        <v>55.4</v>
      </c>
      <c r="L2596">
        <v>0</v>
      </c>
      <c r="M2596">
        <v>92</v>
      </c>
      <c r="N2596">
        <v>7.61</v>
      </c>
      <c r="O2596">
        <v>93</v>
      </c>
      <c r="P2596">
        <v>0.1</v>
      </c>
      <c r="S2596">
        <v>2.5</v>
      </c>
      <c r="T2596">
        <v>2.5</v>
      </c>
      <c r="U2596">
        <v>0.70299999999999996</v>
      </c>
      <c r="V2596">
        <v>12.1</v>
      </c>
      <c r="W2596" t="b">
        <f>COUNT(LifeExpectancyData[[#This Row],[Life expectancy]:[Schooling]])=19</f>
        <v>0</v>
      </c>
    </row>
    <row r="2597" spans="1:23" x14ac:dyDescent="0.25">
      <c r="A2597" t="s">
        <v>444</v>
      </c>
      <c r="B2597">
        <v>2005</v>
      </c>
      <c r="C2597" t="s">
        <v>273</v>
      </c>
      <c r="D2597">
        <v>73.599999999999994</v>
      </c>
      <c r="E2597">
        <v>12</v>
      </c>
      <c r="F2597">
        <v>0</v>
      </c>
      <c r="G2597">
        <v>1.75</v>
      </c>
      <c r="H2597">
        <v>0</v>
      </c>
      <c r="I2597">
        <v>53</v>
      </c>
      <c r="J2597">
        <v>5</v>
      </c>
      <c r="K2597">
        <v>54.9</v>
      </c>
      <c r="L2597">
        <v>0</v>
      </c>
      <c r="M2597">
        <v>98</v>
      </c>
      <c r="N2597">
        <v>7.95</v>
      </c>
      <c r="O2597">
        <v>97</v>
      </c>
      <c r="P2597">
        <v>0.1</v>
      </c>
      <c r="S2597">
        <v>2.5</v>
      </c>
      <c r="T2597">
        <v>2.6</v>
      </c>
      <c r="U2597">
        <v>0</v>
      </c>
      <c r="V2597">
        <v>11.9</v>
      </c>
      <c r="W2597" t="b">
        <f>COUNT(LifeExpectancyData[[#This Row],[Life expectancy]:[Schooling]])=19</f>
        <v>0</v>
      </c>
    </row>
    <row r="2598" spans="1:23" x14ac:dyDescent="0.25">
      <c r="A2598" t="s">
        <v>444</v>
      </c>
      <c r="B2598">
        <v>2004</v>
      </c>
      <c r="C2598" t="s">
        <v>273</v>
      </c>
      <c r="D2598">
        <v>73.5</v>
      </c>
      <c r="E2598">
        <v>12</v>
      </c>
      <c r="F2598">
        <v>0</v>
      </c>
      <c r="G2598">
        <v>2.0699999999999998</v>
      </c>
      <c r="H2598">
        <v>0</v>
      </c>
      <c r="J2598">
        <v>9</v>
      </c>
      <c r="K2598">
        <v>54.5</v>
      </c>
      <c r="L2598">
        <v>0</v>
      </c>
      <c r="M2598">
        <v>95</v>
      </c>
      <c r="N2598">
        <v>8.64</v>
      </c>
      <c r="O2598">
        <v>94</v>
      </c>
      <c r="P2598">
        <v>0.1</v>
      </c>
      <c r="S2598">
        <v>2.6</v>
      </c>
      <c r="T2598">
        <v>2.6</v>
      </c>
      <c r="U2598">
        <v>0</v>
      </c>
      <c r="V2598">
        <v>11.9</v>
      </c>
      <c r="W2598" t="b">
        <f>COUNT(LifeExpectancyData[[#This Row],[Life expectancy]:[Schooling]])=19</f>
        <v>0</v>
      </c>
    </row>
    <row r="2599" spans="1:23" x14ac:dyDescent="0.25">
      <c r="A2599" t="s">
        <v>444</v>
      </c>
      <c r="B2599">
        <v>2003</v>
      </c>
      <c r="C2599" t="s">
        <v>273</v>
      </c>
      <c r="D2599">
        <v>73.2</v>
      </c>
      <c r="E2599">
        <v>126</v>
      </c>
      <c r="F2599">
        <v>0</v>
      </c>
      <c r="G2599">
        <v>2.4</v>
      </c>
      <c r="H2599">
        <v>0</v>
      </c>
      <c r="J2599">
        <v>18</v>
      </c>
      <c r="K2599">
        <v>54.1</v>
      </c>
      <c r="L2599">
        <v>0</v>
      </c>
      <c r="M2599">
        <v>96</v>
      </c>
      <c r="N2599">
        <v>9.17</v>
      </c>
      <c r="O2599">
        <v>96</v>
      </c>
      <c r="P2599">
        <v>0.1</v>
      </c>
      <c r="S2599">
        <v>2.7</v>
      </c>
      <c r="T2599">
        <v>2.7</v>
      </c>
      <c r="U2599">
        <v>0</v>
      </c>
      <c r="V2599">
        <v>11.9</v>
      </c>
      <c r="W2599" t="b">
        <f>COUNT(LifeExpectancyData[[#This Row],[Life expectancy]:[Schooling]])=19</f>
        <v>0</v>
      </c>
    </row>
    <row r="2600" spans="1:23" x14ac:dyDescent="0.25">
      <c r="A2600" t="s">
        <v>444</v>
      </c>
      <c r="B2600">
        <v>2002</v>
      </c>
      <c r="C2600" t="s">
        <v>273</v>
      </c>
      <c r="D2600">
        <v>72.8</v>
      </c>
      <c r="E2600">
        <v>128</v>
      </c>
      <c r="F2600">
        <v>0</v>
      </c>
      <c r="G2600">
        <v>2.5299999999999998</v>
      </c>
      <c r="H2600">
        <v>0</v>
      </c>
      <c r="J2600">
        <v>19</v>
      </c>
      <c r="K2600">
        <v>53.6</v>
      </c>
      <c r="L2600">
        <v>0</v>
      </c>
      <c r="M2600">
        <v>97</v>
      </c>
      <c r="N2600">
        <v>9.1</v>
      </c>
      <c r="O2600">
        <v>96</v>
      </c>
      <c r="P2600">
        <v>0.1</v>
      </c>
      <c r="S2600">
        <v>2.7</v>
      </c>
      <c r="T2600">
        <v>2.7</v>
      </c>
      <c r="U2600">
        <v>0</v>
      </c>
      <c r="V2600">
        <v>11.9</v>
      </c>
      <c r="W2600" t="b">
        <f>COUNT(LifeExpectancyData[[#This Row],[Life expectancy]:[Schooling]])=19</f>
        <v>0</v>
      </c>
    </row>
    <row r="2601" spans="1:23" x14ac:dyDescent="0.25">
      <c r="A2601" t="s">
        <v>444</v>
      </c>
      <c r="B2601">
        <v>2001</v>
      </c>
      <c r="C2601" t="s">
        <v>273</v>
      </c>
      <c r="D2601">
        <v>73.099999999999994</v>
      </c>
      <c r="E2601">
        <v>126</v>
      </c>
      <c r="F2601">
        <v>0</v>
      </c>
      <c r="G2601">
        <v>3.27</v>
      </c>
      <c r="H2601">
        <v>0</v>
      </c>
      <c r="J2601">
        <v>27</v>
      </c>
      <c r="K2601">
        <v>53.2</v>
      </c>
      <c r="L2601">
        <v>0</v>
      </c>
      <c r="M2601">
        <v>91</v>
      </c>
      <c r="N2601">
        <v>8.18</v>
      </c>
      <c r="O2601">
        <v>91</v>
      </c>
      <c r="P2601">
        <v>0.1</v>
      </c>
      <c r="S2601">
        <v>2.8</v>
      </c>
      <c r="T2601">
        <v>2.8</v>
      </c>
      <c r="U2601">
        <v>0</v>
      </c>
      <c r="V2601">
        <v>11.8</v>
      </c>
      <c r="W2601" t="b">
        <f>COUNT(LifeExpectancyData[[#This Row],[Life expectancy]:[Schooling]])=19</f>
        <v>0</v>
      </c>
    </row>
    <row r="2602" spans="1:23" x14ac:dyDescent="0.25">
      <c r="A2602" t="s">
        <v>444</v>
      </c>
      <c r="B2602">
        <v>2000</v>
      </c>
      <c r="C2602" t="s">
        <v>273</v>
      </c>
      <c r="D2602">
        <v>72.599999999999994</v>
      </c>
      <c r="E2602">
        <v>125</v>
      </c>
      <c r="F2602">
        <v>0</v>
      </c>
      <c r="G2602">
        <v>2.86</v>
      </c>
      <c r="H2602">
        <v>0</v>
      </c>
      <c r="J2602">
        <v>36</v>
      </c>
      <c r="K2602">
        <v>52.7</v>
      </c>
      <c r="L2602">
        <v>0</v>
      </c>
      <c r="M2602">
        <v>96</v>
      </c>
      <c r="N2602">
        <v>8.52</v>
      </c>
      <c r="O2602">
        <v>95</v>
      </c>
      <c r="P2602">
        <v>0.1</v>
      </c>
      <c r="S2602">
        <v>2.8</v>
      </c>
      <c r="T2602">
        <v>2.8</v>
      </c>
      <c r="U2602">
        <v>0</v>
      </c>
      <c r="V2602">
        <v>11.7</v>
      </c>
      <c r="W2602" t="b">
        <f>COUNT(LifeExpectancyData[[#This Row],[Life expectancy]:[Schooling]])=19</f>
        <v>0</v>
      </c>
    </row>
    <row r="2603" spans="1:23" x14ac:dyDescent="0.25">
      <c r="A2603" t="s">
        <v>445</v>
      </c>
      <c r="B2603">
        <v>2015</v>
      </c>
      <c r="C2603" t="s">
        <v>273</v>
      </c>
      <c r="D2603">
        <v>68.3</v>
      </c>
      <c r="E2603">
        <v>152</v>
      </c>
      <c r="F2603">
        <v>2</v>
      </c>
      <c r="H2603">
        <v>0</v>
      </c>
      <c r="I2603">
        <v>76</v>
      </c>
      <c r="J2603">
        <v>43</v>
      </c>
      <c r="K2603">
        <v>17.399999999999999</v>
      </c>
      <c r="L2603">
        <v>2</v>
      </c>
      <c r="M2603">
        <v>75</v>
      </c>
      <c r="O2603">
        <v>76</v>
      </c>
      <c r="P2603">
        <v>0.1</v>
      </c>
      <c r="Q2603">
        <v>1161.76935</v>
      </c>
      <c r="R2603">
        <v>124977</v>
      </c>
      <c r="S2603">
        <v>1.9</v>
      </c>
      <c r="T2603">
        <v>11.1</v>
      </c>
      <c r="U2603">
        <v>0.60299999999999998</v>
      </c>
      <c r="V2603">
        <v>12.5</v>
      </c>
      <c r="W2603" t="b">
        <f>COUNT(LifeExpectancyData[[#This Row],[Life expectancy]:[Schooling]])=19</f>
        <v>0</v>
      </c>
    </row>
    <row r="2604" spans="1:23" x14ac:dyDescent="0.25">
      <c r="A2604" t="s">
        <v>445</v>
      </c>
      <c r="B2604">
        <v>2014</v>
      </c>
      <c r="C2604" t="s">
        <v>273</v>
      </c>
      <c r="D2604">
        <v>68</v>
      </c>
      <c r="E2604">
        <v>155</v>
      </c>
      <c r="F2604">
        <v>2</v>
      </c>
      <c r="G2604">
        <v>0.01</v>
      </c>
      <c r="H2604">
        <v>28.145785029999999</v>
      </c>
      <c r="I2604">
        <v>77</v>
      </c>
      <c r="J2604">
        <v>47</v>
      </c>
      <c r="K2604">
        <v>17</v>
      </c>
      <c r="L2604">
        <v>2</v>
      </c>
      <c r="M2604">
        <v>76</v>
      </c>
      <c r="N2604">
        <v>1.48</v>
      </c>
      <c r="O2604">
        <v>77</v>
      </c>
      <c r="P2604">
        <v>0.1</v>
      </c>
      <c r="Q2604">
        <v>1153.5157799999999</v>
      </c>
      <c r="R2604">
        <v>1212814</v>
      </c>
      <c r="S2604">
        <v>1.9</v>
      </c>
      <c r="T2604">
        <v>11.1</v>
      </c>
      <c r="U2604">
        <v>0.61199999999999999</v>
      </c>
      <c r="V2604">
        <v>12.5</v>
      </c>
      <c r="W2604" t="b">
        <f>COUNT(LifeExpectancyData[[#This Row],[Life expectancy]:[Schooling]])=19</f>
        <v>1</v>
      </c>
    </row>
    <row r="2605" spans="1:23" x14ac:dyDescent="0.25">
      <c r="A2605" t="s">
        <v>445</v>
      </c>
      <c r="B2605">
        <v>2013</v>
      </c>
      <c r="C2605" t="s">
        <v>273</v>
      </c>
      <c r="D2605">
        <v>67.7</v>
      </c>
      <c r="E2605">
        <v>158</v>
      </c>
      <c r="F2605">
        <v>2</v>
      </c>
      <c r="G2605">
        <v>0.01</v>
      </c>
      <c r="H2605">
        <v>3.3798748440000002</v>
      </c>
      <c r="I2605">
        <v>82</v>
      </c>
      <c r="J2605">
        <v>4</v>
      </c>
      <c r="K2605">
        <v>16.600000000000001</v>
      </c>
      <c r="L2605">
        <v>2</v>
      </c>
      <c r="M2605">
        <v>82</v>
      </c>
      <c r="N2605">
        <v>1.29</v>
      </c>
      <c r="O2605">
        <v>82</v>
      </c>
      <c r="P2605">
        <v>0.1</v>
      </c>
      <c r="Q2605">
        <v>117.765674</v>
      </c>
      <c r="R2605">
        <v>1184366</v>
      </c>
      <c r="S2605">
        <v>11.1</v>
      </c>
      <c r="T2605">
        <v>11.2</v>
      </c>
      <c r="U2605">
        <v>0.62</v>
      </c>
      <c r="V2605">
        <v>12.5</v>
      </c>
      <c r="W2605" t="b">
        <f>COUNT(LifeExpectancyData[[#This Row],[Life expectancy]:[Schooling]])=19</f>
        <v>1</v>
      </c>
    </row>
    <row r="2606" spans="1:23" x14ac:dyDescent="0.25">
      <c r="A2606" t="s">
        <v>445</v>
      </c>
      <c r="B2606">
        <v>2012</v>
      </c>
      <c r="C2606" t="s">
        <v>273</v>
      </c>
      <c r="D2606">
        <v>67.400000000000006</v>
      </c>
      <c r="E2606">
        <v>159</v>
      </c>
      <c r="F2606">
        <v>2</v>
      </c>
      <c r="G2606">
        <v>0.01</v>
      </c>
      <c r="H2606">
        <v>30.179985479999999</v>
      </c>
      <c r="I2606">
        <v>83</v>
      </c>
      <c r="J2606">
        <v>16</v>
      </c>
      <c r="K2606">
        <v>16.2</v>
      </c>
      <c r="L2606">
        <v>2</v>
      </c>
      <c r="M2606">
        <v>83</v>
      </c>
      <c r="N2606">
        <v>1.1000000000000001</v>
      </c>
      <c r="O2606">
        <v>83</v>
      </c>
      <c r="P2606">
        <v>0.1</v>
      </c>
      <c r="Q2606">
        <v>1117.7772399999999</v>
      </c>
      <c r="R2606">
        <v>115676</v>
      </c>
      <c r="S2606">
        <v>11.2</v>
      </c>
      <c r="T2606">
        <v>11.3</v>
      </c>
      <c r="U2606">
        <v>0.61799999999999999</v>
      </c>
      <c r="V2606">
        <v>12.5</v>
      </c>
      <c r="W2606" t="b">
        <f>COUNT(LifeExpectancyData[[#This Row],[Life expectancy]:[Schooling]])=19</f>
        <v>1</v>
      </c>
    </row>
    <row r="2607" spans="1:23" x14ac:dyDescent="0.25">
      <c r="A2607" t="s">
        <v>445</v>
      </c>
      <c r="B2607">
        <v>2011</v>
      </c>
      <c r="C2607" t="s">
        <v>273</v>
      </c>
      <c r="D2607">
        <v>67.2</v>
      </c>
      <c r="E2607">
        <v>161</v>
      </c>
      <c r="F2607">
        <v>2</v>
      </c>
      <c r="G2607">
        <v>0.5</v>
      </c>
      <c r="H2607">
        <v>2.7265706019999998</v>
      </c>
      <c r="I2607">
        <v>67</v>
      </c>
      <c r="J2607">
        <v>763</v>
      </c>
      <c r="K2607">
        <v>15.8</v>
      </c>
      <c r="L2607">
        <v>3</v>
      </c>
      <c r="M2607">
        <v>66</v>
      </c>
      <c r="N2607">
        <v>0.76</v>
      </c>
      <c r="O2607">
        <v>67</v>
      </c>
      <c r="P2607">
        <v>0.1</v>
      </c>
      <c r="Q2607">
        <v>114.56179</v>
      </c>
      <c r="R2607">
        <v>1131523</v>
      </c>
      <c r="S2607">
        <v>11.3</v>
      </c>
      <c r="T2607">
        <v>11.4</v>
      </c>
      <c r="U2607">
        <v>0.60699999999999998</v>
      </c>
      <c r="V2607">
        <v>12.5</v>
      </c>
      <c r="W2607" t="b">
        <f>COUNT(LifeExpectancyData[[#This Row],[Life expectancy]:[Schooling]])=19</f>
        <v>1</v>
      </c>
    </row>
    <row r="2608" spans="1:23" x14ac:dyDescent="0.25">
      <c r="A2608" t="s">
        <v>445</v>
      </c>
      <c r="B2608">
        <v>2010</v>
      </c>
      <c r="C2608" t="s">
        <v>273</v>
      </c>
      <c r="D2608">
        <v>66.900000000000006</v>
      </c>
      <c r="E2608">
        <v>163</v>
      </c>
      <c r="F2608">
        <v>2</v>
      </c>
      <c r="G2608">
        <v>0.1</v>
      </c>
      <c r="H2608">
        <v>38.583766449999999</v>
      </c>
      <c r="I2608">
        <v>72</v>
      </c>
      <c r="J2608">
        <v>50</v>
      </c>
      <c r="K2608">
        <v>15.5</v>
      </c>
      <c r="L2608">
        <v>3</v>
      </c>
      <c r="M2608">
        <v>72</v>
      </c>
      <c r="N2608">
        <v>0.92</v>
      </c>
      <c r="O2608">
        <v>72</v>
      </c>
      <c r="P2608">
        <v>0.1</v>
      </c>
      <c r="Q2608">
        <v>849.86269719999996</v>
      </c>
      <c r="R2608">
        <v>119591</v>
      </c>
      <c r="S2608">
        <v>11.5</v>
      </c>
      <c r="T2608">
        <v>11.5</v>
      </c>
      <c r="U2608">
        <v>0.59899999999999998</v>
      </c>
      <c r="V2608">
        <v>12.4</v>
      </c>
      <c r="W2608" t="b">
        <f>COUNT(LifeExpectancyData[[#This Row],[Life expectancy]:[Schooling]])=19</f>
        <v>1</v>
      </c>
    </row>
    <row r="2609" spans="1:23" x14ac:dyDescent="0.25">
      <c r="A2609" t="s">
        <v>445</v>
      </c>
      <c r="B2609">
        <v>2009</v>
      </c>
      <c r="C2609" t="s">
        <v>273</v>
      </c>
      <c r="D2609">
        <v>66.599999999999994</v>
      </c>
      <c r="E2609">
        <v>165</v>
      </c>
      <c r="F2609">
        <v>2</v>
      </c>
      <c r="G2609">
        <v>0.09</v>
      </c>
      <c r="H2609">
        <v>36.199486999999998</v>
      </c>
      <c r="I2609">
        <v>72</v>
      </c>
      <c r="J2609">
        <v>10</v>
      </c>
      <c r="K2609">
        <v>15.1</v>
      </c>
      <c r="L2609">
        <v>3</v>
      </c>
      <c r="M2609">
        <v>78</v>
      </c>
      <c r="N2609">
        <v>1.2</v>
      </c>
      <c r="O2609">
        <v>72</v>
      </c>
      <c r="P2609">
        <v>0.1</v>
      </c>
      <c r="Q2609">
        <v>757.31144359999996</v>
      </c>
      <c r="R2609">
        <v>19221</v>
      </c>
      <c r="S2609">
        <v>11.6</v>
      </c>
      <c r="T2609">
        <v>11.6</v>
      </c>
      <c r="U2609">
        <v>0.59899999999999998</v>
      </c>
      <c r="V2609">
        <v>12.1</v>
      </c>
      <c r="W2609" t="b">
        <f>COUNT(LifeExpectancyData[[#This Row],[Life expectancy]:[Schooling]])=19</f>
        <v>1</v>
      </c>
    </row>
    <row r="2610" spans="1:23" x14ac:dyDescent="0.25">
      <c r="A2610" t="s">
        <v>445</v>
      </c>
      <c r="B2610">
        <v>2008</v>
      </c>
      <c r="C2610" t="s">
        <v>273</v>
      </c>
      <c r="D2610">
        <v>66.2</v>
      </c>
      <c r="E2610">
        <v>168</v>
      </c>
      <c r="F2610">
        <v>2</v>
      </c>
      <c r="G2610">
        <v>0.06</v>
      </c>
      <c r="H2610">
        <v>36.691989270000001</v>
      </c>
      <c r="I2610">
        <v>79</v>
      </c>
      <c r="J2610">
        <v>0</v>
      </c>
      <c r="K2610">
        <v>14.7</v>
      </c>
      <c r="L2610">
        <v>3</v>
      </c>
      <c r="M2610">
        <v>79</v>
      </c>
      <c r="N2610">
        <v>0.74</v>
      </c>
      <c r="O2610">
        <v>79</v>
      </c>
      <c r="P2610">
        <v>0.1</v>
      </c>
      <c r="Q2610">
        <v>643.71911</v>
      </c>
      <c r="R2610">
        <v>17811</v>
      </c>
      <c r="S2610">
        <v>11.7</v>
      </c>
      <c r="T2610">
        <v>11.7</v>
      </c>
      <c r="U2610">
        <v>0.56599999999999995</v>
      </c>
      <c r="V2610">
        <v>11.7</v>
      </c>
      <c r="W2610" t="b">
        <f>COUNT(LifeExpectancyData[[#This Row],[Life expectancy]:[Schooling]])=19</f>
        <v>1</v>
      </c>
    </row>
    <row r="2611" spans="1:23" x14ac:dyDescent="0.25">
      <c r="A2611" t="s">
        <v>445</v>
      </c>
      <c r="B2611">
        <v>2007</v>
      </c>
      <c r="C2611" t="s">
        <v>273</v>
      </c>
      <c r="D2611">
        <v>65.8</v>
      </c>
      <c r="E2611">
        <v>173</v>
      </c>
      <c r="F2611">
        <v>2</v>
      </c>
      <c r="G2611">
        <v>0.05</v>
      </c>
      <c r="H2611">
        <v>11.757668969999999</v>
      </c>
      <c r="J2611">
        <v>0</v>
      </c>
      <c r="K2611">
        <v>14.2</v>
      </c>
      <c r="L2611">
        <v>3</v>
      </c>
      <c r="M2611">
        <v>7</v>
      </c>
      <c r="N2611">
        <v>0.37</v>
      </c>
      <c r="O2611">
        <v>7</v>
      </c>
      <c r="P2611">
        <v>0.1</v>
      </c>
      <c r="Q2611">
        <v>524.89593630000002</v>
      </c>
      <c r="R2611">
        <v>164973</v>
      </c>
      <c r="S2611">
        <v>11.8</v>
      </c>
      <c r="T2611">
        <v>11.8</v>
      </c>
      <c r="U2611">
        <v>0.54100000000000004</v>
      </c>
      <c r="V2611">
        <v>11.3</v>
      </c>
      <c r="W2611" t="b">
        <f>COUNT(LifeExpectancyData[[#This Row],[Life expectancy]:[Schooling]])=19</f>
        <v>0</v>
      </c>
    </row>
    <row r="2612" spans="1:23" x14ac:dyDescent="0.25">
      <c r="A2612" t="s">
        <v>445</v>
      </c>
      <c r="B2612">
        <v>2006</v>
      </c>
      <c r="C2612" t="s">
        <v>273</v>
      </c>
      <c r="D2612">
        <v>64.900000000000006</v>
      </c>
      <c r="E2612">
        <v>186</v>
      </c>
      <c r="F2612">
        <v>2</v>
      </c>
      <c r="G2612">
        <v>0.04</v>
      </c>
      <c r="H2612">
        <v>28.12560496</v>
      </c>
      <c r="J2612">
        <v>90</v>
      </c>
      <c r="K2612">
        <v>13.9</v>
      </c>
      <c r="L2612">
        <v>3</v>
      </c>
      <c r="M2612">
        <v>62</v>
      </c>
      <c r="N2612">
        <v>0.65</v>
      </c>
      <c r="O2612">
        <v>63</v>
      </c>
      <c r="P2612">
        <v>0.1</v>
      </c>
      <c r="Q2612">
        <v>441.53226000000001</v>
      </c>
      <c r="R2612">
        <v>148621</v>
      </c>
      <c r="S2612">
        <v>11.9</v>
      </c>
      <c r="T2612">
        <v>11.9</v>
      </c>
      <c r="U2612">
        <v>0.51100000000000001</v>
      </c>
      <c r="V2612">
        <v>11</v>
      </c>
      <c r="W2612" t="b">
        <f>COUNT(LifeExpectancyData[[#This Row],[Life expectancy]:[Schooling]])=19</f>
        <v>0</v>
      </c>
    </row>
    <row r="2613" spans="1:23" x14ac:dyDescent="0.25">
      <c r="A2613" t="s">
        <v>445</v>
      </c>
      <c r="B2613">
        <v>2005</v>
      </c>
      <c r="C2613" t="s">
        <v>273</v>
      </c>
      <c r="D2613">
        <v>63.7</v>
      </c>
      <c r="E2613">
        <v>26</v>
      </c>
      <c r="F2613">
        <v>3</v>
      </c>
      <c r="G2613">
        <v>0.36</v>
      </c>
      <c r="H2613">
        <v>7.1271446989999996</v>
      </c>
      <c r="J2613">
        <v>203</v>
      </c>
      <c r="K2613">
        <v>13.5</v>
      </c>
      <c r="L2613">
        <v>3</v>
      </c>
      <c r="M2613">
        <v>55</v>
      </c>
      <c r="N2613">
        <v>1.5</v>
      </c>
      <c r="O2613">
        <v>55</v>
      </c>
      <c r="P2613">
        <v>0.1</v>
      </c>
      <c r="Q2613">
        <v>478.33185900000001</v>
      </c>
      <c r="R2613">
        <v>126484</v>
      </c>
      <c r="S2613">
        <v>12</v>
      </c>
      <c r="T2613">
        <v>11.9</v>
      </c>
      <c r="U2613">
        <v>0.49199999999999999</v>
      </c>
      <c r="V2613">
        <v>10.6</v>
      </c>
      <c r="W2613" t="b">
        <f>COUNT(LifeExpectancyData[[#This Row],[Life expectancy]:[Schooling]])=19</f>
        <v>0</v>
      </c>
    </row>
    <row r="2614" spans="1:23" x14ac:dyDescent="0.25">
      <c r="A2614" t="s">
        <v>445</v>
      </c>
      <c r="B2614">
        <v>2004</v>
      </c>
      <c r="C2614" t="s">
        <v>273</v>
      </c>
      <c r="D2614">
        <v>62.3</v>
      </c>
      <c r="E2614">
        <v>229</v>
      </c>
      <c r="F2614">
        <v>3</v>
      </c>
      <c r="G2614">
        <v>0.38</v>
      </c>
      <c r="H2614">
        <v>8.4157889350000001</v>
      </c>
      <c r="J2614">
        <v>41</v>
      </c>
      <c r="K2614">
        <v>13.2</v>
      </c>
      <c r="L2614">
        <v>3</v>
      </c>
      <c r="M2614">
        <v>57</v>
      </c>
      <c r="N2614">
        <v>1.31</v>
      </c>
      <c r="O2614">
        <v>57</v>
      </c>
      <c r="P2614">
        <v>0.1</v>
      </c>
      <c r="Q2614">
        <v>467.5438297</v>
      </c>
      <c r="R2614">
        <v>996698</v>
      </c>
      <c r="S2614">
        <v>12</v>
      </c>
      <c r="T2614">
        <v>12</v>
      </c>
      <c r="U2614">
        <v>0.48399999999999999</v>
      </c>
      <c r="V2614">
        <v>10.199999999999999</v>
      </c>
      <c r="W2614" t="b">
        <f>COUNT(LifeExpectancyData[[#This Row],[Life expectancy]:[Schooling]])=19</f>
        <v>0</v>
      </c>
    </row>
    <row r="2615" spans="1:23" x14ac:dyDescent="0.25">
      <c r="A2615" t="s">
        <v>445</v>
      </c>
      <c r="B2615">
        <v>2003</v>
      </c>
      <c r="C2615" t="s">
        <v>273</v>
      </c>
      <c r="D2615">
        <v>61</v>
      </c>
      <c r="E2615">
        <v>25</v>
      </c>
      <c r="F2615">
        <v>3</v>
      </c>
      <c r="G2615">
        <v>0.44</v>
      </c>
      <c r="H2615">
        <v>46.391327699999998</v>
      </c>
      <c r="J2615">
        <v>94</v>
      </c>
      <c r="K2615">
        <v>12.9</v>
      </c>
      <c r="L2615">
        <v>4</v>
      </c>
      <c r="M2615">
        <v>55</v>
      </c>
      <c r="N2615">
        <v>2.48</v>
      </c>
      <c r="O2615">
        <v>55</v>
      </c>
      <c r="P2615">
        <v>0.1</v>
      </c>
      <c r="Q2615">
        <v>471.45658229999998</v>
      </c>
      <c r="R2615">
        <v>96852</v>
      </c>
      <c r="S2615">
        <v>12.1</v>
      </c>
      <c r="T2615">
        <v>12.1</v>
      </c>
      <c r="U2615">
        <v>0.48499999999999999</v>
      </c>
      <c r="V2615">
        <v>9.8000000000000007</v>
      </c>
      <c r="W2615" t="b">
        <f>COUNT(LifeExpectancyData[[#This Row],[Life expectancy]:[Schooling]])=19</f>
        <v>0</v>
      </c>
    </row>
    <row r="2616" spans="1:23" x14ac:dyDescent="0.25">
      <c r="A2616" t="s">
        <v>445</v>
      </c>
      <c r="B2616">
        <v>2002</v>
      </c>
      <c r="C2616" t="s">
        <v>273</v>
      </c>
      <c r="D2616">
        <v>62</v>
      </c>
      <c r="E2616">
        <v>261</v>
      </c>
      <c r="F2616">
        <v>3</v>
      </c>
      <c r="G2616">
        <v>0.48</v>
      </c>
      <c r="H2616">
        <v>5.6491234239999999</v>
      </c>
      <c r="J2616">
        <v>0</v>
      </c>
      <c r="K2616">
        <v>12.6</v>
      </c>
      <c r="L2616">
        <v>4</v>
      </c>
      <c r="M2616">
        <v>38</v>
      </c>
      <c r="N2616">
        <v>3.89</v>
      </c>
      <c r="O2616">
        <v>54</v>
      </c>
      <c r="P2616">
        <v>0.1</v>
      </c>
      <c r="Q2616">
        <v>48.615519999999997</v>
      </c>
      <c r="R2616">
        <v>923825</v>
      </c>
      <c r="S2616">
        <v>12.1</v>
      </c>
      <c r="T2616">
        <v>12.1</v>
      </c>
      <c r="U2616">
        <v>0.47499999999999998</v>
      </c>
      <c r="V2616">
        <v>9.8000000000000007</v>
      </c>
      <c r="W2616" t="b">
        <f>COUNT(LifeExpectancyData[[#This Row],[Life expectancy]:[Schooling]])=19</f>
        <v>0</v>
      </c>
    </row>
    <row r="2617" spans="1:23" x14ac:dyDescent="0.25">
      <c r="A2617" t="s">
        <v>445</v>
      </c>
      <c r="B2617">
        <v>2001</v>
      </c>
      <c r="C2617" t="s">
        <v>273</v>
      </c>
      <c r="D2617">
        <v>59.4</v>
      </c>
      <c r="E2617">
        <v>269</v>
      </c>
      <c r="F2617">
        <v>3</v>
      </c>
      <c r="G2617">
        <v>0.5</v>
      </c>
      <c r="H2617">
        <v>6.5565834780000003</v>
      </c>
      <c r="J2617">
        <v>0</v>
      </c>
      <c r="K2617">
        <v>12.3</v>
      </c>
      <c r="L2617">
        <v>4</v>
      </c>
      <c r="N2617">
        <v>3.75</v>
      </c>
      <c r="P2617">
        <v>0.1</v>
      </c>
      <c r="Q2617">
        <v>56.4249869</v>
      </c>
      <c r="R2617">
        <v>892531</v>
      </c>
      <c r="S2617">
        <v>12.1</v>
      </c>
      <c r="T2617">
        <v>12.2</v>
      </c>
      <c r="U2617">
        <v>0.47</v>
      </c>
      <c r="V2617">
        <v>9.8000000000000007</v>
      </c>
      <c r="W2617" t="b">
        <f>COUNT(LifeExpectancyData[[#This Row],[Life expectancy]:[Schooling]])=19</f>
        <v>0</v>
      </c>
    </row>
    <row r="2618" spans="1:23" x14ac:dyDescent="0.25">
      <c r="A2618" t="s">
        <v>445</v>
      </c>
      <c r="B2618">
        <v>2000</v>
      </c>
      <c r="C2618" t="s">
        <v>273</v>
      </c>
      <c r="D2618">
        <v>58.7</v>
      </c>
      <c r="E2618">
        <v>276</v>
      </c>
      <c r="F2618">
        <v>3</v>
      </c>
      <c r="G2618">
        <v>0.5</v>
      </c>
      <c r="H2618">
        <v>49.069671550000002</v>
      </c>
      <c r="J2618">
        <v>0</v>
      </c>
      <c r="K2618">
        <v>11.9</v>
      </c>
      <c r="L2618">
        <v>4</v>
      </c>
      <c r="N2618">
        <v>3.26</v>
      </c>
      <c r="P2618">
        <v>0.1</v>
      </c>
      <c r="Q2618">
        <v>422.28633000000002</v>
      </c>
      <c r="R2618">
        <v>87167</v>
      </c>
      <c r="S2618">
        <v>12.2</v>
      </c>
      <c r="T2618">
        <v>12.2</v>
      </c>
      <c r="U2618">
        <v>0</v>
      </c>
      <c r="V2618">
        <v>0</v>
      </c>
      <c r="W2618" t="b">
        <f>COUNT(LifeExpectancyData[[#This Row],[Life expectancy]:[Schooling]])=19</f>
        <v>0</v>
      </c>
    </row>
    <row r="2619" spans="1:23" x14ac:dyDescent="0.25">
      <c r="A2619" t="s">
        <v>446</v>
      </c>
      <c r="B2619">
        <v>2015</v>
      </c>
      <c r="C2619" t="s">
        <v>273</v>
      </c>
      <c r="D2619">
        <v>59.9</v>
      </c>
      <c r="E2619">
        <v>287</v>
      </c>
      <c r="F2619">
        <v>13</v>
      </c>
      <c r="H2619">
        <v>0</v>
      </c>
      <c r="I2619">
        <v>88</v>
      </c>
      <c r="J2619">
        <v>20</v>
      </c>
      <c r="K2619">
        <v>24.3</v>
      </c>
      <c r="L2619">
        <v>20</v>
      </c>
      <c r="M2619">
        <v>88</v>
      </c>
      <c r="O2619">
        <v>88</v>
      </c>
      <c r="P2619">
        <v>1</v>
      </c>
      <c r="Q2619">
        <v>551.13834599999996</v>
      </c>
      <c r="R2619">
        <v>741682</v>
      </c>
      <c r="S2619">
        <v>6.5</v>
      </c>
      <c r="T2619">
        <v>6.2</v>
      </c>
      <c r="U2619">
        <v>0.48399999999999999</v>
      </c>
      <c r="V2619">
        <v>12</v>
      </c>
      <c r="W2619" t="b">
        <f>COUNT(LifeExpectancyData[[#This Row],[Life expectancy]:[Schooling]])=19</f>
        <v>0</v>
      </c>
    </row>
    <row r="2620" spans="1:23" x14ac:dyDescent="0.25">
      <c r="A2620" t="s">
        <v>446</v>
      </c>
      <c r="B2620">
        <v>2014</v>
      </c>
      <c r="C2620" t="s">
        <v>273</v>
      </c>
      <c r="D2620">
        <v>59.7</v>
      </c>
      <c r="E2620">
        <v>285</v>
      </c>
      <c r="F2620">
        <v>13</v>
      </c>
      <c r="G2620">
        <v>0.01</v>
      </c>
      <c r="H2620">
        <v>4.8773501389999998</v>
      </c>
      <c r="I2620">
        <v>87</v>
      </c>
      <c r="J2620">
        <v>577</v>
      </c>
      <c r="K2620">
        <v>23.7</v>
      </c>
      <c r="L2620">
        <v>20</v>
      </c>
      <c r="M2620">
        <v>85</v>
      </c>
      <c r="N2620">
        <v>5.25</v>
      </c>
      <c r="O2620">
        <v>87</v>
      </c>
      <c r="P2620">
        <v>1</v>
      </c>
      <c r="Q2620">
        <v>62.131848900000001</v>
      </c>
      <c r="R2620">
        <v>7228915</v>
      </c>
      <c r="S2620">
        <v>6.6</v>
      </c>
      <c r="T2620">
        <v>6.4</v>
      </c>
      <c r="U2620">
        <v>0.47499999999999998</v>
      </c>
      <c r="V2620">
        <v>12</v>
      </c>
      <c r="W2620" t="b">
        <f>COUNT(LifeExpectancyData[[#This Row],[Life expectancy]:[Schooling]])=19</f>
        <v>1</v>
      </c>
    </row>
    <row r="2621" spans="1:23" x14ac:dyDescent="0.25">
      <c r="A2621" t="s">
        <v>446</v>
      </c>
      <c r="B2621">
        <v>2013</v>
      </c>
      <c r="C2621" t="s">
        <v>273</v>
      </c>
      <c r="D2621">
        <v>59.4</v>
      </c>
      <c r="E2621">
        <v>287</v>
      </c>
      <c r="F2621">
        <v>14</v>
      </c>
      <c r="G2621">
        <v>0.01</v>
      </c>
      <c r="H2621">
        <v>48.730470889999999</v>
      </c>
      <c r="I2621">
        <v>84</v>
      </c>
      <c r="J2621">
        <v>564</v>
      </c>
      <c r="K2621">
        <v>23.1</v>
      </c>
      <c r="L2621">
        <v>20</v>
      </c>
      <c r="M2621">
        <v>84</v>
      </c>
      <c r="N2621">
        <v>5.12</v>
      </c>
      <c r="O2621">
        <v>84</v>
      </c>
      <c r="P2621">
        <v>1.5</v>
      </c>
      <c r="Q2621">
        <v>579.43484999999998</v>
      </c>
      <c r="R2621">
        <v>742948</v>
      </c>
      <c r="S2621">
        <v>6.8</v>
      </c>
      <c r="T2621">
        <v>6.6</v>
      </c>
      <c r="U2621">
        <v>0.47</v>
      </c>
      <c r="V2621">
        <v>12</v>
      </c>
      <c r="W2621" t="b">
        <f>COUNT(LifeExpectancyData[[#This Row],[Life expectancy]:[Schooling]])=19</f>
        <v>1</v>
      </c>
    </row>
    <row r="2622" spans="1:23" x14ac:dyDescent="0.25">
      <c r="A2622" t="s">
        <v>446</v>
      </c>
      <c r="B2622">
        <v>2012</v>
      </c>
      <c r="C2622" t="s">
        <v>273</v>
      </c>
      <c r="D2622">
        <v>58.9</v>
      </c>
      <c r="E2622">
        <v>294</v>
      </c>
      <c r="F2622">
        <v>14</v>
      </c>
      <c r="G2622">
        <v>0.01</v>
      </c>
      <c r="H2622">
        <v>41.600279540000002</v>
      </c>
      <c r="I2622">
        <v>84</v>
      </c>
      <c r="J2622">
        <v>238</v>
      </c>
      <c r="K2622">
        <v>22.6</v>
      </c>
      <c r="L2622">
        <v>21</v>
      </c>
      <c r="M2622">
        <v>84</v>
      </c>
      <c r="N2622">
        <v>5.1100000000000003</v>
      </c>
      <c r="O2622">
        <v>84</v>
      </c>
      <c r="P2622">
        <v>1.7</v>
      </c>
      <c r="Q2622">
        <v>563.68942470000002</v>
      </c>
      <c r="R2622">
        <v>6859482</v>
      </c>
      <c r="S2622">
        <v>7</v>
      </c>
      <c r="T2622">
        <v>6.8</v>
      </c>
      <c r="U2622">
        <v>0.46400000000000002</v>
      </c>
      <c r="V2622">
        <v>12</v>
      </c>
      <c r="W2622" t="b">
        <f>COUNT(LifeExpectancyData[[#This Row],[Life expectancy]:[Schooling]])=19</f>
        <v>1</v>
      </c>
    </row>
    <row r="2623" spans="1:23" x14ac:dyDescent="0.25">
      <c r="A2623" t="s">
        <v>446</v>
      </c>
      <c r="B2623">
        <v>2011</v>
      </c>
      <c r="C2623" t="s">
        <v>273</v>
      </c>
      <c r="D2623">
        <v>58.3</v>
      </c>
      <c r="E2623">
        <v>34</v>
      </c>
      <c r="F2623">
        <v>14</v>
      </c>
      <c r="G2623">
        <v>1.44</v>
      </c>
      <c r="H2623">
        <v>39.082585459999997</v>
      </c>
      <c r="I2623">
        <v>85</v>
      </c>
      <c r="J2623">
        <v>187</v>
      </c>
      <c r="K2623">
        <v>22</v>
      </c>
      <c r="L2623">
        <v>21</v>
      </c>
      <c r="M2623">
        <v>85</v>
      </c>
      <c r="N2623">
        <v>5.21</v>
      </c>
      <c r="O2623">
        <v>85</v>
      </c>
      <c r="P2623">
        <v>2.6</v>
      </c>
      <c r="Q2623">
        <v>562.33935919999999</v>
      </c>
      <c r="R2623">
        <v>6679282</v>
      </c>
      <c r="S2623">
        <v>7.1</v>
      </c>
      <c r="T2623">
        <v>7</v>
      </c>
      <c r="U2623">
        <v>0.45700000000000002</v>
      </c>
      <c r="V2623">
        <v>11.5</v>
      </c>
      <c r="W2623" t="b">
        <f>COUNT(LifeExpectancyData[[#This Row],[Life expectancy]:[Schooling]])=19</f>
        <v>1</v>
      </c>
    </row>
    <row r="2624" spans="1:23" x14ac:dyDescent="0.25">
      <c r="A2624" t="s">
        <v>446</v>
      </c>
      <c r="B2624">
        <v>2010</v>
      </c>
      <c r="C2624" t="s">
        <v>273</v>
      </c>
      <c r="D2624">
        <v>57.4</v>
      </c>
      <c r="E2624">
        <v>323</v>
      </c>
      <c r="F2624">
        <v>14</v>
      </c>
      <c r="G2624">
        <v>1.21</v>
      </c>
      <c r="H2624">
        <v>41.96145465</v>
      </c>
      <c r="I2624">
        <v>83</v>
      </c>
      <c r="J2624">
        <v>120</v>
      </c>
      <c r="K2624">
        <v>21.4</v>
      </c>
      <c r="L2624">
        <v>21</v>
      </c>
      <c r="M2624">
        <v>83</v>
      </c>
      <c r="N2624">
        <v>5.37</v>
      </c>
      <c r="O2624">
        <v>83</v>
      </c>
      <c r="P2624">
        <v>3.8</v>
      </c>
      <c r="Q2624">
        <v>487.92389129999998</v>
      </c>
      <c r="R2624">
        <v>652952</v>
      </c>
      <c r="S2624">
        <v>7.3</v>
      </c>
      <c r="T2624">
        <v>7.2</v>
      </c>
      <c r="U2624">
        <v>0.44900000000000001</v>
      </c>
      <c r="V2624">
        <v>11</v>
      </c>
      <c r="W2624" t="b">
        <f>COUNT(LifeExpectancyData[[#This Row],[Life expectancy]:[Schooling]])=19</f>
        <v>1</v>
      </c>
    </row>
    <row r="2625" spans="1:23" x14ac:dyDescent="0.25">
      <c r="A2625" t="s">
        <v>446</v>
      </c>
      <c r="B2625">
        <v>2009</v>
      </c>
      <c r="C2625" t="s">
        <v>273</v>
      </c>
      <c r="D2625">
        <v>56.7</v>
      </c>
      <c r="E2625">
        <v>336</v>
      </c>
      <c r="F2625">
        <v>14</v>
      </c>
      <c r="G2625">
        <v>1.24</v>
      </c>
      <c r="H2625">
        <v>77.095512240000005</v>
      </c>
      <c r="I2625">
        <v>78</v>
      </c>
      <c r="J2625">
        <v>425</v>
      </c>
      <c r="K2625">
        <v>2.9</v>
      </c>
      <c r="L2625">
        <v>22</v>
      </c>
      <c r="M2625">
        <v>78</v>
      </c>
      <c r="N2625">
        <v>6.64</v>
      </c>
      <c r="O2625">
        <v>78</v>
      </c>
      <c r="P2625">
        <v>4.3</v>
      </c>
      <c r="Q2625">
        <v>499.64687129999999</v>
      </c>
      <c r="R2625">
        <v>633472</v>
      </c>
      <c r="S2625">
        <v>7.5</v>
      </c>
      <c r="T2625">
        <v>7.4</v>
      </c>
      <c r="U2625">
        <v>0.442</v>
      </c>
      <c r="V2625">
        <v>10.6</v>
      </c>
      <c r="W2625" t="b">
        <f>COUNT(LifeExpectancyData[[#This Row],[Life expectancy]:[Schooling]])=19</f>
        <v>1</v>
      </c>
    </row>
    <row r="2626" spans="1:23" x14ac:dyDescent="0.25">
      <c r="A2626" t="s">
        <v>446</v>
      </c>
      <c r="B2626">
        <v>2008</v>
      </c>
      <c r="C2626" t="s">
        <v>273</v>
      </c>
      <c r="D2626">
        <v>56.2</v>
      </c>
      <c r="E2626">
        <v>344</v>
      </c>
      <c r="F2626">
        <v>14</v>
      </c>
      <c r="G2626">
        <v>1.33</v>
      </c>
      <c r="H2626">
        <v>69.359247580000002</v>
      </c>
      <c r="I2626">
        <v>24</v>
      </c>
      <c r="J2626">
        <v>187</v>
      </c>
      <c r="K2626">
        <v>2.4</v>
      </c>
      <c r="L2626">
        <v>22</v>
      </c>
      <c r="M2626">
        <v>8</v>
      </c>
      <c r="N2626">
        <v>5.73</v>
      </c>
      <c r="O2626">
        <v>81</v>
      </c>
      <c r="P2626">
        <v>4.8</v>
      </c>
      <c r="Q2626">
        <v>513.39191400000004</v>
      </c>
      <c r="R2626">
        <v>6161796</v>
      </c>
      <c r="S2626">
        <v>7.7</v>
      </c>
      <c r="T2626">
        <v>7.6</v>
      </c>
      <c r="U2626">
        <v>0.441</v>
      </c>
      <c r="V2626">
        <v>10.1</v>
      </c>
      <c r="W2626" t="b">
        <f>COUNT(LifeExpectancyData[[#This Row],[Life expectancy]:[Schooling]])=19</f>
        <v>1</v>
      </c>
    </row>
    <row r="2627" spans="1:23" x14ac:dyDescent="0.25">
      <c r="A2627" t="s">
        <v>446</v>
      </c>
      <c r="B2627">
        <v>2007</v>
      </c>
      <c r="C2627" t="s">
        <v>273</v>
      </c>
      <c r="D2627">
        <v>55.9</v>
      </c>
      <c r="E2627">
        <v>344</v>
      </c>
      <c r="F2627">
        <v>14</v>
      </c>
      <c r="G2627">
        <v>1.37</v>
      </c>
      <c r="H2627">
        <v>0.67568293899999998</v>
      </c>
      <c r="J2627">
        <v>8</v>
      </c>
      <c r="K2627">
        <v>19.8</v>
      </c>
      <c r="L2627">
        <v>22</v>
      </c>
      <c r="M2627">
        <v>72</v>
      </c>
      <c r="N2627">
        <v>5.55</v>
      </c>
      <c r="O2627">
        <v>82</v>
      </c>
      <c r="P2627">
        <v>5.0999999999999996</v>
      </c>
      <c r="Q2627">
        <v>42.764743000000003</v>
      </c>
      <c r="R2627">
        <v>5997385</v>
      </c>
      <c r="S2627">
        <v>7.9</v>
      </c>
      <c r="T2627">
        <v>7.8</v>
      </c>
      <c r="U2627">
        <v>0.443</v>
      </c>
      <c r="V2627">
        <v>10.6</v>
      </c>
      <c r="W2627" t="b">
        <f>COUNT(LifeExpectancyData[[#This Row],[Life expectancy]:[Schooling]])=19</f>
        <v>0</v>
      </c>
    </row>
    <row r="2628" spans="1:23" x14ac:dyDescent="0.25">
      <c r="A2628" t="s">
        <v>446</v>
      </c>
      <c r="B2628">
        <v>2006</v>
      </c>
      <c r="C2628" t="s">
        <v>273</v>
      </c>
      <c r="D2628">
        <v>55.7</v>
      </c>
      <c r="E2628">
        <v>345</v>
      </c>
      <c r="F2628">
        <v>15</v>
      </c>
      <c r="G2628">
        <v>1.37</v>
      </c>
      <c r="H2628">
        <v>6.2260487849999997</v>
      </c>
      <c r="J2628">
        <v>26</v>
      </c>
      <c r="K2628">
        <v>19.3</v>
      </c>
      <c r="L2628">
        <v>22</v>
      </c>
      <c r="M2628">
        <v>85</v>
      </c>
      <c r="N2628">
        <v>5.56</v>
      </c>
      <c r="O2628">
        <v>84</v>
      </c>
      <c r="P2628">
        <v>5</v>
      </c>
      <c r="Q2628">
        <v>377.33629000000002</v>
      </c>
      <c r="R2628">
        <v>5837792</v>
      </c>
      <c r="S2628">
        <v>8.1</v>
      </c>
      <c r="T2628">
        <v>8</v>
      </c>
      <c r="U2628">
        <v>0.436</v>
      </c>
      <c r="V2628">
        <v>10.199999999999999</v>
      </c>
      <c r="W2628" t="b">
        <f>COUNT(LifeExpectancyData[[#This Row],[Life expectancy]:[Schooling]])=19</f>
        <v>0</v>
      </c>
    </row>
    <row r="2629" spans="1:23" x14ac:dyDescent="0.25">
      <c r="A2629" t="s">
        <v>446</v>
      </c>
      <c r="B2629">
        <v>2005</v>
      </c>
      <c r="C2629" t="s">
        <v>273</v>
      </c>
      <c r="D2629">
        <v>55</v>
      </c>
      <c r="E2629">
        <v>357</v>
      </c>
      <c r="F2629">
        <v>15</v>
      </c>
      <c r="G2629">
        <v>1.1399999999999999</v>
      </c>
      <c r="H2629">
        <v>36.621742879999999</v>
      </c>
      <c r="J2629">
        <v>38</v>
      </c>
      <c r="K2629">
        <v>18.899999999999999</v>
      </c>
      <c r="L2629">
        <v>22</v>
      </c>
      <c r="M2629">
        <v>8</v>
      </c>
      <c r="N2629">
        <v>5.17</v>
      </c>
      <c r="O2629">
        <v>82</v>
      </c>
      <c r="P2629">
        <v>5</v>
      </c>
      <c r="Q2629">
        <v>372.17218370000001</v>
      </c>
      <c r="R2629">
        <v>5683268</v>
      </c>
      <c r="S2629">
        <v>8.4</v>
      </c>
      <c r="T2629">
        <v>8.3000000000000007</v>
      </c>
      <c r="U2629">
        <v>0.435</v>
      </c>
      <c r="V2629">
        <v>10.1</v>
      </c>
      <c r="W2629" t="b">
        <f>COUNT(LifeExpectancyData[[#This Row],[Life expectancy]:[Schooling]])=19</f>
        <v>0</v>
      </c>
    </row>
    <row r="2630" spans="1:23" x14ac:dyDescent="0.25">
      <c r="A2630" t="s">
        <v>446</v>
      </c>
      <c r="B2630">
        <v>2004</v>
      </c>
      <c r="C2630" t="s">
        <v>273</v>
      </c>
      <c r="D2630">
        <v>54.9</v>
      </c>
      <c r="E2630">
        <v>355</v>
      </c>
      <c r="F2630">
        <v>15</v>
      </c>
      <c r="G2630">
        <v>1.01</v>
      </c>
      <c r="H2630">
        <v>3.989928468</v>
      </c>
      <c r="J2630">
        <v>61</v>
      </c>
      <c r="K2630">
        <v>18.399999999999999</v>
      </c>
      <c r="L2630">
        <v>22</v>
      </c>
      <c r="M2630">
        <v>71</v>
      </c>
      <c r="N2630">
        <v>5.6</v>
      </c>
      <c r="O2630">
        <v>71</v>
      </c>
      <c r="P2630">
        <v>5.0999999999999996</v>
      </c>
      <c r="Q2630">
        <v>349.99372529999999</v>
      </c>
      <c r="R2630">
        <v>5534598</v>
      </c>
      <c r="S2630">
        <v>8.6</v>
      </c>
      <c r="T2630">
        <v>8.5</v>
      </c>
      <c r="U2630">
        <v>0.432</v>
      </c>
      <c r="V2630">
        <v>10</v>
      </c>
      <c r="W2630" t="b">
        <f>COUNT(LifeExpectancyData[[#This Row],[Life expectancy]:[Schooling]])=19</f>
        <v>0</v>
      </c>
    </row>
    <row r="2631" spans="1:23" x14ac:dyDescent="0.25">
      <c r="A2631" t="s">
        <v>446</v>
      </c>
      <c r="B2631">
        <v>2003</v>
      </c>
      <c r="C2631" t="s">
        <v>273</v>
      </c>
      <c r="D2631">
        <v>54.7</v>
      </c>
      <c r="E2631">
        <v>355</v>
      </c>
      <c r="F2631">
        <v>15</v>
      </c>
      <c r="G2631">
        <v>1.02</v>
      </c>
      <c r="H2631">
        <v>2.9959598230000002</v>
      </c>
      <c r="J2631">
        <v>295</v>
      </c>
      <c r="K2631">
        <v>17.899999999999999</v>
      </c>
      <c r="L2631">
        <v>22</v>
      </c>
      <c r="M2631">
        <v>72</v>
      </c>
      <c r="N2631">
        <v>5</v>
      </c>
      <c r="O2631">
        <v>72</v>
      </c>
      <c r="P2631">
        <v>5.2</v>
      </c>
      <c r="Q2631">
        <v>31.437144</v>
      </c>
      <c r="R2631">
        <v>539141</v>
      </c>
      <c r="S2631">
        <v>8.8000000000000007</v>
      </c>
      <c r="T2631">
        <v>8.6999999999999993</v>
      </c>
      <c r="U2631">
        <v>0.42799999999999999</v>
      </c>
      <c r="V2631">
        <v>9.9</v>
      </c>
      <c r="W2631" t="b">
        <f>COUNT(LifeExpectancyData[[#This Row],[Life expectancy]:[Schooling]])=19</f>
        <v>0</v>
      </c>
    </row>
    <row r="2632" spans="1:23" x14ac:dyDescent="0.25">
      <c r="A2632" t="s">
        <v>446</v>
      </c>
      <c r="B2632">
        <v>2002</v>
      </c>
      <c r="C2632" t="s">
        <v>273</v>
      </c>
      <c r="D2632">
        <v>54.7</v>
      </c>
      <c r="E2632">
        <v>351</v>
      </c>
      <c r="F2632">
        <v>15</v>
      </c>
      <c r="G2632">
        <v>1</v>
      </c>
      <c r="H2632">
        <v>1.995182912</v>
      </c>
      <c r="J2632">
        <v>363</v>
      </c>
      <c r="K2632">
        <v>17.5</v>
      </c>
      <c r="L2632">
        <v>22</v>
      </c>
      <c r="M2632">
        <v>58</v>
      </c>
      <c r="N2632">
        <v>4.7</v>
      </c>
      <c r="O2632">
        <v>59</v>
      </c>
      <c r="P2632">
        <v>5.3</v>
      </c>
      <c r="Q2632">
        <v>28.832122999999999</v>
      </c>
      <c r="R2632">
        <v>5251472</v>
      </c>
      <c r="S2632">
        <v>9</v>
      </c>
      <c r="T2632">
        <v>8.9</v>
      </c>
      <c r="U2632">
        <v>0.42799999999999999</v>
      </c>
      <c r="V2632">
        <v>9.6999999999999993</v>
      </c>
      <c r="W2632" t="b">
        <f>COUNT(LifeExpectancyData[[#This Row],[Life expectancy]:[Schooling]])=19</f>
        <v>0</v>
      </c>
    </row>
    <row r="2633" spans="1:23" x14ac:dyDescent="0.25">
      <c r="A2633" t="s">
        <v>446</v>
      </c>
      <c r="B2633">
        <v>2001</v>
      </c>
      <c r="C2633" t="s">
        <v>273</v>
      </c>
      <c r="D2633">
        <v>54.6</v>
      </c>
      <c r="E2633">
        <v>345</v>
      </c>
      <c r="F2633">
        <v>14</v>
      </c>
      <c r="G2633">
        <v>0.95</v>
      </c>
      <c r="H2633">
        <v>2.0485748739999998</v>
      </c>
      <c r="J2633">
        <v>1833</v>
      </c>
      <c r="K2633">
        <v>17.100000000000001</v>
      </c>
      <c r="L2633">
        <v>22</v>
      </c>
      <c r="M2633">
        <v>51</v>
      </c>
      <c r="N2633">
        <v>4.29</v>
      </c>
      <c r="O2633">
        <v>5</v>
      </c>
      <c r="P2633">
        <v>5.3</v>
      </c>
      <c r="Q2633">
        <v>26.6394652</v>
      </c>
      <c r="R2633">
        <v>511177</v>
      </c>
      <c r="S2633">
        <v>9.1999999999999993</v>
      </c>
      <c r="T2633">
        <v>9.1</v>
      </c>
      <c r="U2633">
        <v>0.42599999999999999</v>
      </c>
      <c r="V2633">
        <v>9.4</v>
      </c>
      <c r="W2633" t="b">
        <f>COUNT(LifeExpectancyData[[#This Row],[Life expectancy]:[Schooling]])=19</f>
        <v>0</v>
      </c>
    </row>
    <row r="2634" spans="1:23" x14ac:dyDescent="0.25">
      <c r="A2634" t="s">
        <v>446</v>
      </c>
      <c r="B2634">
        <v>2000</v>
      </c>
      <c r="C2634" t="s">
        <v>273</v>
      </c>
      <c r="D2634">
        <v>54.6</v>
      </c>
      <c r="E2634">
        <v>339</v>
      </c>
      <c r="F2634">
        <v>14</v>
      </c>
      <c r="G2634">
        <v>1.1000000000000001</v>
      </c>
      <c r="H2634">
        <v>2.0296442699999999</v>
      </c>
      <c r="J2634">
        <v>3578</v>
      </c>
      <c r="K2634">
        <v>16.600000000000001</v>
      </c>
      <c r="L2634">
        <v>22</v>
      </c>
      <c r="M2634">
        <v>63</v>
      </c>
      <c r="N2634">
        <v>4.3499999999999996</v>
      </c>
      <c r="O2634">
        <v>64</v>
      </c>
      <c r="P2634">
        <v>5.0999999999999996</v>
      </c>
      <c r="Q2634">
        <v>26.393293499999999</v>
      </c>
      <c r="R2634">
        <v>497367</v>
      </c>
      <c r="S2634">
        <v>9.4</v>
      </c>
      <c r="T2634">
        <v>9.3000000000000007</v>
      </c>
      <c r="U2634">
        <v>0.42499999999999999</v>
      </c>
      <c r="V2634">
        <v>9.3000000000000007</v>
      </c>
      <c r="W2634" t="b">
        <f>COUNT(LifeExpectancyData[[#This Row],[Life expectancy]:[Schooling]])=19</f>
        <v>0</v>
      </c>
    </row>
    <row r="2635" spans="1:23" x14ac:dyDescent="0.25">
      <c r="A2635" t="s">
        <v>447</v>
      </c>
      <c r="B2635">
        <v>2015</v>
      </c>
      <c r="C2635" t="s">
        <v>273</v>
      </c>
      <c r="D2635">
        <v>73.5</v>
      </c>
      <c r="E2635">
        <v>133</v>
      </c>
      <c r="F2635">
        <v>0</v>
      </c>
      <c r="H2635">
        <v>0</v>
      </c>
      <c r="I2635">
        <v>78</v>
      </c>
      <c r="J2635">
        <v>0</v>
      </c>
      <c r="K2635">
        <v>75.2</v>
      </c>
      <c r="L2635">
        <v>0</v>
      </c>
      <c r="M2635">
        <v>8</v>
      </c>
      <c r="O2635">
        <v>78</v>
      </c>
      <c r="P2635">
        <v>0.1</v>
      </c>
      <c r="Q2635">
        <v>493.77538700000002</v>
      </c>
      <c r="R2635">
        <v>16364</v>
      </c>
      <c r="S2635">
        <v>0.1</v>
      </c>
      <c r="T2635">
        <v>0.1</v>
      </c>
      <c r="U2635">
        <v>0.71799999999999997</v>
      </c>
      <c r="V2635">
        <v>14.3</v>
      </c>
      <c r="W2635" t="b">
        <f>COUNT(LifeExpectancyData[[#This Row],[Life expectancy]:[Schooling]])=19</f>
        <v>0</v>
      </c>
    </row>
    <row r="2636" spans="1:23" x14ac:dyDescent="0.25">
      <c r="A2636" t="s">
        <v>447</v>
      </c>
      <c r="B2636">
        <v>2014</v>
      </c>
      <c r="C2636" t="s">
        <v>273</v>
      </c>
      <c r="D2636">
        <v>73.3</v>
      </c>
      <c r="E2636">
        <v>135</v>
      </c>
      <c r="F2636">
        <v>0</v>
      </c>
      <c r="G2636">
        <v>0.01</v>
      </c>
      <c r="H2636">
        <v>565.96721730000002</v>
      </c>
      <c r="I2636">
        <v>8</v>
      </c>
      <c r="J2636">
        <v>0</v>
      </c>
      <c r="K2636">
        <v>74.8</v>
      </c>
      <c r="L2636">
        <v>0</v>
      </c>
      <c r="M2636">
        <v>82</v>
      </c>
      <c r="N2636">
        <v>5.18</v>
      </c>
      <c r="O2636">
        <v>8</v>
      </c>
      <c r="P2636">
        <v>0.1</v>
      </c>
      <c r="Q2636">
        <v>4192.3497580000003</v>
      </c>
      <c r="R2636">
        <v>15782</v>
      </c>
      <c r="S2636">
        <v>0.1</v>
      </c>
      <c r="T2636">
        <v>0.1</v>
      </c>
      <c r="U2636">
        <v>0.71599999999999997</v>
      </c>
      <c r="V2636">
        <v>14.3</v>
      </c>
      <c r="W2636" t="b">
        <f>COUNT(LifeExpectancyData[[#This Row],[Life expectancy]:[Schooling]])=19</f>
        <v>1</v>
      </c>
    </row>
    <row r="2637" spans="1:23" x14ac:dyDescent="0.25">
      <c r="A2637" t="s">
        <v>447</v>
      </c>
      <c r="B2637">
        <v>2013</v>
      </c>
      <c r="C2637" t="s">
        <v>273</v>
      </c>
      <c r="D2637">
        <v>73.2</v>
      </c>
      <c r="E2637">
        <v>137</v>
      </c>
      <c r="F2637">
        <v>0</v>
      </c>
      <c r="G2637">
        <v>0.01</v>
      </c>
      <c r="H2637">
        <v>584.94498859999999</v>
      </c>
      <c r="I2637">
        <v>82</v>
      </c>
      <c r="J2637">
        <v>0</v>
      </c>
      <c r="K2637">
        <v>74.3</v>
      </c>
      <c r="L2637">
        <v>0</v>
      </c>
      <c r="M2637">
        <v>84</v>
      </c>
      <c r="N2637">
        <v>4.9800000000000004</v>
      </c>
      <c r="O2637">
        <v>82</v>
      </c>
      <c r="P2637">
        <v>0.1</v>
      </c>
      <c r="Q2637">
        <v>4266.5571739999996</v>
      </c>
      <c r="R2637">
        <v>15328</v>
      </c>
      <c r="S2637">
        <v>0.1</v>
      </c>
      <c r="T2637">
        <v>0.1</v>
      </c>
      <c r="U2637">
        <v>0.71799999999999997</v>
      </c>
      <c r="V2637">
        <v>14.3</v>
      </c>
      <c r="W2637" t="b">
        <f>COUNT(LifeExpectancyData[[#This Row],[Life expectancy]:[Schooling]])=19</f>
        <v>1</v>
      </c>
    </row>
    <row r="2638" spans="1:23" x14ac:dyDescent="0.25">
      <c r="A2638" t="s">
        <v>447</v>
      </c>
      <c r="B2638">
        <v>2012</v>
      </c>
      <c r="C2638" t="s">
        <v>273</v>
      </c>
      <c r="D2638">
        <v>73</v>
      </c>
      <c r="E2638">
        <v>138</v>
      </c>
      <c r="F2638">
        <v>0</v>
      </c>
      <c r="G2638">
        <v>0.01</v>
      </c>
      <c r="H2638">
        <v>63.80294988</v>
      </c>
      <c r="I2638">
        <v>77</v>
      </c>
      <c r="J2638">
        <v>0</v>
      </c>
      <c r="K2638">
        <v>73.8</v>
      </c>
      <c r="L2638">
        <v>0</v>
      </c>
      <c r="M2638">
        <v>79</v>
      </c>
      <c r="N2638">
        <v>4.51</v>
      </c>
      <c r="O2638">
        <v>77</v>
      </c>
      <c r="P2638">
        <v>0.1</v>
      </c>
      <c r="Q2638">
        <v>451.542462</v>
      </c>
      <c r="R2638">
        <v>14951</v>
      </c>
      <c r="S2638">
        <v>0.1</v>
      </c>
      <c r="T2638">
        <v>0.1</v>
      </c>
      <c r="U2638">
        <v>0.71699999999999997</v>
      </c>
      <c r="V2638">
        <v>14.4</v>
      </c>
      <c r="W2638" t="b">
        <f>COUNT(LifeExpectancyData[[#This Row],[Life expectancy]:[Schooling]])=19</f>
        <v>1</v>
      </c>
    </row>
    <row r="2639" spans="1:23" x14ac:dyDescent="0.25">
      <c r="A2639" t="s">
        <v>447</v>
      </c>
      <c r="B2639">
        <v>2011</v>
      </c>
      <c r="C2639" t="s">
        <v>273</v>
      </c>
      <c r="D2639">
        <v>72.900000000000006</v>
      </c>
      <c r="E2639">
        <v>14</v>
      </c>
      <c r="F2639">
        <v>0</v>
      </c>
      <c r="G2639">
        <v>0.96</v>
      </c>
      <c r="H2639">
        <v>7.0339808279999998</v>
      </c>
      <c r="I2639">
        <v>82</v>
      </c>
      <c r="J2639">
        <v>0</v>
      </c>
      <c r="K2639">
        <v>73.3</v>
      </c>
      <c r="L2639">
        <v>0</v>
      </c>
      <c r="M2639">
        <v>84</v>
      </c>
      <c r="N2639">
        <v>4.5999999999999996</v>
      </c>
      <c r="O2639">
        <v>82</v>
      </c>
      <c r="P2639">
        <v>0.1</v>
      </c>
      <c r="Q2639">
        <v>445.18866000000003</v>
      </c>
      <c r="R2639">
        <v>14577</v>
      </c>
      <c r="S2639">
        <v>0.1</v>
      </c>
      <c r="T2639">
        <v>0.1</v>
      </c>
      <c r="U2639">
        <v>0.71199999999999997</v>
      </c>
      <c r="V2639">
        <v>14.4</v>
      </c>
      <c r="W2639" t="b">
        <f>COUNT(LifeExpectancyData[[#This Row],[Life expectancy]:[Schooling]])=19</f>
        <v>1</v>
      </c>
    </row>
    <row r="2640" spans="1:23" x14ac:dyDescent="0.25">
      <c r="A2640" t="s">
        <v>447</v>
      </c>
      <c r="B2640">
        <v>2010</v>
      </c>
      <c r="C2640" t="s">
        <v>273</v>
      </c>
      <c r="D2640">
        <v>72.8</v>
      </c>
      <c r="E2640">
        <v>142</v>
      </c>
      <c r="F2640">
        <v>0</v>
      </c>
      <c r="G2640">
        <v>1.24</v>
      </c>
      <c r="H2640">
        <v>471.83076679999999</v>
      </c>
      <c r="I2640">
        <v>82</v>
      </c>
      <c r="J2640">
        <v>0</v>
      </c>
      <c r="K2640">
        <v>72.7</v>
      </c>
      <c r="L2640">
        <v>0</v>
      </c>
      <c r="M2640">
        <v>84</v>
      </c>
      <c r="N2640">
        <v>4.59</v>
      </c>
      <c r="O2640">
        <v>82</v>
      </c>
      <c r="P2640">
        <v>0.1</v>
      </c>
      <c r="Q2640">
        <v>3547.5997499999999</v>
      </c>
      <c r="R2640">
        <v>14137</v>
      </c>
      <c r="S2640">
        <v>0.1</v>
      </c>
      <c r="T2640">
        <v>0.1</v>
      </c>
      <c r="U2640">
        <v>0.70699999999999996</v>
      </c>
      <c r="V2640">
        <v>14.4</v>
      </c>
      <c r="W2640" t="b">
        <f>COUNT(LifeExpectancyData[[#This Row],[Life expectancy]:[Schooling]])=19</f>
        <v>1</v>
      </c>
    </row>
    <row r="2641" spans="1:23" x14ac:dyDescent="0.25">
      <c r="A2641" t="s">
        <v>447</v>
      </c>
      <c r="B2641">
        <v>2009</v>
      </c>
      <c r="C2641" t="s">
        <v>273</v>
      </c>
      <c r="D2641">
        <v>72.5</v>
      </c>
      <c r="E2641">
        <v>147</v>
      </c>
      <c r="F2641">
        <v>0</v>
      </c>
      <c r="G2641">
        <v>1.08</v>
      </c>
      <c r="H2641">
        <v>4.7838055629999996</v>
      </c>
      <c r="I2641">
        <v>84</v>
      </c>
      <c r="J2641">
        <v>0</v>
      </c>
      <c r="K2641">
        <v>72.099999999999994</v>
      </c>
      <c r="L2641">
        <v>0</v>
      </c>
      <c r="M2641">
        <v>86</v>
      </c>
      <c r="N2641">
        <v>4.67</v>
      </c>
      <c r="O2641">
        <v>84</v>
      </c>
      <c r="P2641">
        <v>0.1</v>
      </c>
      <c r="Q2641">
        <v>37.846563000000003</v>
      </c>
      <c r="R2641">
        <v>1364</v>
      </c>
      <c r="S2641">
        <v>0.1</v>
      </c>
      <c r="T2641">
        <v>0.1</v>
      </c>
      <c r="U2641">
        <v>0.70299999999999996</v>
      </c>
      <c r="V2641">
        <v>14.5</v>
      </c>
      <c r="W2641" t="b">
        <f>COUNT(LifeExpectancyData[[#This Row],[Life expectancy]:[Schooling]])=19</f>
        <v>1</v>
      </c>
    </row>
    <row r="2642" spans="1:23" x14ac:dyDescent="0.25">
      <c r="A2642" t="s">
        <v>447</v>
      </c>
      <c r="B2642">
        <v>2008</v>
      </c>
      <c r="C2642" t="s">
        <v>273</v>
      </c>
      <c r="D2642">
        <v>72.599999999999994</v>
      </c>
      <c r="E2642">
        <v>145</v>
      </c>
      <c r="F2642">
        <v>0</v>
      </c>
      <c r="G2642">
        <v>1.1000000000000001</v>
      </c>
      <c r="H2642">
        <v>569.62550350000004</v>
      </c>
      <c r="I2642">
        <v>84</v>
      </c>
      <c r="J2642">
        <v>0</v>
      </c>
      <c r="K2642">
        <v>71.5</v>
      </c>
      <c r="L2642">
        <v>0</v>
      </c>
      <c r="M2642">
        <v>88</v>
      </c>
      <c r="N2642">
        <v>5.13</v>
      </c>
      <c r="O2642">
        <v>86</v>
      </c>
      <c r="P2642">
        <v>0.1</v>
      </c>
      <c r="Q2642">
        <v>3392.64743</v>
      </c>
      <c r="R2642">
        <v>135</v>
      </c>
      <c r="S2642">
        <v>0.1</v>
      </c>
      <c r="T2642">
        <v>0.1</v>
      </c>
      <c r="U2642">
        <v>0.69799999999999995</v>
      </c>
      <c r="V2642">
        <v>14.5</v>
      </c>
      <c r="W2642" t="b">
        <f>COUNT(LifeExpectancyData[[#This Row],[Life expectancy]:[Schooling]])=19</f>
        <v>1</v>
      </c>
    </row>
    <row r="2643" spans="1:23" x14ac:dyDescent="0.25">
      <c r="A2643" t="s">
        <v>447</v>
      </c>
      <c r="B2643">
        <v>2007</v>
      </c>
      <c r="C2643" t="s">
        <v>273</v>
      </c>
      <c r="D2643">
        <v>72.5</v>
      </c>
      <c r="E2643">
        <v>146</v>
      </c>
      <c r="F2643">
        <v>0</v>
      </c>
      <c r="G2643">
        <v>2.0499999999999998</v>
      </c>
      <c r="H2643">
        <v>568.86928130000001</v>
      </c>
      <c r="I2643">
        <v>87</v>
      </c>
      <c r="J2643">
        <v>0</v>
      </c>
      <c r="K2643">
        <v>7.8</v>
      </c>
      <c r="L2643">
        <v>0</v>
      </c>
      <c r="M2643">
        <v>88</v>
      </c>
      <c r="N2643">
        <v>5.82</v>
      </c>
      <c r="O2643">
        <v>87</v>
      </c>
      <c r="P2643">
        <v>0.1</v>
      </c>
      <c r="Q2643">
        <v>2932.3158830000002</v>
      </c>
      <c r="R2643">
        <v>12357</v>
      </c>
      <c r="S2643">
        <v>0.1</v>
      </c>
      <c r="T2643">
        <v>0.1</v>
      </c>
      <c r="U2643">
        <v>0.69799999999999995</v>
      </c>
      <c r="V2643">
        <v>14.5</v>
      </c>
      <c r="W2643" t="b">
        <f>COUNT(LifeExpectancyData[[#This Row],[Life expectancy]:[Schooling]])=19</f>
        <v>1</v>
      </c>
    </row>
    <row r="2644" spans="1:23" x14ac:dyDescent="0.25">
      <c r="A2644" t="s">
        <v>447</v>
      </c>
      <c r="B2644">
        <v>2006</v>
      </c>
      <c r="C2644" t="s">
        <v>273</v>
      </c>
      <c r="D2644">
        <v>72.400000000000006</v>
      </c>
      <c r="E2644">
        <v>148</v>
      </c>
      <c r="F2644">
        <v>0</v>
      </c>
      <c r="G2644">
        <v>1.79</v>
      </c>
      <c r="H2644">
        <v>503.58819560000001</v>
      </c>
      <c r="I2644">
        <v>89</v>
      </c>
      <c r="J2644">
        <v>0</v>
      </c>
      <c r="K2644">
        <v>7.1</v>
      </c>
      <c r="L2644">
        <v>0</v>
      </c>
      <c r="M2644">
        <v>89</v>
      </c>
      <c r="N2644">
        <v>5.61</v>
      </c>
      <c r="O2644">
        <v>88</v>
      </c>
      <c r="P2644">
        <v>0.1</v>
      </c>
      <c r="Q2644">
        <v>2892.5226630000002</v>
      </c>
      <c r="R2644">
        <v>11689</v>
      </c>
      <c r="S2644">
        <v>0.1</v>
      </c>
      <c r="T2644">
        <v>0.1</v>
      </c>
      <c r="U2644">
        <v>0.69499999999999995</v>
      </c>
      <c r="V2644">
        <v>14.6</v>
      </c>
      <c r="W2644" t="b">
        <f>COUNT(LifeExpectancyData[[#This Row],[Life expectancy]:[Schooling]])=19</f>
        <v>1</v>
      </c>
    </row>
    <row r="2645" spans="1:23" x14ac:dyDescent="0.25">
      <c r="A2645" t="s">
        <v>447</v>
      </c>
      <c r="B2645">
        <v>2005</v>
      </c>
      <c r="C2645" t="s">
        <v>273</v>
      </c>
      <c r="D2645">
        <v>72.3</v>
      </c>
      <c r="E2645">
        <v>15</v>
      </c>
      <c r="F2645">
        <v>0</v>
      </c>
      <c r="G2645">
        <v>1.57</v>
      </c>
      <c r="H2645">
        <v>689.94402230000003</v>
      </c>
      <c r="I2645">
        <v>89</v>
      </c>
      <c r="J2645">
        <v>0</v>
      </c>
      <c r="K2645">
        <v>69.400000000000006</v>
      </c>
      <c r="L2645">
        <v>0</v>
      </c>
      <c r="M2645">
        <v>9</v>
      </c>
      <c r="N2645">
        <v>6.52</v>
      </c>
      <c r="O2645">
        <v>89</v>
      </c>
      <c r="P2645">
        <v>0.1</v>
      </c>
      <c r="Q2645">
        <v>2594.7499899999998</v>
      </c>
      <c r="R2645">
        <v>1141</v>
      </c>
      <c r="S2645">
        <v>0.1</v>
      </c>
      <c r="T2645">
        <v>0.1</v>
      </c>
      <c r="U2645">
        <v>0.69399999999999995</v>
      </c>
      <c r="V2645">
        <v>14.6</v>
      </c>
      <c r="W2645" t="b">
        <f>COUNT(LifeExpectancyData[[#This Row],[Life expectancy]:[Schooling]])=19</f>
        <v>1</v>
      </c>
    </row>
    <row r="2646" spans="1:23" x14ac:dyDescent="0.25">
      <c r="A2646" t="s">
        <v>447</v>
      </c>
      <c r="B2646">
        <v>2004</v>
      </c>
      <c r="C2646" t="s">
        <v>273</v>
      </c>
      <c r="D2646">
        <v>72.2</v>
      </c>
      <c r="E2646">
        <v>151</v>
      </c>
      <c r="F2646">
        <v>0</v>
      </c>
      <c r="G2646">
        <v>1.8</v>
      </c>
      <c r="H2646">
        <v>423.29535090000002</v>
      </c>
      <c r="I2646">
        <v>9</v>
      </c>
      <c r="J2646">
        <v>0</v>
      </c>
      <c r="K2646">
        <v>68.599999999999994</v>
      </c>
      <c r="L2646">
        <v>0</v>
      </c>
      <c r="M2646">
        <v>91</v>
      </c>
      <c r="N2646">
        <v>4.87</v>
      </c>
      <c r="O2646">
        <v>9</v>
      </c>
      <c r="P2646">
        <v>0.1</v>
      </c>
      <c r="Q2646">
        <v>2284.3785800000001</v>
      </c>
      <c r="R2646">
        <v>146</v>
      </c>
      <c r="S2646">
        <v>0.1</v>
      </c>
      <c r="T2646">
        <v>0.1</v>
      </c>
      <c r="U2646">
        <v>0.69299999999999995</v>
      </c>
      <c r="V2646">
        <v>14.6</v>
      </c>
      <c r="W2646" t="b">
        <f>COUNT(LifeExpectancyData[[#This Row],[Life expectancy]:[Schooling]])=19</f>
        <v>1</v>
      </c>
    </row>
    <row r="2647" spans="1:23" x14ac:dyDescent="0.25">
      <c r="A2647" t="s">
        <v>447</v>
      </c>
      <c r="B2647">
        <v>2003</v>
      </c>
      <c r="C2647" t="s">
        <v>273</v>
      </c>
      <c r="D2647">
        <v>72</v>
      </c>
      <c r="E2647">
        <v>153</v>
      </c>
      <c r="F2647">
        <v>0</v>
      </c>
      <c r="G2647">
        <v>1.79</v>
      </c>
      <c r="H2647">
        <v>45.851057709999999</v>
      </c>
      <c r="I2647">
        <v>85</v>
      </c>
      <c r="J2647">
        <v>0</v>
      </c>
      <c r="K2647">
        <v>67.8</v>
      </c>
      <c r="L2647">
        <v>0</v>
      </c>
      <c r="M2647">
        <v>91</v>
      </c>
      <c r="N2647">
        <v>5.9</v>
      </c>
      <c r="O2647">
        <v>9</v>
      </c>
      <c r="P2647">
        <v>0.1</v>
      </c>
      <c r="Q2647">
        <v>229.714718</v>
      </c>
      <c r="R2647">
        <v>99789</v>
      </c>
      <c r="S2647">
        <v>0.1</v>
      </c>
      <c r="T2647">
        <v>0.1</v>
      </c>
      <c r="U2647">
        <v>0.68300000000000005</v>
      </c>
      <c r="V2647">
        <v>13.7</v>
      </c>
      <c r="W2647" t="b">
        <f>COUNT(LifeExpectancyData[[#This Row],[Life expectancy]:[Schooling]])=19</f>
        <v>1</v>
      </c>
    </row>
    <row r="2648" spans="1:23" x14ac:dyDescent="0.25">
      <c r="A2648" t="s">
        <v>447</v>
      </c>
      <c r="B2648">
        <v>2002</v>
      </c>
      <c r="C2648" t="s">
        <v>273</v>
      </c>
      <c r="D2648">
        <v>71.900000000000006</v>
      </c>
      <c r="E2648">
        <v>155</v>
      </c>
      <c r="F2648">
        <v>0</v>
      </c>
      <c r="G2648">
        <v>1.51</v>
      </c>
      <c r="H2648">
        <v>310.82033819999998</v>
      </c>
      <c r="I2648">
        <v>88</v>
      </c>
      <c r="J2648">
        <v>0</v>
      </c>
      <c r="K2648">
        <v>67</v>
      </c>
      <c r="L2648">
        <v>0</v>
      </c>
      <c r="M2648">
        <v>85</v>
      </c>
      <c r="N2648">
        <v>5.3</v>
      </c>
      <c r="O2648">
        <v>84</v>
      </c>
      <c r="P2648">
        <v>0.1</v>
      </c>
      <c r="Q2648">
        <v>1842.4442100000001</v>
      </c>
      <c r="R2648">
        <v>99184</v>
      </c>
      <c r="S2648">
        <v>0.1</v>
      </c>
      <c r="T2648">
        <v>0.1</v>
      </c>
      <c r="U2648">
        <v>0.67900000000000005</v>
      </c>
      <c r="V2648">
        <v>13.5</v>
      </c>
      <c r="W2648" t="b">
        <f>COUNT(LifeExpectancyData[[#This Row],[Life expectancy]:[Schooling]])=19</f>
        <v>1</v>
      </c>
    </row>
    <row r="2649" spans="1:23" x14ac:dyDescent="0.25">
      <c r="A2649" t="s">
        <v>447</v>
      </c>
      <c r="B2649">
        <v>2001</v>
      </c>
      <c r="C2649" t="s">
        <v>273</v>
      </c>
      <c r="D2649">
        <v>71.8</v>
      </c>
      <c r="E2649">
        <v>157</v>
      </c>
      <c r="F2649">
        <v>0</v>
      </c>
      <c r="G2649">
        <v>1.35</v>
      </c>
      <c r="H2649">
        <v>330.10073940000001</v>
      </c>
      <c r="I2649">
        <v>91</v>
      </c>
      <c r="J2649">
        <v>4</v>
      </c>
      <c r="K2649">
        <v>66.2</v>
      </c>
      <c r="L2649">
        <v>0</v>
      </c>
      <c r="M2649">
        <v>91</v>
      </c>
      <c r="N2649">
        <v>5.66</v>
      </c>
      <c r="O2649">
        <v>89</v>
      </c>
      <c r="P2649">
        <v>0.1</v>
      </c>
      <c r="Q2649">
        <v>1837.9773909999999</v>
      </c>
      <c r="R2649">
        <v>98611</v>
      </c>
      <c r="S2649">
        <v>0.1</v>
      </c>
      <c r="T2649">
        <v>0.1</v>
      </c>
      <c r="U2649">
        <v>0.67400000000000004</v>
      </c>
      <c r="V2649">
        <v>13.2</v>
      </c>
      <c r="W2649" t="b">
        <f>COUNT(LifeExpectancyData[[#This Row],[Life expectancy]:[Schooling]])=19</f>
        <v>1</v>
      </c>
    </row>
    <row r="2650" spans="1:23" x14ac:dyDescent="0.25">
      <c r="A2650" t="s">
        <v>447</v>
      </c>
      <c r="B2650">
        <v>2000</v>
      </c>
      <c r="C2650" t="s">
        <v>273</v>
      </c>
      <c r="D2650">
        <v>71.599999999999994</v>
      </c>
      <c r="E2650">
        <v>158</v>
      </c>
      <c r="F2650">
        <v>0</v>
      </c>
      <c r="G2650">
        <v>1.24</v>
      </c>
      <c r="H2650">
        <v>40.491288969999999</v>
      </c>
      <c r="I2650">
        <v>93</v>
      </c>
      <c r="J2650">
        <v>0</v>
      </c>
      <c r="K2650">
        <v>65.5</v>
      </c>
      <c r="L2650">
        <v>0</v>
      </c>
      <c r="M2650">
        <v>91</v>
      </c>
      <c r="N2650">
        <v>4.75</v>
      </c>
      <c r="O2650">
        <v>91</v>
      </c>
      <c r="P2650">
        <v>0.1</v>
      </c>
      <c r="Q2650">
        <v>263.27235999999999</v>
      </c>
      <c r="R2650">
        <v>9882</v>
      </c>
      <c r="S2650">
        <v>0.1</v>
      </c>
      <c r="T2650">
        <v>0.1</v>
      </c>
      <c r="U2650">
        <v>0.67600000000000005</v>
      </c>
      <c r="V2650">
        <v>13.7</v>
      </c>
      <c r="W2650" t="b">
        <f>COUNT(LifeExpectancyData[[#This Row],[Life expectancy]:[Schooling]])=19</f>
        <v>1</v>
      </c>
    </row>
    <row r="2651" spans="1:23" x14ac:dyDescent="0.25">
      <c r="A2651" t="s">
        <v>448</v>
      </c>
      <c r="B2651">
        <v>2015</v>
      </c>
      <c r="C2651" t="s">
        <v>273</v>
      </c>
      <c r="D2651">
        <v>71.2</v>
      </c>
      <c r="E2651">
        <v>17</v>
      </c>
      <c r="F2651">
        <v>0</v>
      </c>
      <c r="H2651">
        <v>0</v>
      </c>
      <c r="I2651">
        <v>9</v>
      </c>
      <c r="J2651">
        <v>0</v>
      </c>
      <c r="K2651">
        <v>47.1</v>
      </c>
      <c r="L2651">
        <v>0</v>
      </c>
      <c r="M2651">
        <v>88</v>
      </c>
      <c r="O2651">
        <v>96</v>
      </c>
      <c r="P2651">
        <v>0.3</v>
      </c>
      <c r="Q2651">
        <v>17321.833729999998</v>
      </c>
      <c r="R2651">
        <v>13692</v>
      </c>
      <c r="S2651">
        <v>5.7</v>
      </c>
      <c r="T2651">
        <v>5.9</v>
      </c>
      <c r="U2651">
        <v>0.77900000000000003</v>
      </c>
      <c r="V2651">
        <v>12.7</v>
      </c>
      <c r="W2651" t="b">
        <f>COUNT(LifeExpectancyData[[#This Row],[Life expectancy]:[Schooling]])=19</f>
        <v>0</v>
      </c>
    </row>
    <row r="2652" spans="1:23" x14ac:dyDescent="0.25">
      <c r="A2652" t="s">
        <v>448</v>
      </c>
      <c r="B2652">
        <v>2014</v>
      </c>
      <c r="C2652" t="s">
        <v>273</v>
      </c>
      <c r="D2652">
        <v>71.099999999999994</v>
      </c>
      <c r="E2652">
        <v>171</v>
      </c>
      <c r="F2652">
        <v>0</v>
      </c>
      <c r="G2652">
        <v>6.94</v>
      </c>
      <c r="H2652">
        <v>1578.872339</v>
      </c>
      <c r="I2652">
        <v>92</v>
      </c>
      <c r="J2652">
        <v>0</v>
      </c>
      <c r="K2652">
        <v>46</v>
      </c>
      <c r="L2652">
        <v>0</v>
      </c>
      <c r="M2652">
        <v>94</v>
      </c>
      <c r="N2652">
        <v>5.93</v>
      </c>
      <c r="O2652">
        <v>92</v>
      </c>
      <c r="P2652">
        <v>0.3</v>
      </c>
      <c r="Q2652">
        <v>19325.242829999999</v>
      </c>
      <c r="R2652">
        <v>1354493</v>
      </c>
      <c r="S2652">
        <v>5.8</v>
      </c>
      <c r="T2652">
        <v>6</v>
      </c>
      <c r="U2652">
        <v>0.77800000000000002</v>
      </c>
      <c r="V2652">
        <v>12.7</v>
      </c>
      <c r="W2652" t="b">
        <f>COUNT(LifeExpectancyData[[#This Row],[Life expectancy]:[Schooling]])=19</f>
        <v>1</v>
      </c>
    </row>
    <row r="2653" spans="1:23" x14ac:dyDescent="0.25">
      <c r="A2653" t="s">
        <v>448</v>
      </c>
      <c r="B2653">
        <v>2013</v>
      </c>
      <c r="C2653" t="s">
        <v>273</v>
      </c>
      <c r="D2653">
        <v>71</v>
      </c>
      <c r="E2653">
        <v>172</v>
      </c>
      <c r="F2653">
        <v>0</v>
      </c>
      <c r="G2653">
        <v>6.71</v>
      </c>
      <c r="H2653">
        <v>167.2657906</v>
      </c>
      <c r="I2653">
        <v>92</v>
      </c>
      <c r="J2653">
        <v>0</v>
      </c>
      <c r="K2653">
        <v>45</v>
      </c>
      <c r="L2653">
        <v>0</v>
      </c>
      <c r="M2653">
        <v>94</v>
      </c>
      <c r="N2653">
        <v>5.98</v>
      </c>
      <c r="O2653">
        <v>92</v>
      </c>
      <c r="P2653">
        <v>0.3</v>
      </c>
      <c r="Q2653">
        <v>1967.8328300000001</v>
      </c>
      <c r="R2653">
        <v>1348248</v>
      </c>
      <c r="S2653">
        <v>5.8</v>
      </c>
      <c r="T2653">
        <v>6</v>
      </c>
      <c r="U2653">
        <v>0.77300000000000002</v>
      </c>
      <c r="V2653">
        <v>12.7</v>
      </c>
      <c r="W2653" t="b">
        <f>COUNT(LifeExpectancyData[[#This Row],[Life expectancy]:[Schooling]])=19</f>
        <v>1</v>
      </c>
    </row>
    <row r="2654" spans="1:23" x14ac:dyDescent="0.25">
      <c r="A2654" t="s">
        <v>448</v>
      </c>
      <c r="B2654">
        <v>2012</v>
      </c>
      <c r="C2654" t="s">
        <v>273</v>
      </c>
      <c r="D2654">
        <v>78</v>
      </c>
      <c r="E2654">
        <v>174</v>
      </c>
      <c r="F2654">
        <v>0</v>
      </c>
      <c r="G2654">
        <v>6.7</v>
      </c>
      <c r="H2654">
        <v>1486.236406</v>
      </c>
      <c r="I2654">
        <v>92</v>
      </c>
      <c r="J2654">
        <v>0</v>
      </c>
      <c r="K2654">
        <v>44</v>
      </c>
      <c r="L2654">
        <v>0</v>
      </c>
      <c r="M2654">
        <v>91</v>
      </c>
      <c r="N2654">
        <v>5.78</v>
      </c>
      <c r="O2654">
        <v>92</v>
      </c>
      <c r="P2654">
        <v>0.4</v>
      </c>
      <c r="Q2654">
        <v>19152.530999999999</v>
      </c>
      <c r="R2654">
        <v>1341588</v>
      </c>
      <c r="S2654">
        <v>5.9</v>
      </c>
      <c r="T2654">
        <v>6.1</v>
      </c>
      <c r="U2654">
        <v>0.77200000000000002</v>
      </c>
      <c r="V2654">
        <v>12.6</v>
      </c>
      <c r="W2654" t="b">
        <f>COUNT(LifeExpectancyData[[#This Row],[Life expectancy]:[Schooling]])=19</f>
        <v>1</v>
      </c>
    </row>
    <row r="2655" spans="1:23" x14ac:dyDescent="0.25">
      <c r="A2655" t="s">
        <v>448</v>
      </c>
      <c r="B2655">
        <v>2011</v>
      </c>
      <c r="C2655" t="s">
        <v>273</v>
      </c>
      <c r="D2655">
        <v>76</v>
      </c>
      <c r="E2655">
        <v>176</v>
      </c>
      <c r="F2655">
        <v>0</v>
      </c>
      <c r="G2655">
        <v>6.5</v>
      </c>
      <c r="H2655">
        <v>144.9850711</v>
      </c>
      <c r="I2655">
        <v>9</v>
      </c>
      <c r="J2655">
        <v>0</v>
      </c>
      <c r="K2655">
        <v>43</v>
      </c>
      <c r="L2655">
        <v>0</v>
      </c>
      <c r="M2655">
        <v>91</v>
      </c>
      <c r="N2655">
        <v>5.6</v>
      </c>
      <c r="O2655">
        <v>9</v>
      </c>
      <c r="P2655">
        <v>0.4</v>
      </c>
      <c r="Q2655">
        <v>1953.9766999999999</v>
      </c>
      <c r="R2655">
        <v>1334788</v>
      </c>
      <c r="S2655">
        <v>5.9</v>
      </c>
      <c r="T2655">
        <v>6.2</v>
      </c>
      <c r="U2655">
        <v>0.77400000000000002</v>
      </c>
      <c r="V2655">
        <v>12.6</v>
      </c>
      <c r="W2655" t="b">
        <f>COUNT(LifeExpectancyData[[#This Row],[Life expectancy]:[Schooling]])=19</f>
        <v>1</v>
      </c>
    </row>
    <row r="2656" spans="1:23" x14ac:dyDescent="0.25">
      <c r="A2656" t="s">
        <v>448</v>
      </c>
      <c r="B2656">
        <v>2010</v>
      </c>
      <c r="C2656" t="s">
        <v>273</v>
      </c>
      <c r="D2656">
        <v>74</v>
      </c>
      <c r="E2656">
        <v>179</v>
      </c>
      <c r="F2656">
        <v>0</v>
      </c>
      <c r="G2656">
        <v>6.5</v>
      </c>
      <c r="H2656">
        <v>1389.7726829999999</v>
      </c>
      <c r="I2656">
        <v>9</v>
      </c>
      <c r="J2656">
        <v>0</v>
      </c>
      <c r="K2656">
        <v>42</v>
      </c>
      <c r="L2656">
        <v>0</v>
      </c>
      <c r="M2656">
        <v>91</v>
      </c>
      <c r="N2656">
        <v>5.29</v>
      </c>
      <c r="O2656">
        <v>9</v>
      </c>
      <c r="P2656">
        <v>0.4</v>
      </c>
      <c r="Q2656">
        <v>16683.945779999998</v>
      </c>
      <c r="R2656">
        <v>13281</v>
      </c>
      <c r="S2656">
        <v>5.9</v>
      </c>
      <c r="T2656">
        <v>6.3</v>
      </c>
      <c r="U2656">
        <v>0.77200000000000002</v>
      </c>
      <c r="V2656">
        <v>12.5</v>
      </c>
      <c r="W2656" t="b">
        <f>COUNT(LifeExpectancyData[[#This Row],[Life expectancy]:[Schooling]])=19</f>
        <v>1</v>
      </c>
    </row>
    <row r="2657" spans="1:23" x14ac:dyDescent="0.25">
      <c r="A2657" t="s">
        <v>448</v>
      </c>
      <c r="B2657">
        <v>2009</v>
      </c>
      <c r="C2657" t="s">
        <v>273</v>
      </c>
      <c r="D2657">
        <v>71</v>
      </c>
      <c r="E2657">
        <v>183</v>
      </c>
      <c r="F2657">
        <v>0</v>
      </c>
      <c r="G2657">
        <v>6.37</v>
      </c>
      <c r="H2657">
        <v>128.08962890000001</v>
      </c>
      <c r="I2657">
        <v>9</v>
      </c>
      <c r="J2657">
        <v>0</v>
      </c>
      <c r="K2657">
        <v>41.1</v>
      </c>
      <c r="L2657">
        <v>0</v>
      </c>
      <c r="M2657">
        <v>9</v>
      </c>
      <c r="N2657">
        <v>6.47</v>
      </c>
      <c r="O2657">
        <v>9</v>
      </c>
      <c r="P2657">
        <v>0.2</v>
      </c>
      <c r="Q2657">
        <v>1458.8796</v>
      </c>
      <c r="R2657">
        <v>1321618</v>
      </c>
      <c r="S2657">
        <v>6</v>
      </c>
      <c r="T2657">
        <v>6.4</v>
      </c>
      <c r="U2657">
        <v>0.77300000000000002</v>
      </c>
      <c r="V2657">
        <v>12.5</v>
      </c>
      <c r="W2657" t="b">
        <f>COUNT(LifeExpectancyData[[#This Row],[Life expectancy]:[Schooling]])=19</f>
        <v>1</v>
      </c>
    </row>
    <row r="2658" spans="1:23" x14ac:dyDescent="0.25">
      <c r="A2658" t="s">
        <v>448</v>
      </c>
      <c r="B2658">
        <v>2008</v>
      </c>
      <c r="C2658" t="s">
        <v>273</v>
      </c>
      <c r="D2658">
        <v>69.900000000000006</v>
      </c>
      <c r="E2658">
        <v>185</v>
      </c>
      <c r="F2658">
        <v>0</v>
      </c>
      <c r="G2658">
        <v>6.41</v>
      </c>
      <c r="H2658">
        <v>1902.6930480000001</v>
      </c>
      <c r="I2658">
        <v>9</v>
      </c>
      <c r="J2658">
        <v>0</v>
      </c>
      <c r="K2658">
        <v>4.2</v>
      </c>
      <c r="L2658">
        <v>0</v>
      </c>
      <c r="M2658">
        <v>91</v>
      </c>
      <c r="N2658">
        <v>4.4000000000000004</v>
      </c>
      <c r="O2658">
        <v>9</v>
      </c>
      <c r="P2658">
        <v>0.3</v>
      </c>
      <c r="Q2658">
        <v>21188.118569999999</v>
      </c>
      <c r="R2658">
        <v>1315372</v>
      </c>
      <c r="S2658">
        <v>6.1</v>
      </c>
      <c r="T2658">
        <v>6.4</v>
      </c>
      <c r="U2658">
        <v>0.76700000000000002</v>
      </c>
      <c r="V2658">
        <v>12.4</v>
      </c>
      <c r="W2658" t="b">
        <f>COUNT(LifeExpectancyData[[#This Row],[Life expectancy]:[Schooling]])=19</f>
        <v>1</v>
      </c>
    </row>
    <row r="2659" spans="1:23" x14ac:dyDescent="0.25">
      <c r="A2659" t="s">
        <v>448</v>
      </c>
      <c r="B2659">
        <v>2007</v>
      </c>
      <c r="C2659" t="s">
        <v>273</v>
      </c>
      <c r="D2659">
        <v>69.7</v>
      </c>
      <c r="E2659">
        <v>187</v>
      </c>
      <c r="F2659">
        <v>0</v>
      </c>
      <c r="G2659">
        <v>6.37</v>
      </c>
      <c r="H2659">
        <v>136.88366830000001</v>
      </c>
      <c r="I2659">
        <v>89</v>
      </c>
      <c r="J2659">
        <v>0</v>
      </c>
      <c r="K2659">
        <v>39.299999999999997</v>
      </c>
      <c r="L2659">
        <v>0</v>
      </c>
      <c r="M2659">
        <v>9</v>
      </c>
      <c r="N2659">
        <v>4.82</v>
      </c>
      <c r="O2659">
        <v>88</v>
      </c>
      <c r="P2659">
        <v>0.7</v>
      </c>
      <c r="Q2659">
        <v>1653.1844000000001</v>
      </c>
      <c r="R2659">
        <v>13926</v>
      </c>
      <c r="S2659">
        <v>6.1</v>
      </c>
      <c r="T2659">
        <v>6.5</v>
      </c>
      <c r="U2659">
        <v>0.76</v>
      </c>
      <c r="V2659">
        <v>12.4</v>
      </c>
      <c r="W2659" t="b">
        <f>COUNT(LifeExpectancyData[[#This Row],[Life expectancy]:[Schooling]])=19</f>
        <v>1</v>
      </c>
    </row>
    <row r="2660" spans="1:23" x14ac:dyDescent="0.25">
      <c r="A2660" t="s">
        <v>448</v>
      </c>
      <c r="B2660">
        <v>2006</v>
      </c>
      <c r="C2660" t="s">
        <v>273</v>
      </c>
      <c r="D2660">
        <v>69.599999999999994</v>
      </c>
      <c r="E2660">
        <v>188</v>
      </c>
      <c r="F2660">
        <v>0</v>
      </c>
      <c r="G2660">
        <v>6.35</v>
      </c>
      <c r="H2660">
        <v>103.3710689</v>
      </c>
      <c r="I2660">
        <v>89</v>
      </c>
      <c r="J2660">
        <v>0</v>
      </c>
      <c r="K2660">
        <v>38.4</v>
      </c>
      <c r="L2660">
        <v>0</v>
      </c>
      <c r="M2660">
        <v>89</v>
      </c>
      <c r="N2660">
        <v>4.49</v>
      </c>
      <c r="O2660">
        <v>92</v>
      </c>
      <c r="P2660">
        <v>0.6</v>
      </c>
      <c r="Q2660">
        <v>1495.9633699999999</v>
      </c>
      <c r="R2660">
        <v>133144</v>
      </c>
      <c r="S2660">
        <v>6.2</v>
      </c>
      <c r="T2660">
        <v>6.6</v>
      </c>
      <c r="U2660">
        <v>0.751</v>
      </c>
      <c r="V2660">
        <v>12.3</v>
      </c>
      <c r="W2660" t="b">
        <f>COUNT(LifeExpectancyData[[#This Row],[Life expectancy]:[Schooling]])=19</f>
        <v>1</v>
      </c>
    </row>
    <row r="2661" spans="1:23" x14ac:dyDescent="0.25">
      <c r="A2661" t="s">
        <v>448</v>
      </c>
      <c r="B2661">
        <v>2005</v>
      </c>
      <c r="C2661" t="s">
        <v>273</v>
      </c>
      <c r="D2661">
        <v>69.5</v>
      </c>
      <c r="E2661">
        <v>189</v>
      </c>
      <c r="F2661">
        <v>0</v>
      </c>
      <c r="G2661">
        <v>6.12</v>
      </c>
      <c r="H2661">
        <v>1187.9494910000001</v>
      </c>
      <c r="I2661">
        <v>95</v>
      </c>
      <c r="J2661">
        <v>0</v>
      </c>
      <c r="K2661">
        <v>37.6</v>
      </c>
      <c r="L2661">
        <v>0</v>
      </c>
      <c r="M2661">
        <v>95</v>
      </c>
      <c r="N2661">
        <v>5.31</v>
      </c>
      <c r="O2661">
        <v>95</v>
      </c>
      <c r="P2661">
        <v>0.5</v>
      </c>
      <c r="Q2661">
        <v>12323.127500000001</v>
      </c>
      <c r="R2661">
        <v>1296934</v>
      </c>
      <c r="S2661">
        <v>6.3</v>
      </c>
      <c r="T2661">
        <v>6.7</v>
      </c>
      <c r="U2661">
        <v>0.745</v>
      </c>
      <c r="V2661">
        <v>12.3</v>
      </c>
      <c r="W2661" t="b">
        <f>COUNT(LifeExpectancyData[[#This Row],[Life expectancy]:[Schooling]])=19</f>
        <v>1</v>
      </c>
    </row>
    <row r="2662" spans="1:23" x14ac:dyDescent="0.25">
      <c r="A2662" t="s">
        <v>448</v>
      </c>
      <c r="B2662">
        <v>2004</v>
      </c>
      <c r="C2662" t="s">
        <v>273</v>
      </c>
      <c r="D2662">
        <v>69.400000000000006</v>
      </c>
      <c r="E2662">
        <v>19</v>
      </c>
      <c r="F2662">
        <v>0</v>
      </c>
      <c r="G2662">
        <v>5.82</v>
      </c>
      <c r="H2662">
        <v>11.851001309999999</v>
      </c>
      <c r="I2662">
        <v>94</v>
      </c>
      <c r="J2662">
        <v>0</v>
      </c>
      <c r="K2662">
        <v>36.799999999999997</v>
      </c>
      <c r="L2662">
        <v>0</v>
      </c>
      <c r="M2662">
        <v>94</v>
      </c>
      <c r="N2662">
        <v>5.22</v>
      </c>
      <c r="O2662">
        <v>94</v>
      </c>
      <c r="P2662">
        <v>1</v>
      </c>
      <c r="Q2662">
        <v>129.51913999999999</v>
      </c>
      <c r="R2662">
        <v>129535</v>
      </c>
      <c r="S2662">
        <v>6.3</v>
      </c>
      <c r="T2662">
        <v>6.8</v>
      </c>
      <c r="U2662">
        <v>0.73599999999999999</v>
      </c>
      <c r="V2662">
        <v>12.2</v>
      </c>
      <c r="W2662" t="b">
        <f>COUNT(LifeExpectancyData[[#This Row],[Life expectancy]:[Schooling]])=19</f>
        <v>1</v>
      </c>
    </row>
    <row r="2663" spans="1:23" x14ac:dyDescent="0.25">
      <c r="A2663" t="s">
        <v>448</v>
      </c>
      <c r="B2663">
        <v>2003</v>
      </c>
      <c r="C2663" t="s">
        <v>273</v>
      </c>
      <c r="D2663">
        <v>69.3</v>
      </c>
      <c r="E2663">
        <v>191</v>
      </c>
      <c r="F2663">
        <v>0</v>
      </c>
      <c r="G2663">
        <v>5.53</v>
      </c>
      <c r="H2663">
        <v>78.722161270000001</v>
      </c>
      <c r="I2663">
        <v>76</v>
      </c>
      <c r="J2663">
        <v>0</v>
      </c>
      <c r="K2663">
        <v>36</v>
      </c>
      <c r="L2663">
        <v>1</v>
      </c>
      <c r="M2663">
        <v>91</v>
      </c>
      <c r="N2663">
        <v>5.13</v>
      </c>
      <c r="O2663">
        <v>91</v>
      </c>
      <c r="P2663">
        <v>0.5</v>
      </c>
      <c r="Q2663">
        <v>884.51866600000005</v>
      </c>
      <c r="R2663">
        <v>128452</v>
      </c>
      <c r="S2663">
        <v>6.4</v>
      </c>
      <c r="T2663">
        <v>6.9</v>
      </c>
      <c r="U2663">
        <v>0.72899999999999998</v>
      </c>
      <c r="V2663">
        <v>12</v>
      </c>
      <c r="W2663" t="b">
        <f>COUNT(LifeExpectancyData[[#This Row],[Life expectancy]:[Schooling]])=19</f>
        <v>1</v>
      </c>
    </row>
    <row r="2664" spans="1:23" x14ac:dyDescent="0.25">
      <c r="A2664" t="s">
        <v>448</v>
      </c>
      <c r="B2664">
        <v>2002</v>
      </c>
      <c r="C2664" t="s">
        <v>273</v>
      </c>
      <c r="D2664">
        <v>69.2</v>
      </c>
      <c r="E2664">
        <v>192</v>
      </c>
      <c r="F2664">
        <v>0</v>
      </c>
      <c r="G2664">
        <v>5.12</v>
      </c>
      <c r="H2664">
        <v>72.039117410000003</v>
      </c>
      <c r="I2664">
        <v>5</v>
      </c>
      <c r="J2664">
        <v>0</v>
      </c>
      <c r="K2664">
        <v>35.200000000000003</v>
      </c>
      <c r="L2664">
        <v>1</v>
      </c>
      <c r="M2664">
        <v>96</v>
      </c>
      <c r="N2664">
        <v>5</v>
      </c>
      <c r="O2664">
        <v>96</v>
      </c>
      <c r="P2664">
        <v>2</v>
      </c>
      <c r="Q2664">
        <v>749.62661200000002</v>
      </c>
      <c r="R2664">
        <v>1277837</v>
      </c>
      <c r="S2664">
        <v>6.5</v>
      </c>
      <c r="T2664">
        <v>7</v>
      </c>
      <c r="U2664">
        <v>0.72099999999999997</v>
      </c>
      <c r="V2664">
        <v>11.9</v>
      </c>
      <c r="W2664" t="b">
        <f>COUNT(LifeExpectancyData[[#This Row],[Life expectancy]:[Schooling]])=19</f>
        <v>1</v>
      </c>
    </row>
    <row r="2665" spans="1:23" x14ac:dyDescent="0.25">
      <c r="A2665" t="s">
        <v>448</v>
      </c>
      <c r="B2665">
        <v>2001</v>
      </c>
      <c r="C2665" t="s">
        <v>273</v>
      </c>
      <c r="D2665">
        <v>69.099999999999994</v>
      </c>
      <c r="E2665">
        <v>194</v>
      </c>
      <c r="F2665">
        <v>0</v>
      </c>
      <c r="G2665">
        <v>4.55</v>
      </c>
      <c r="H2665">
        <v>516.71124810000003</v>
      </c>
      <c r="J2665">
        <v>0</v>
      </c>
      <c r="K2665">
        <v>34.4</v>
      </c>
      <c r="L2665">
        <v>1</v>
      </c>
      <c r="M2665">
        <v>91</v>
      </c>
      <c r="N2665">
        <v>4.4000000000000004</v>
      </c>
      <c r="O2665">
        <v>91</v>
      </c>
      <c r="P2665">
        <v>1.2</v>
      </c>
      <c r="Q2665">
        <v>6935.7214510000003</v>
      </c>
      <c r="R2665">
        <v>127238</v>
      </c>
      <c r="S2665">
        <v>6.6</v>
      </c>
      <c r="T2665">
        <v>7.1</v>
      </c>
      <c r="U2665">
        <v>0.71499999999999997</v>
      </c>
      <c r="V2665">
        <v>11.8</v>
      </c>
      <c r="W2665" t="b">
        <f>COUNT(LifeExpectancyData[[#This Row],[Life expectancy]:[Schooling]])=19</f>
        <v>0</v>
      </c>
    </row>
    <row r="2666" spans="1:23" x14ac:dyDescent="0.25">
      <c r="A2666" t="s">
        <v>448</v>
      </c>
      <c r="B2666">
        <v>2000</v>
      </c>
      <c r="C2666" t="s">
        <v>273</v>
      </c>
      <c r="D2666">
        <v>69.099999999999994</v>
      </c>
      <c r="E2666">
        <v>197</v>
      </c>
      <c r="F2666">
        <v>0</v>
      </c>
      <c r="G2666">
        <v>4.68</v>
      </c>
      <c r="H2666">
        <v>43.595229639999999</v>
      </c>
      <c r="J2666">
        <v>0</v>
      </c>
      <c r="K2666">
        <v>33.6</v>
      </c>
      <c r="L2666">
        <v>1</v>
      </c>
      <c r="M2666">
        <v>9</v>
      </c>
      <c r="N2666">
        <v>4.17</v>
      </c>
      <c r="O2666">
        <v>9</v>
      </c>
      <c r="P2666">
        <v>0.9</v>
      </c>
      <c r="Q2666">
        <v>643.94726200000002</v>
      </c>
      <c r="R2666">
        <v>1267984</v>
      </c>
      <c r="S2666">
        <v>6.7</v>
      </c>
      <c r="T2666">
        <v>7.2</v>
      </c>
      <c r="U2666">
        <v>0.70899999999999996</v>
      </c>
      <c r="V2666">
        <v>11.7</v>
      </c>
      <c r="W2666" t="b">
        <f>COUNT(LifeExpectancyData[[#This Row],[Life expectancy]:[Schooling]])=19</f>
        <v>0</v>
      </c>
    </row>
    <row r="2667" spans="1:23" x14ac:dyDescent="0.25">
      <c r="A2667" t="s">
        <v>449</v>
      </c>
      <c r="B2667">
        <v>2015</v>
      </c>
      <c r="C2667" t="s">
        <v>273</v>
      </c>
      <c r="D2667">
        <v>75.3</v>
      </c>
      <c r="E2667">
        <v>1</v>
      </c>
      <c r="F2667">
        <v>3</v>
      </c>
      <c r="H2667">
        <v>0</v>
      </c>
      <c r="I2667">
        <v>98</v>
      </c>
      <c r="J2667">
        <v>16</v>
      </c>
      <c r="K2667">
        <v>61.2</v>
      </c>
      <c r="L2667">
        <v>3</v>
      </c>
      <c r="M2667">
        <v>98</v>
      </c>
      <c r="O2667">
        <v>98</v>
      </c>
      <c r="P2667">
        <v>0.1</v>
      </c>
      <c r="Q2667">
        <v>3828.9158900000002</v>
      </c>
      <c r="R2667">
        <v>11273661</v>
      </c>
      <c r="S2667">
        <v>6.5</v>
      </c>
      <c r="T2667">
        <v>6.4</v>
      </c>
      <c r="U2667">
        <v>0.72299999999999998</v>
      </c>
      <c r="V2667">
        <v>14.6</v>
      </c>
      <c r="W2667" t="b">
        <f>COUNT(LifeExpectancyData[[#This Row],[Life expectancy]:[Schooling]])=19</f>
        <v>0</v>
      </c>
    </row>
    <row r="2668" spans="1:23" x14ac:dyDescent="0.25">
      <c r="A2668" t="s">
        <v>449</v>
      </c>
      <c r="B2668">
        <v>2014</v>
      </c>
      <c r="C2668" t="s">
        <v>273</v>
      </c>
      <c r="D2668">
        <v>75.099999999999994</v>
      </c>
      <c r="E2668">
        <v>12</v>
      </c>
      <c r="F2668">
        <v>3</v>
      </c>
      <c r="G2668">
        <v>1.39</v>
      </c>
      <c r="H2668">
        <v>604.87013160000004</v>
      </c>
      <c r="I2668">
        <v>98</v>
      </c>
      <c r="J2668">
        <v>15</v>
      </c>
      <c r="K2668">
        <v>6.2</v>
      </c>
      <c r="L2668">
        <v>3</v>
      </c>
      <c r="M2668">
        <v>98</v>
      </c>
      <c r="N2668">
        <v>7</v>
      </c>
      <c r="O2668">
        <v>98</v>
      </c>
      <c r="P2668">
        <v>0.1</v>
      </c>
      <c r="Q2668">
        <v>4271.6817199999996</v>
      </c>
      <c r="R2668">
        <v>1114398</v>
      </c>
      <c r="S2668">
        <v>6.5</v>
      </c>
      <c r="T2668">
        <v>6.4</v>
      </c>
      <c r="U2668">
        <v>0.72199999999999998</v>
      </c>
      <c r="V2668">
        <v>14.7</v>
      </c>
      <c r="W2668" t="b">
        <f>COUNT(LifeExpectancyData[[#This Row],[Life expectancy]:[Schooling]])=19</f>
        <v>1</v>
      </c>
    </row>
    <row r="2669" spans="1:23" x14ac:dyDescent="0.25">
      <c r="A2669" t="s">
        <v>449</v>
      </c>
      <c r="B2669">
        <v>2013</v>
      </c>
      <c r="C2669" t="s">
        <v>273</v>
      </c>
      <c r="D2669">
        <v>74.900000000000006</v>
      </c>
      <c r="E2669">
        <v>13</v>
      </c>
      <c r="F2669">
        <v>3</v>
      </c>
      <c r="G2669">
        <v>1.29</v>
      </c>
      <c r="H2669">
        <v>594.64531020000004</v>
      </c>
      <c r="I2669">
        <v>98</v>
      </c>
      <c r="J2669">
        <v>16</v>
      </c>
      <c r="K2669">
        <v>59.3</v>
      </c>
      <c r="L2669">
        <v>3</v>
      </c>
      <c r="M2669">
        <v>98</v>
      </c>
      <c r="N2669">
        <v>7.26</v>
      </c>
      <c r="O2669">
        <v>98</v>
      </c>
      <c r="P2669">
        <v>0.1</v>
      </c>
      <c r="Q2669">
        <v>4199.47253</v>
      </c>
      <c r="R2669">
        <v>1114558</v>
      </c>
      <c r="S2669">
        <v>6.4</v>
      </c>
      <c r="T2669">
        <v>6.3</v>
      </c>
      <c r="U2669">
        <v>0.72</v>
      </c>
      <c r="V2669">
        <v>14.7</v>
      </c>
      <c r="W2669" t="b">
        <f>COUNT(LifeExpectancyData[[#This Row],[Life expectancy]:[Schooling]])=19</f>
        <v>1</v>
      </c>
    </row>
    <row r="2670" spans="1:23" x14ac:dyDescent="0.25">
      <c r="A2670" t="s">
        <v>449</v>
      </c>
      <c r="B2670">
        <v>2012</v>
      </c>
      <c r="C2670" t="s">
        <v>273</v>
      </c>
      <c r="D2670">
        <v>74.900000000000006</v>
      </c>
      <c r="E2670">
        <v>13</v>
      </c>
      <c r="F2670">
        <v>3</v>
      </c>
      <c r="G2670">
        <v>1.3</v>
      </c>
      <c r="H2670">
        <v>585.87767610000003</v>
      </c>
      <c r="I2670">
        <v>97</v>
      </c>
      <c r="J2670">
        <v>48</v>
      </c>
      <c r="K2670">
        <v>58.3</v>
      </c>
      <c r="L2670">
        <v>3</v>
      </c>
      <c r="M2670">
        <v>97</v>
      </c>
      <c r="N2670">
        <v>7.18</v>
      </c>
      <c r="O2670">
        <v>97</v>
      </c>
      <c r="P2670">
        <v>0.1</v>
      </c>
      <c r="Q2670">
        <v>4137.5542100000002</v>
      </c>
      <c r="R2670">
        <v>1886668</v>
      </c>
      <c r="S2670">
        <v>6.4</v>
      </c>
      <c r="T2670">
        <v>6.3</v>
      </c>
      <c r="U2670">
        <v>0.71699999999999997</v>
      </c>
      <c r="V2670">
        <v>14.6</v>
      </c>
      <c r="W2670" t="b">
        <f>COUNT(LifeExpectancyData[[#This Row],[Life expectancy]:[Schooling]])=19</f>
        <v>1</v>
      </c>
    </row>
    <row r="2671" spans="1:23" x14ac:dyDescent="0.25">
      <c r="A2671" t="s">
        <v>449</v>
      </c>
      <c r="B2671">
        <v>2011</v>
      </c>
      <c r="C2671" t="s">
        <v>273</v>
      </c>
      <c r="D2671">
        <v>74.8</v>
      </c>
      <c r="E2671">
        <v>13</v>
      </c>
      <c r="F2671">
        <v>3</v>
      </c>
      <c r="G2671">
        <v>1.29</v>
      </c>
      <c r="H2671">
        <v>623.21203249999996</v>
      </c>
      <c r="I2671">
        <v>98</v>
      </c>
      <c r="J2671">
        <v>11</v>
      </c>
      <c r="K2671">
        <v>57.4</v>
      </c>
      <c r="L2671">
        <v>3</v>
      </c>
      <c r="M2671">
        <v>98</v>
      </c>
      <c r="N2671">
        <v>7.15</v>
      </c>
      <c r="O2671">
        <v>98</v>
      </c>
      <c r="P2671">
        <v>0.1</v>
      </c>
      <c r="Q2671">
        <v>4256.9127900000003</v>
      </c>
      <c r="R2671">
        <v>1761467</v>
      </c>
      <c r="S2671">
        <v>6.4</v>
      </c>
      <c r="T2671">
        <v>6.3</v>
      </c>
      <c r="U2671">
        <v>0.71399999999999997</v>
      </c>
      <c r="V2671">
        <v>14.5</v>
      </c>
      <c r="W2671" t="b">
        <f>COUNT(LifeExpectancyData[[#This Row],[Life expectancy]:[Schooling]])=19</f>
        <v>1</v>
      </c>
    </row>
    <row r="2672" spans="1:23" x14ac:dyDescent="0.25">
      <c r="A2672" t="s">
        <v>449</v>
      </c>
      <c r="B2672">
        <v>2010</v>
      </c>
      <c r="C2672" t="s">
        <v>273</v>
      </c>
      <c r="D2672">
        <v>74.8</v>
      </c>
      <c r="E2672">
        <v>12</v>
      </c>
      <c r="F2672">
        <v>3</v>
      </c>
      <c r="G2672">
        <v>1.28</v>
      </c>
      <c r="H2672">
        <v>64.85616718</v>
      </c>
      <c r="I2672">
        <v>98</v>
      </c>
      <c r="J2672">
        <v>1</v>
      </c>
      <c r="K2672">
        <v>56.5</v>
      </c>
      <c r="L2672">
        <v>3</v>
      </c>
      <c r="M2672">
        <v>98</v>
      </c>
      <c r="N2672">
        <v>6.54</v>
      </c>
      <c r="O2672">
        <v>98</v>
      </c>
      <c r="P2672">
        <v>0.1</v>
      </c>
      <c r="Q2672">
        <v>414.15177</v>
      </c>
      <c r="R2672">
        <v>1639931</v>
      </c>
      <c r="S2672">
        <v>6.3</v>
      </c>
      <c r="T2672">
        <v>6.3</v>
      </c>
      <c r="U2672">
        <v>0.71</v>
      </c>
      <c r="V2672">
        <v>14.4</v>
      </c>
      <c r="W2672" t="b">
        <f>COUNT(LifeExpectancyData[[#This Row],[Life expectancy]:[Schooling]])=19</f>
        <v>1</v>
      </c>
    </row>
    <row r="2673" spans="1:23" x14ac:dyDescent="0.25">
      <c r="A2673" t="s">
        <v>449</v>
      </c>
      <c r="B2673">
        <v>2009</v>
      </c>
      <c r="C2673" t="s">
        <v>273</v>
      </c>
      <c r="D2673">
        <v>74.7</v>
      </c>
      <c r="E2673">
        <v>12</v>
      </c>
      <c r="F2673">
        <v>3</v>
      </c>
      <c r="G2673">
        <v>1.4</v>
      </c>
      <c r="H2673">
        <v>585.63078610000002</v>
      </c>
      <c r="I2673">
        <v>99</v>
      </c>
      <c r="J2673">
        <v>1</v>
      </c>
      <c r="K2673">
        <v>55.6</v>
      </c>
      <c r="L2673">
        <v>3</v>
      </c>
      <c r="M2673">
        <v>99</v>
      </c>
      <c r="N2673">
        <v>6.18</v>
      </c>
      <c r="O2673">
        <v>99</v>
      </c>
      <c r="P2673">
        <v>0.1</v>
      </c>
      <c r="Q2673">
        <v>4129.9773349999996</v>
      </c>
      <c r="R2673">
        <v>1521834</v>
      </c>
      <c r="S2673">
        <v>6.3</v>
      </c>
      <c r="T2673">
        <v>6.3</v>
      </c>
      <c r="U2673">
        <v>0.70599999999999996</v>
      </c>
      <c r="V2673">
        <v>14.4</v>
      </c>
      <c r="W2673" t="b">
        <f>COUNT(LifeExpectancyData[[#This Row],[Life expectancy]:[Schooling]])=19</f>
        <v>1</v>
      </c>
    </row>
    <row r="2674" spans="1:23" x14ac:dyDescent="0.25">
      <c r="A2674" t="s">
        <v>449</v>
      </c>
      <c r="B2674">
        <v>2008</v>
      </c>
      <c r="C2674" t="s">
        <v>273</v>
      </c>
      <c r="D2674">
        <v>74.7</v>
      </c>
      <c r="E2674">
        <v>12</v>
      </c>
      <c r="F2674">
        <v>3</v>
      </c>
      <c r="G2674">
        <v>1.37</v>
      </c>
      <c r="H2674">
        <v>53.084516540000003</v>
      </c>
      <c r="I2674">
        <v>99</v>
      </c>
      <c r="J2674">
        <v>2</v>
      </c>
      <c r="K2674">
        <v>54.7</v>
      </c>
      <c r="L2674">
        <v>3</v>
      </c>
      <c r="M2674">
        <v>99</v>
      </c>
      <c r="N2674">
        <v>5.63</v>
      </c>
      <c r="O2674">
        <v>99</v>
      </c>
      <c r="P2674">
        <v>0.1</v>
      </c>
      <c r="Q2674">
        <v>431.93259999999998</v>
      </c>
      <c r="R2674">
        <v>147336</v>
      </c>
      <c r="S2674">
        <v>6.3</v>
      </c>
      <c r="T2674">
        <v>6.3</v>
      </c>
      <c r="U2674">
        <v>0.70099999999999996</v>
      </c>
      <c r="V2674">
        <v>14.3</v>
      </c>
      <c r="W2674" t="b">
        <f>COUNT(LifeExpectancyData[[#This Row],[Life expectancy]:[Schooling]])=19</f>
        <v>1</v>
      </c>
    </row>
    <row r="2675" spans="1:23" x14ac:dyDescent="0.25">
      <c r="A2675" t="s">
        <v>449</v>
      </c>
      <c r="B2675">
        <v>2007</v>
      </c>
      <c r="C2675" t="s">
        <v>273</v>
      </c>
      <c r="D2675">
        <v>74.599999999999994</v>
      </c>
      <c r="E2675">
        <v>12</v>
      </c>
      <c r="F2675">
        <v>3</v>
      </c>
      <c r="G2675">
        <v>1.24</v>
      </c>
      <c r="H2675">
        <v>469.62829249999999</v>
      </c>
      <c r="I2675">
        <v>98</v>
      </c>
      <c r="J2675">
        <v>4</v>
      </c>
      <c r="K2675">
        <v>53.9</v>
      </c>
      <c r="L2675">
        <v>4</v>
      </c>
      <c r="M2675">
        <v>98</v>
      </c>
      <c r="N2675">
        <v>5.64</v>
      </c>
      <c r="O2675">
        <v>98</v>
      </c>
      <c r="P2675">
        <v>0.1</v>
      </c>
      <c r="Q2675">
        <v>3778.1841709999999</v>
      </c>
      <c r="R2675">
        <v>129887</v>
      </c>
      <c r="S2675">
        <v>6.3</v>
      </c>
      <c r="T2675">
        <v>6.3</v>
      </c>
      <c r="U2675">
        <v>0.69499999999999995</v>
      </c>
      <c r="V2675">
        <v>14.3</v>
      </c>
      <c r="W2675" t="b">
        <f>COUNT(LifeExpectancyData[[#This Row],[Life expectancy]:[Schooling]])=19</f>
        <v>1</v>
      </c>
    </row>
    <row r="2676" spans="1:23" x14ac:dyDescent="0.25">
      <c r="A2676" t="s">
        <v>449</v>
      </c>
      <c r="B2676">
        <v>2006</v>
      </c>
      <c r="C2676" t="s">
        <v>273</v>
      </c>
      <c r="D2676">
        <v>74.400000000000006</v>
      </c>
      <c r="E2676">
        <v>12</v>
      </c>
      <c r="F2676">
        <v>3</v>
      </c>
      <c r="G2676">
        <v>1.46</v>
      </c>
      <c r="H2676">
        <v>420.11535379999998</v>
      </c>
      <c r="I2676">
        <v>99</v>
      </c>
      <c r="J2676">
        <v>3</v>
      </c>
      <c r="K2676">
        <v>53.1</v>
      </c>
      <c r="L2676">
        <v>4</v>
      </c>
      <c r="M2676">
        <v>99</v>
      </c>
      <c r="N2676">
        <v>5.64</v>
      </c>
      <c r="O2676">
        <v>99</v>
      </c>
      <c r="P2676">
        <v>0.1</v>
      </c>
      <c r="Q2676">
        <v>3371.7123099999999</v>
      </c>
      <c r="R2676">
        <v>1196136</v>
      </c>
      <c r="S2676">
        <v>6.3</v>
      </c>
      <c r="T2676">
        <v>6.3</v>
      </c>
      <c r="U2676">
        <v>0.68899999999999995</v>
      </c>
      <c r="V2676">
        <v>14.2</v>
      </c>
      <c r="W2676" t="b">
        <f>COUNT(LifeExpectancyData[[#This Row],[Life expectancy]:[Schooling]])=19</f>
        <v>1</v>
      </c>
    </row>
    <row r="2677" spans="1:23" x14ac:dyDescent="0.25">
      <c r="A2677" t="s">
        <v>449</v>
      </c>
      <c r="B2677">
        <v>2005</v>
      </c>
      <c r="C2677" t="s">
        <v>273</v>
      </c>
      <c r="D2677">
        <v>74.2</v>
      </c>
      <c r="E2677">
        <v>14</v>
      </c>
      <c r="F2677">
        <v>3</v>
      </c>
      <c r="G2677">
        <v>1.37</v>
      </c>
      <c r="H2677">
        <v>379.51399450000002</v>
      </c>
      <c r="I2677">
        <v>97</v>
      </c>
      <c r="J2677">
        <v>15</v>
      </c>
      <c r="K2677">
        <v>52.2</v>
      </c>
      <c r="L2677">
        <v>4</v>
      </c>
      <c r="M2677">
        <v>98</v>
      </c>
      <c r="N2677">
        <v>5.57</v>
      </c>
      <c r="O2677">
        <v>98</v>
      </c>
      <c r="P2677">
        <v>0.1</v>
      </c>
      <c r="Q2677">
        <v>3194.5622429999999</v>
      </c>
      <c r="R2677">
        <v>112482</v>
      </c>
      <c r="S2677">
        <v>6.4</v>
      </c>
      <c r="T2677">
        <v>6.3</v>
      </c>
      <c r="U2677">
        <v>0.68300000000000005</v>
      </c>
      <c r="V2677">
        <v>13.9</v>
      </c>
      <c r="W2677" t="b">
        <f>COUNT(LifeExpectancyData[[#This Row],[Life expectancy]:[Schooling]])=19</f>
        <v>1</v>
      </c>
    </row>
    <row r="2678" spans="1:23" x14ac:dyDescent="0.25">
      <c r="A2678" t="s">
        <v>449</v>
      </c>
      <c r="B2678">
        <v>2004</v>
      </c>
      <c r="C2678" t="s">
        <v>273</v>
      </c>
      <c r="D2678">
        <v>74</v>
      </c>
      <c r="E2678">
        <v>15</v>
      </c>
      <c r="F2678">
        <v>3</v>
      </c>
      <c r="G2678">
        <v>1.36</v>
      </c>
      <c r="H2678">
        <v>379.76590540000001</v>
      </c>
      <c r="I2678">
        <v>96</v>
      </c>
      <c r="J2678">
        <v>1</v>
      </c>
      <c r="K2678">
        <v>51.4</v>
      </c>
      <c r="L2678">
        <v>4</v>
      </c>
      <c r="M2678">
        <v>97</v>
      </c>
      <c r="N2678">
        <v>5.63</v>
      </c>
      <c r="O2678">
        <v>97</v>
      </c>
      <c r="P2678">
        <v>0.1</v>
      </c>
      <c r="Q2678">
        <v>3112.83529</v>
      </c>
      <c r="R2678">
        <v>11761</v>
      </c>
      <c r="S2678">
        <v>6.4</v>
      </c>
      <c r="T2678">
        <v>6.3</v>
      </c>
      <c r="U2678">
        <v>0.67300000000000004</v>
      </c>
      <c r="V2678">
        <v>13.6</v>
      </c>
      <c r="W2678" t="b">
        <f>COUNT(LifeExpectancyData[[#This Row],[Life expectancy]:[Schooling]])=19</f>
        <v>1</v>
      </c>
    </row>
    <row r="2679" spans="1:23" x14ac:dyDescent="0.25">
      <c r="A2679" t="s">
        <v>449</v>
      </c>
      <c r="B2679">
        <v>2003</v>
      </c>
      <c r="C2679" t="s">
        <v>273</v>
      </c>
      <c r="D2679">
        <v>73.7</v>
      </c>
      <c r="E2679">
        <v>17</v>
      </c>
      <c r="F2679">
        <v>4</v>
      </c>
      <c r="G2679">
        <v>1.34</v>
      </c>
      <c r="H2679">
        <v>321.76941749999997</v>
      </c>
      <c r="I2679">
        <v>92</v>
      </c>
      <c r="J2679">
        <v>22</v>
      </c>
      <c r="K2679">
        <v>5.6</v>
      </c>
      <c r="L2679">
        <v>4</v>
      </c>
      <c r="M2679">
        <v>95</v>
      </c>
      <c r="N2679">
        <v>5.36</v>
      </c>
      <c r="O2679">
        <v>95</v>
      </c>
      <c r="P2679">
        <v>0.1</v>
      </c>
      <c r="Q2679">
        <v>2761.9692490000002</v>
      </c>
      <c r="R2679">
        <v>9939678</v>
      </c>
      <c r="S2679">
        <v>6.4</v>
      </c>
      <c r="T2679">
        <v>6.3</v>
      </c>
      <c r="U2679">
        <v>0.66700000000000004</v>
      </c>
      <c r="V2679">
        <v>13.5</v>
      </c>
      <c r="W2679" t="b">
        <f>COUNT(LifeExpectancyData[[#This Row],[Life expectancy]:[Schooling]])=19</f>
        <v>1</v>
      </c>
    </row>
    <row r="2680" spans="1:23" x14ac:dyDescent="0.25">
      <c r="A2680" t="s">
        <v>449</v>
      </c>
      <c r="B2680">
        <v>2002</v>
      </c>
      <c r="C2680" t="s">
        <v>273</v>
      </c>
      <c r="D2680">
        <v>73.5</v>
      </c>
      <c r="E2680">
        <v>19</v>
      </c>
      <c r="F2680">
        <v>4</v>
      </c>
      <c r="G2680">
        <v>1.17</v>
      </c>
      <c r="H2680">
        <v>262.81849440000002</v>
      </c>
      <c r="I2680">
        <v>93</v>
      </c>
      <c r="J2680">
        <v>98</v>
      </c>
      <c r="K2680">
        <v>49.7</v>
      </c>
      <c r="L2680">
        <v>5</v>
      </c>
      <c r="M2680">
        <v>96</v>
      </c>
      <c r="N2680">
        <v>5.32</v>
      </c>
      <c r="O2680">
        <v>96</v>
      </c>
      <c r="P2680">
        <v>0.1</v>
      </c>
      <c r="Q2680">
        <v>2346.5936999999999</v>
      </c>
      <c r="R2680">
        <v>9864326</v>
      </c>
      <c r="S2680">
        <v>6.5</v>
      </c>
      <c r="T2680">
        <v>6.4</v>
      </c>
      <c r="U2680">
        <v>0.66200000000000003</v>
      </c>
      <c r="V2680">
        <v>13.3</v>
      </c>
      <c r="W2680" t="b">
        <f>COUNT(LifeExpectancyData[[#This Row],[Life expectancy]:[Schooling]])=19</f>
        <v>1</v>
      </c>
    </row>
    <row r="2681" spans="1:23" x14ac:dyDescent="0.25">
      <c r="A2681" t="s">
        <v>449</v>
      </c>
      <c r="B2681">
        <v>2001</v>
      </c>
      <c r="C2681" t="s">
        <v>273</v>
      </c>
      <c r="D2681">
        <v>73.2</v>
      </c>
      <c r="E2681">
        <v>11</v>
      </c>
      <c r="F2681">
        <v>4</v>
      </c>
      <c r="G2681">
        <v>1.19</v>
      </c>
      <c r="H2681">
        <v>257.28786969999999</v>
      </c>
      <c r="I2681">
        <v>94</v>
      </c>
      <c r="J2681">
        <v>231</v>
      </c>
      <c r="K2681">
        <v>48.9</v>
      </c>
      <c r="L2681">
        <v>5</v>
      </c>
      <c r="M2681">
        <v>98</v>
      </c>
      <c r="N2681">
        <v>5.29</v>
      </c>
      <c r="O2681">
        <v>98</v>
      </c>
      <c r="P2681">
        <v>0.1</v>
      </c>
      <c r="Q2681">
        <v>2254.9331259999999</v>
      </c>
      <c r="R2681">
        <v>978571</v>
      </c>
      <c r="S2681">
        <v>6.5</v>
      </c>
      <c r="T2681">
        <v>6.4</v>
      </c>
      <c r="U2681">
        <v>0.65400000000000003</v>
      </c>
      <c r="V2681">
        <v>13.1</v>
      </c>
      <c r="W2681" t="b">
        <f>COUNT(LifeExpectancyData[[#This Row],[Life expectancy]:[Schooling]])=19</f>
        <v>1</v>
      </c>
    </row>
    <row r="2682" spans="1:23" x14ac:dyDescent="0.25">
      <c r="A2682" t="s">
        <v>449</v>
      </c>
      <c r="B2682">
        <v>2000</v>
      </c>
      <c r="C2682" t="s">
        <v>273</v>
      </c>
      <c r="D2682">
        <v>72.900000000000006</v>
      </c>
      <c r="E2682">
        <v>112</v>
      </c>
      <c r="F2682">
        <v>4</v>
      </c>
      <c r="G2682">
        <v>1.21</v>
      </c>
      <c r="H2682">
        <v>264.78421959999997</v>
      </c>
      <c r="I2682">
        <v>94</v>
      </c>
      <c r="J2682">
        <v>47</v>
      </c>
      <c r="K2682">
        <v>48.1</v>
      </c>
      <c r="L2682">
        <v>5</v>
      </c>
      <c r="M2682">
        <v>97</v>
      </c>
      <c r="N2682">
        <v>5.4</v>
      </c>
      <c r="O2682">
        <v>97</v>
      </c>
      <c r="P2682">
        <v>0.1</v>
      </c>
      <c r="Q2682">
        <v>2213.9148799999998</v>
      </c>
      <c r="R2682">
        <v>9699197</v>
      </c>
      <c r="S2682">
        <v>6.6</v>
      </c>
      <c r="T2682">
        <v>6.5</v>
      </c>
      <c r="U2682">
        <v>0.64600000000000002</v>
      </c>
      <c r="V2682">
        <v>12.8</v>
      </c>
      <c r="W2682" t="b">
        <f>COUNT(LifeExpectancyData[[#This Row],[Life expectancy]:[Schooling]])=19</f>
        <v>1</v>
      </c>
    </row>
    <row r="2683" spans="1:23" x14ac:dyDescent="0.25">
      <c r="A2683" t="s">
        <v>450</v>
      </c>
      <c r="B2683">
        <v>2015</v>
      </c>
      <c r="C2683" t="s">
        <v>273</v>
      </c>
      <c r="D2683">
        <v>75.8</v>
      </c>
      <c r="E2683">
        <v>16</v>
      </c>
      <c r="F2683">
        <v>15</v>
      </c>
      <c r="H2683">
        <v>0</v>
      </c>
      <c r="I2683">
        <v>97</v>
      </c>
      <c r="J2683">
        <v>342</v>
      </c>
      <c r="K2683">
        <v>66.099999999999994</v>
      </c>
      <c r="L2683">
        <v>18</v>
      </c>
      <c r="M2683">
        <v>97</v>
      </c>
      <c r="O2683">
        <v>97</v>
      </c>
      <c r="P2683">
        <v>0.1</v>
      </c>
      <c r="Q2683">
        <v>1979.5256899999999</v>
      </c>
      <c r="R2683">
        <v>78271472</v>
      </c>
      <c r="S2683">
        <v>4.9000000000000004</v>
      </c>
      <c r="T2683">
        <v>4.8</v>
      </c>
      <c r="U2683">
        <v>0.76400000000000001</v>
      </c>
      <c r="V2683">
        <v>14.5</v>
      </c>
      <c r="W2683" t="b">
        <f>COUNT(LifeExpectancyData[[#This Row],[Life expectancy]:[Schooling]])=19</f>
        <v>0</v>
      </c>
    </row>
    <row r="2684" spans="1:23" x14ac:dyDescent="0.25">
      <c r="A2684" t="s">
        <v>450</v>
      </c>
      <c r="B2684">
        <v>2014</v>
      </c>
      <c r="C2684" t="s">
        <v>273</v>
      </c>
      <c r="D2684">
        <v>75.5</v>
      </c>
      <c r="E2684">
        <v>17</v>
      </c>
      <c r="F2684">
        <v>16</v>
      </c>
      <c r="G2684">
        <v>1.45</v>
      </c>
      <c r="H2684">
        <v>181.90837830000001</v>
      </c>
      <c r="I2684">
        <v>96</v>
      </c>
      <c r="J2684">
        <v>565</v>
      </c>
      <c r="K2684">
        <v>65.3</v>
      </c>
      <c r="L2684">
        <v>19</v>
      </c>
      <c r="M2684">
        <v>96</v>
      </c>
      <c r="N2684">
        <v>5.41</v>
      </c>
      <c r="O2684">
        <v>96</v>
      </c>
      <c r="P2684">
        <v>0.1</v>
      </c>
      <c r="Q2684">
        <v>12127.22522</v>
      </c>
      <c r="R2684">
        <v>773628</v>
      </c>
      <c r="S2684">
        <v>4.9000000000000004</v>
      </c>
      <c r="T2684">
        <v>4.7</v>
      </c>
      <c r="U2684">
        <v>0.75900000000000001</v>
      </c>
      <c r="V2684">
        <v>14.5</v>
      </c>
      <c r="W2684" t="b">
        <f>COUNT(LifeExpectancyData[[#This Row],[Life expectancy]:[Schooling]])=19</f>
        <v>1</v>
      </c>
    </row>
    <row r="2685" spans="1:23" x14ac:dyDescent="0.25">
      <c r="A2685" t="s">
        <v>450</v>
      </c>
      <c r="B2685">
        <v>2013</v>
      </c>
      <c r="C2685" t="s">
        <v>273</v>
      </c>
      <c r="D2685">
        <v>75.2</v>
      </c>
      <c r="E2685">
        <v>19</v>
      </c>
      <c r="F2685">
        <v>17</v>
      </c>
      <c r="G2685">
        <v>1.41</v>
      </c>
      <c r="H2685">
        <v>188.14403479999999</v>
      </c>
      <c r="I2685">
        <v>97</v>
      </c>
      <c r="J2685">
        <v>7405</v>
      </c>
      <c r="K2685">
        <v>64.5</v>
      </c>
      <c r="L2685">
        <v>20</v>
      </c>
      <c r="M2685">
        <v>98</v>
      </c>
      <c r="N2685">
        <v>5.38</v>
      </c>
      <c r="O2685">
        <v>98</v>
      </c>
      <c r="P2685">
        <v>0.1</v>
      </c>
      <c r="Q2685">
        <v>12542.935649999999</v>
      </c>
      <c r="R2685">
        <v>75787333</v>
      </c>
      <c r="S2685">
        <v>4.9000000000000004</v>
      </c>
      <c r="T2685">
        <v>4.7</v>
      </c>
      <c r="U2685">
        <v>0.754</v>
      </c>
      <c r="V2685">
        <v>14.4</v>
      </c>
      <c r="W2685" t="b">
        <f>COUNT(LifeExpectancyData[[#This Row],[Life expectancy]:[Schooling]])=19</f>
        <v>1</v>
      </c>
    </row>
    <row r="2686" spans="1:23" x14ac:dyDescent="0.25">
      <c r="A2686" t="s">
        <v>450</v>
      </c>
      <c r="B2686">
        <v>2012</v>
      </c>
      <c r="C2686" t="s">
        <v>273</v>
      </c>
      <c r="D2686">
        <v>74.8</v>
      </c>
      <c r="E2686">
        <v>112</v>
      </c>
      <c r="F2686">
        <v>19</v>
      </c>
      <c r="G2686">
        <v>1.54</v>
      </c>
      <c r="H2686">
        <v>20.751202110000001</v>
      </c>
      <c r="I2686">
        <v>97</v>
      </c>
      <c r="J2686">
        <v>349</v>
      </c>
      <c r="K2686">
        <v>63.7</v>
      </c>
      <c r="L2686">
        <v>22</v>
      </c>
      <c r="M2686">
        <v>97</v>
      </c>
      <c r="N2686">
        <v>5.24</v>
      </c>
      <c r="O2686">
        <v>97</v>
      </c>
      <c r="P2686">
        <v>0.1</v>
      </c>
      <c r="Q2686">
        <v>1172.3842999999999</v>
      </c>
      <c r="R2686">
        <v>74569867</v>
      </c>
      <c r="S2686">
        <v>4.9000000000000004</v>
      </c>
      <c r="T2686">
        <v>4.7</v>
      </c>
      <c r="U2686">
        <v>0.75</v>
      </c>
      <c r="V2686">
        <v>14.3</v>
      </c>
      <c r="W2686" t="b">
        <f>COUNT(LifeExpectancyData[[#This Row],[Life expectancy]:[Schooling]])=19</f>
        <v>1</v>
      </c>
    </row>
    <row r="2687" spans="1:23" x14ac:dyDescent="0.25">
      <c r="A2687" t="s">
        <v>450</v>
      </c>
      <c r="B2687">
        <v>2011</v>
      </c>
      <c r="C2687" t="s">
        <v>273</v>
      </c>
      <c r="D2687">
        <v>74.5</v>
      </c>
      <c r="E2687">
        <v>114</v>
      </c>
      <c r="F2687">
        <v>20</v>
      </c>
      <c r="G2687">
        <v>1.53</v>
      </c>
      <c r="H2687">
        <v>1275.877569</v>
      </c>
      <c r="I2687">
        <v>96</v>
      </c>
      <c r="J2687">
        <v>111</v>
      </c>
      <c r="K2687">
        <v>62.8</v>
      </c>
      <c r="L2687">
        <v>23</v>
      </c>
      <c r="M2687">
        <v>97</v>
      </c>
      <c r="N2687">
        <v>5.29</v>
      </c>
      <c r="O2687">
        <v>97</v>
      </c>
      <c r="P2687">
        <v>0.1</v>
      </c>
      <c r="Q2687">
        <v>11341.133949999999</v>
      </c>
      <c r="R2687">
        <v>7349455</v>
      </c>
      <c r="S2687">
        <v>4.9000000000000004</v>
      </c>
      <c r="T2687">
        <v>4.7</v>
      </c>
      <c r="U2687">
        <v>0.73699999999999999</v>
      </c>
      <c r="V2687">
        <v>13.8</v>
      </c>
      <c r="W2687" t="b">
        <f>COUNT(LifeExpectancyData[[#This Row],[Life expectancy]:[Schooling]])=19</f>
        <v>1</v>
      </c>
    </row>
    <row r="2688" spans="1:23" x14ac:dyDescent="0.25">
      <c r="A2688" t="s">
        <v>450</v>
      </c>
      <c r="B2688">
        <v>2010</v>
      </c>
      <c r="C2688" t="s">
        <v>273</v>
      </c>
      <c r="D2688">
        <v>74.2</v>
      </c>
      <c r="E2688">
        <v>116</v>
      </c>
      <c r="F2688">
        <v>21</v>
      </c>
      <c r="G2688">
        <v>1.49</v>
      </c>
      <c r="H2688">
        <v>32.782358279999997</v>
      </c>
      <c r="I2688">
        <v>96</v>
      </c>
      <c r="J2688">
        <v>7</v>
      </c>
      <c r="K2688">
        <v>61.9</v>
      </c>
      <c r="L2688">
        <v>25</v>
      </c>
      <c r="M2688">
        <v>97</v>
      </c>
      <c r="N2688">
        <v>5.61</v>
      </c>
      <c r="O2688">
        <v>97</v>
      </c>
      <c r="P2688">
        <v>0.1</v>
      </c>
      <c r="Q2688">
        <v>1672.5693000000001</v>
      </c>
      <c r="R2688">
        <v>72326914</v>
      </c>
      <c r="S2688">
        <v>4.9000000000000004</v>
      </c>
      <c r="T2688">
        <v>4.7</v>
      </c>
      <c r="U2688">
        <v>0.71499999999999997</v>
      </c>
      <c r="V2688">
        <v>13</v>
      </c>
      <c r="W2688" t="b">
        <f>COUNT(LifeExpectancyData[[#This Row],[Life expectancy]:[Schooling]])=19</f>
        <v>1</v>
      </c>
    </row>
    <row r="2689" spans="1:23" x14ac:dyDescent="0.25">
      <c r="A2689" t="s">
        <v>450</v>
      </c>
      <c r="B2689">
        <v>2009</v>
      </c>
      <c r="C2689" t="s">
        <v>273</v>
      </c>
      <c r="D2689">
        <v>73.900000000000006</v>
      </c>
      <c r="E2689">
        <v>118</v>
      </c>
      <c r="F2689">
        <v>23</v>
      </c>
      <c r="G2689">
        <v>1.4</v>
      </c>
      <c r="H2689">
        <v>106.9482898</v>
      </c>
      <c r="I2689">
        <v>94</v>
      </c>
      <c r="J2689">
        <v>4</v>
      </c>
      <c r="K2689">
        <v>61.1</v>
      </c>
      <c r="L2689">
        <v>27</v>
      </c>
      <c r="M2689">
        <v>96</v>
      </c>
      <c r="N2689">
        <v>6.8</v>
      </c>
      <c r="O2689">
        <v>96</v>
      </c>
      <c r="P2689">
        <v>0.1</v>
      </c>
      <c r="Q2689">
        <v>936.499911</v>
      </c>
      <c r="R2689">
        <v>71339185</v>
      </c>
      <c r="S2689">
        <v>4.9000000000000004</v>
      </c>
      <c r="T2689">
        <v>4.8</v>
      </c>
      <c r="U2689">
        <v>0.70899999999999996</v>
      </c>
      <c r="V2689">
        <v>12.5</v>
      </c>
      <c r="W2689" t="b">
        <f>COUNT(LifeExpectancyData[[#This Row],[Life expectancy]:[Schooling]])=19</f>
        <v>1</v>
      </c>
    </row>
    <row r="2690" spans="1:23" x14ac:dyDescent="0.25">
      <c r="A2690" t="s">
        <v>450</v>
      </c>
      <c r="B2690">
        <v>2008</v>
      </c>
      <c r="C2690" t="s">
        <v>273</v>
      </c>
      <c r="D2690">
        <v>73.5</v>
      </c>
      <c r="E2690">
        <v>121</v>
      </c>
      <c r="F2690">
        <v>25</v>
      </c>
      <c r="G2690">
        <v>1.39</v>
      </c>
      <c r="H2690">
        <v>22.67271848</v>
      </c>
      <c r="I2690">
        <v>92</v>
      </c>
      <c r="J2690">
        <v>0</v>
      </c>
      <c r="K2690">
        <v>6.2</v>
      </c>
      <c r="L2690">
        <v>29</v>
      </c>
      <c r="M2690">
        <v>96</v>
      </c>
      <c r="N2690">
        <v>6.7</v>
      </c>
      <c r="O2690">
        <v>96</v>
      </c>
      <c r="P2690">
        <v>0.1</v>
      </c>
      <c r="Q2690">
        <v>185.68975</v>
      </c>
      <c r="R2690">
        <v>74432</v>
      </c>
      <c r="S2690">
        <v>5</v>
      </c>
      <c r="T2690">
        <v>4.8</v>
      </c>
      <c r="U2690">
        <v>0.70499999999999996</v>
      </c>
      <c r="V2690">
        <v>12.5</v>
      </c>
      <c r="W2690" t="b">
        <f>COUNT(LifeExpectancyData[[#This Row],[Life expectancy]:[Schooling]])=19</f>
        <v>1</v>
      </c>
    </row>
    <row r="2691" spans="1:23" x14ac:dyDescent="0.25">
      <c r="A2691" t="s">
        <v>450</v>
      </c>
      <c r="B2691">
        <v>2007</v>
      </c>
      <c r="C2691" t="s">
        <v>273</v>
      </c>
      <c r="D2691">
        <v>73.2</v>
      </c>
      <c r="E2691">
        <v>124</v>
      </c>
      <c r="F2691">
        <v>26</v>
      </c>
      <c r="G2691">
        <v>1.26</v>
      </c>
      <c r="H2691">
        <v>115.5801103</v>
      </c>
      <c r="I2691">
        <v>96</v>
      </c>
      <c r="J2691">
        <v>3</v>
      </c>
      <c r="K2691">
        <v>59.3</v>
      </c>
      <c r="L2691">
        <v>31</v>
      </c>
      <c r="M2691">
        <v>96</v>
      </c>
      <c r="N2691">
        <v>6.4</v>
      </c>
      <c r="O2691">
        <v>96</v>
      </c>
      <c r="P2691">
        <v>0.1</v>
      </c>
      <c r="Q2691">
        <v>979.49246000000005</v>
      </c>
      <c r="R2691">
        <v>69597281</v>
      </c>
      <c r="S2691">
        <v>5</v>
      </c>
      <c r="T2691">
        <v>4.8</v>
      </c>
      <c r="U2691">
        <v>0.69699999999999995</v>
      </c>
      <c r="V2691">
        <v>12.3</v>
      </c>
      <c r="W2691" t="b">
        <f>COUNT(LifeExpectancyData[[#This Row],[Life expectancy]:[Schooling]])=19</f>
        <v>1</v>
      </c>
    </row>
    <row r="2692" spans="1:23" x14ac:dyDescent="0.25">
      <c r="A2692" t="s">
        <v>450</v>
      </c>
      <c r="B2692">
        <v>2006</v>
      </c>
      <c r="C2692" t="s">
        <v>273</v>
      </c>
      <c r="D2692">
        <v>72.8</v>
      </c>
      <c r="E2692">
        <v>126</v>
      </c>
      <c r="F2692">
        <v>28</v>
      </c>
      <c r="G2692">
        <v>1.29</v>
      </c>
      <c r="H2692">
        <v>103.523776</v>
      </c>
      <c r="I2692">
        <v>82</v>
      </c>
      <c r="J2692">
        <v>34</v>
      </c>
      <c r="K2692">
        <v>58.5</v>
      </c>
      <c r="L2692">
        <v>34</v>
      </c>
      <c r="M2692">
        <v>9</v>
      </c>
      <c r="N2692">
        <v>5.81</v>
      </c>
      <c r="O2692">
        <v>9</v>
      </c>
      <c r="P2692">
        <v>0.1</v>
      </c>
      <c r="Q2692">
        <v>834.86916099999996</v>
      </c>
      <c r="R2692">
        <v>6876345</v>
      </c>
      <c r="S2692">
        <v>5</v>
      </c>
      <c r="T2692">
        <v>4.8</v>
      </c>
      <c r="U2692">
        <v>0.68700000000000006</v>
      </c>
      <c r="V2692">
        <v>11.9</v>
      </c>
      <c r="W2692" t="b">
        <f>COUNT(LifeExpectancyData[[#This Row],[Life expectancy]:[Schooling]])=19</f>
        <v>1</v>
      </c>
    </row>
    <row r="2693" spans="1:23" x14ac:dyDescent="0.25">
      <c r="A2693" t="s">
        <v>450</v>
      </c>
      <c r="B2693">
        <v>2005</v>
      </c>
      <c r="C2693" t="s">
        <v>273</v>
      </c>
      <c r="D2693">
        <v>72.400000000000006</v>
      </c>
      <c r="E2693">
        <v>129</v>
      </c>
      <c r="F2693">
        <v>30</v>
      </c>
      <c r="G2693">
        <v>1.29</v>
      </c>
      <c r="H2693">
        <v>832.95520580000004</v>
      </c>
      <c r="I2693">
        <v>85</v>
      </c>
      <c r="J2693">
        <v>6200</v>
      </c>
      <c r="K2693">
        <v>57.6</v>
      </c>
      <c r="L2693">
        <v>36</v>
      </c>
      <c r="M2693">
        <v>9</v>
      </c>
      <c r="N2693">
        <v>5.45</v>
      </c>
      <c r="O2693">
        <v>9</v>
      </c>
      <c r="P2693">
        <v>0.1</v>
      </c>
      <c r="Q2693">
        <v>7384.3546610000003</v>
      </c>
      <c r="R2693">
        <v>679346</v>
      </c>
      <c r="S2693">
        <v>5</v>
      </c>
      <c r="T2693">
        <v>4.9000000000000004</v>
      </c>
      <c r="U2693">
        <v>0.68100000000000005</v>
      </c>
      <c r="V2693">
        <v>11.9</v>
      </c>
      <c r="W2693" t="b">
        <f>COUNT(LifeExpectancyData[[#This Row],[Life expectancy]:[Schooling]])=19</f>
        <v>1</v>
      </c>
    </row>
    <row r="2694" spans="1:23" x14ac:dyDescent="0.25">
      <c r="A2694" t="s">
        <v>450</v>
      </c>
      <c r="B2694">
        <v>2004</v>
      </c>
      <c r="C2694" t="s">
        <v>273</v>
      </c>
      <c r="D2694">
        <v>72</v>
      </c>
      <c r="E2694">
        <v>132</v>
      </c>
      <c r="F2694">
        <v>33</v>
      </c>
      <c r="G2694">
        <v>1.35</v>
      </c>
      <c r="H2694">
        <v>1.1327667749999999</v>
      </c>
      <c r="I2694">
        <v>77</v>
      </c>
      <c r="J2694">
        <v>8927</v>
      </c>
      <c r="K2694">
        <v>56.8</v>
      </c>
      <c r="L2694">
        <v>39</v>
      </c>
      <c r="M2694">
        <v>85</v>
      </c>
      <c r="N2694">
        <v>5.37</v>
      </c>
      <c r="O2694">
        <v>85</v>
      </c>
      <c r="P2694">
        <v>0.1</v>
      </c>
      <c r="Q2694">
        <v>64.729529999999997</v>
      </c>
      <c r="R2694">
        <v>677855</v>
      </c>
      <c r="S2694">
        <v>5.0999999999999996</v>
      </c>
      <c r="T2694">
        <v>4.9000000000000004</v>
      </c>
      <c r="U2694">
        <v>0.67500000000000004</v>
      </c>
      <c r="V2694">
        <v>12</v>
      </c>
      <c r="W2694" t="b">
        <f>COUNT(LifeExpectancyData[[#This Row],[Life expectancy]:[Schooling]])=19</f>
        <v>1</v>
      </c>
    </row>
    <row r="2695" spans="1:23" x14ac:dyDescent="0.25">
      <c r="A2695" t="s">
        <v>450</v>
      </c>
      <c r="B2695">
        <v>2003</v>
      </c>
      <c r="C2695" t="s">
        <v>273</v>
      </c>
      <c r="D2695">
        <v>71.599999999999994</v>
      </c>
      <c r="E2695">
        <v>135</v>
      </c>
      <c r="F2695">
        <v>35</v>
      </c>
      <c r="G2695">
        <v>1.42</v>
      </c>
      <c r="H2695">
        <v>459.11130609999998</v>
      </c>
      <c r="I2695">
        <v>68</v>
      </c>
      <c r="J2695">
        <v>5844</v>
      </c>
      <c r="K2695">
        <v>55.9</v>
      </c>
      <c r="L2695">
        <v>43</v>
      </c>
      <c r="M2695">
        <v>69</v>
      </c>
      <c r="N2695">
        <v>5.34</v>
      </c>
      <c r="O2695">
        <v>68</v>
      </c>
      <c r="P2695">
        <v>0.1</v>
      </c>
      <c r="Q2695">
        <v>4718.5129100000004</v>
      </c>
      <c r="R2695">
        <v>668583</v>
      </c>
      <c r="S2695">
        <v>5.0999999999999996</v>
      </c>
      <c r="T2695">
        <v>5</v>
      </c>
      <c r="U2695">
        <v>0.66800000000000004</v>
      </c>
      <c r="V2695">
        <v>11.9</v>
      </c>
      <c r="W2695" t="b">
        <f>COUNT(LifeExpectancyData[[#This Row],[Life expectancy]:[Schooling]])=19</f>
        <v>1</v>
      </c>
    </row>
    <row r="2696" spans="1:23" x14ac:dyDescent="0.25">
      <c r="A2696" t="s">
        <v>450</v>
      </c>
      <c r="B2696">
        <v>2002</v>
      </c>
      <c r="C2696" t="s">
        <v>273</v>
      </c>
      <c r="D2696">
        <v>71.2</v>
      </c>
      <c r="E2696">
        <v>138</v>
      </c>
      <c r="F2696">
        <v>38</v>
      </c>
      <c r="G2696">
        <v>1.47</v>
      </c>
      <c r="H2696">
        <v>35.557290000000002</v>
      </c>
      <c r="I2696">
        <v>72</v>
      </c>
      <c r="J2696">
        <v>7823</v>
      </c>
      <c r="K2696">
        <v>55.1</v>
      </c>
      <c r="L2696">
        <v>46</v>
      </c>
      <c r="M2696">
        <v>78</v>
      </c>
      <c r="N2696">
        <v>5.36</v>
      </c>
      <c r="O2696">
        <v>78</v>
      </c>
      <c r="P2696">
        <v>0.1</v>
      </c>
      <c r="Q2696">
        <v>366.57</v>
      </c>
      <c r="R2696">
        <v>6514354</v>
      </c>
      <c r="S2696">
        <v>5.2</v>
      </c>
      <c r="T2696">
        <v>5</v>
      </c>
      <c r="U2696">
        <v>0.65800000000000003</v>
      </c>
      <c r="V2696">
        <v>11.5</v>
      </c>
      <c r="W2696" t="b">
        <f>COUNT(LifeExpectancyData[[#This Row],[Life expectancy]:[Schooling]])=19</f>
        <v>1</v>
      </c>
    </row>
    <row r="2697" spans="1:23" x14ac:dyDescent="0.25">
      <c r="A2697" t="s">
        <v>450</v>
      </c>
      <c r="B2697">
        <v>2001</v>
      </c>
      <c r="C2697" t="s">
        <v>273</v>
      </c>
      <c r="D2697">
        <v>78</v>
      </c>
      <c r="E2697">
        <v>14</v>
      </c>
      <c r="F2697">
        <v>41</v>
      </c>
      <c r="G2697">
        <v>1.49</v>
      </c>
      <c r="H2697">
        <v>256.43417460000001</v>
      </c>
      <c r="I2697">
        <v>77</v>
      </c>
      <c r="J2697">
        <v>30509</v>
      </c>
      <c r="K2697">
        <v>54.3</v>
      </c>
      <c r="L2697">
        <v>50</v>
      </c>
      <c r="M2697">
        <v>88</v>
      </c>
      <c r="N2697">
        <v>5.16</v>
      </c>
      <c r="O2697">
        <v>88</v>
      </c>
      <c r="P2697">
        <v>0.1</v>
      </c>
      <c r="Q2697">
        <v>3119.6371600000002</v>
      </c>
      <c r="R2697">
        <v>64191474</v>
      </c>
      <c r="S2697">
        <v>5.2</v>
      </c>
      <c r="T2697">
        <v>5.0999999999999996</v>
      </c>
      <c r="U2697">
        <v>0.65300000000000002</v>
      </c>
      <c r="V2697">
        <v>11.1</v>
      </c>
      <c r="W2697" t="b">
        <f>COUNT(LifeExpectancyData[[#This Row],[Life expectancy]:[Schooling]])=19</f>
        <v>1</v>
      </c>
    </row>
    <row r="2698" spans="1:23" x14ac:dyDescent="0.25">
      <c r="A2698" t="s">
        <v>450</v>
      </c>
      <c r="B2698">
        <v>2000</v>
      </c>
      <c r="C2698" t="s">
        <v>273</v>
      </c>
      <c r="D2698">
        <v>74</v>
      </c>
      <c r="E2698">
        <v>143</v>
      </c>
      <c r="F2698">
        <v>44</v>
      </c>
      <c r="G2698">
        <v>1.54</v>
      </c>
      <c r="H2698">
        <v>421.29566019999999</v>
      </c>
      <c r="I2698">
        <v>71</v>
      </c>
      <c r="J2698">
        <v>16244</v>
      </c>
      <c r="K2698">
        <v>53.5</v>
      </c>
      <c r="L2698">
        <v>54</v>
      </c>
      <c r="M2698">
        <v>85</v>
      </c>
      <c r="N2698">
        <v>4.95</v>
      </c>
      <c r="O2698">
        <v>85</v>
      </c>
      <c r="P2698">
        <v>0.1</v>
      </c>
      <c r="Q2698">
        <v>4316.553895</v>
      </c>
      <c r="R2698">
        <v>6324121</v>
      </c>
      <c r="S2698">
        <v>5.3</v>
      </c>
      <c r="T2698">
        <v>5.2</v>
      </c>
      <c r="U2698">
        <v>0.64100000000000001</v>
      </c>
      <c r="V2698">
        <v>10.7</v>
      </c>
      <c r="W2698" t="b">
        <f>COUNT(LifeExpectancyData[[#This Row],[Life expectancy]:[Schooling]])=19</f>
        <v>1</v>
      </c>
    </row>
    <row r="2699" spans="1:23" x14ac:dyDescent="0.25">
      <c r="A2699" t="s">
        <v>451</v>
      </c>
      <c r="B2699">
        <v>2015</v>
      </c>
      <c r="C2699" t="s">
        <v>273</v>
      </c>
      <c r="D2699">
        <v>66.3</v>
      </c>
      <c r="E2699">
        <v>215</v>
      </c>
      <c r="F2699">
        <v>6</v>
      </c>
      <c r="H2699">
        <v>0</v>
      </c>
      <c r="I2699">
        <v>99</v>
      </c>
      <c r="J2699">
        <v>0</v>
      </c>
      <c r="K2699">
        <v>48.6</v>
      </c>
      <c r="L2699">
        <v>7</v>
      </c>
      <c r="M2699">
        <v>99</v>
      </c>
      <c r="O2699">
        <v>99</v>
      </c>
      <c r="P2699">
        <v>0.1</v>
      </c>
      <c r="Q2699">
        <v>6432.6687679999995</v>
      </c>
      <c r="R2699">
        <v>5565284</v>
      </c>
      <c r="S2699">
        <v>3.3</v>
      </c>
      <c r="T2699">
        <v>3.3</v>
      </c>
      <c r="U2699">
        <v>0.68799999999999994</v>
      </c>
      <c r="V2699">
        <v>10.8</v>
      </c>
      <c r="W2699" t="b">
        <f>COUNT(LifeExpectancyData[[#This Row],[Life expectancy]:[Schooling]])=19</f>
        <v>0</v>
      </c>
    </row>
    <row r="2700" spans="1:23" x14ac:dyDescent="0.25">
      <c r="A2700" t="s">
        <v>451</v>
      </c>
      <c r="B2700">
        <v>2014</v>
      </c>
      <c r="C2700" t="s">
        <v>273</v>
      </c>
      <c r="D2700">
        <v>66</v>
      </c>
      <c r="E2700">
        <v>217</v>
      </c>
      <c r="F2700">
        <v>7</v>
      </c>
      <c r="G2700">
        <v>2.9</v>
      </c>
      <c r="H2700">
        <v>691.1333535</v>
      </c>
      <c r="I2700">
        <v>97</v>
      </c>
      <c r="J2700">
        <v>0</v>
      </c>
      <c r="K2700">
        <v>47.7</v>
      </c>
      <c r="L2700">
        <v>8</v>
      </c>
      <c r="M2700">
        <v>98</v>
      </c>
      <c r="N2700">
        <v>2.7</v>
      </c>
      <c r="O2700">
        <v>98</v>
      </c>
      <c r="P2700">
        <v>0.1</v>
      </c>
      <c r="Q2700">
        <v>7962.3658240000004</v>
      </c>
      <c r="R2700">
        <v>5466241</v>
      </c>
      <c r="S2700">
        <v>3.3</v>
      </c>
      <c r="T2700">
        <v>3.3</v>
      </c>
      <c r="U2700">
        <v>0.68300000000000005</v>
      </c>
      <c r="V2700">
        <v>10.8</v>
      </c>
      <c r="W2700" t="b">
        <f>COUNT(LifeExpectancyData[[#This Row],[Life expectancy]:[Schooling]])=19</f>
        <v>1</v>
      </c>
    </row>
    <row r="2701" spans="1:23" x14ac:dyDescent="0.25">
      <c r="A2701" t="s">
        <v>451</v>
      </c>
      <c r="B2701">
        <v>2013</v>
      </c>
      <c r="C2701" t="s">
        <v>273</v>
      </c>
      <c r="D2701">
        <v>65.400000000000006</v>
      </c>
      <c r="E2701">
        <v>228</v>
      </c>
      <c r="F2701">
        <v>7</v>
      </c>
      <c r="G2701">
        <v>2.93</v>
      </c>
      <c r="H2701">
        <v>63.748111700000003</v>
      </c>
      <c r="I2701">
        <v>98</v>
      </c>
      <c r="J2701">
        <v>0</v>
      </c>
      <c r="K2701">
        <v>46.7</v>
      </c>
      <c r="L2701">
        <v>8</v>
      </c>
      <c r="M2701">
        <v>98</v>
      </c>
      <c r="N2701">
        <v>2.12</v>
      </c>
      <c r="O2701">
        <v>98</v>
      </c>
      <c r="P2701">
        <v>0.1</v>
      </c>
      <c r="Q2701">
        <v>734.42525000000001</v>
      </c>
      <c r="R2701">
        <v>5366277</v>
      </c>
      <c r="S2701">
        <v>3.2</v>
      </c>
      <c r="T2701">
        <v>3.3</v>
      </c>
      <c r="U2701">
        <v>0.67800000000000005</v>
      </c>
      <c r="V2701">
        <v>10.7</v>
      </c>
      <c r="W2701" t="b">
        <f>COUNT(LifeExpectancyData[[#This Row],[Life expectancy]:[Schooling]])=19</f>
        <v>1</v>
      </c>
    </row>
    <row r="2702" spans="1:23" x14ac:dyDescent="0.25">
      <c r="A2702" t="s">
        <v>451</v>
      </c>
      <c r="B2702">
        <v>2012</v>
      </c>
      <c r="C2702" t="s">
        <v>273</v>
      </c>
      <c r="D2702">
        <v>65.599999999999994</v>
      </c>
      <c r="E2702">
        <v>22</v>
      </c>
      <c r="F2702">
        <v>7</v>
      </c>
      <c r="G2702">
        <v>2.75</v>
      </c>
      <c r="H2702">
        <v>579.41282439999998</v>
      </c>
      <c r="I2702">
        <v>98</v>
      </c>
      <c r="J2702">
        <v>0</v>
      </c>
      <c r="K2702">
        <v>45.9</v>
      </c>
      <c r="L2702">
        <v>8</v>
      </c>
      <c r="M2702">
        <v>98</v>
      </c>
      <c r="N2702">
        <v>1.96</v>
      </c>
      <c r="O2702">
        <v>97</v>
      </c>
      <c r="P2702">
        <v>0.1</v>
      </c>
      <c r="Q2702">
        <v>6675.2629539999998</v>
      </c>
      <c r="R2702">
        <v>5267839</v>
      </c>
      <c r="S2702">
        <v>3.2</v>
      </c>
      <c r="T2702">
        <v>3.3</v>
      </c>
      <c r="U2702">
        <v>0.67200000000000004</v>
      </c>
      <c r="V2702">
        <v>10.7</v>
      </c>
      <c r="W2702" t="b">
        <f>COUNT(LifeExpectancyData[[#This Row],[Life expectancy]:[Schooling]])=19</f>
        <v>1</v>
      </c>
    </row>
    <row r="2703" spans="1:23" x14ac:dyDescent="0.25">
      <c r="A2703" t="s">
        <v>451</v>
      </c>
      <c r="B2703">
        <v>2011</v>
      </c>
      <c r="C2703" t="s">
        <v>273</v>
      </c>
      <c r="D2703">
        <v>65.599999999999994</v>
      </c>
      <c r="E2703">
        <v>217</v>
      </c>
      <c r="F2703">
        <v>7</v>
      </c>
      <c r="G2703">
        <v>2.5499999999999998</v>
      </c>
      <c r="H2703">
        <v>490.41813259999998</v>
      </c>
      <c r="I2703">
        <v>97</v>
      </c>
      <c r="J2703">
        <v>0</v>
      </c>
      <c r="K2703">
        <v>45</v>
      </c>
      <c r="L2703">
        <v>8</v>
      </c>
      <c r="M2703">
        <v>97</v>
      </c>
      <c r="N2703">
        <v>1.98</v>
      </c>
      <c r="O2703">
        <v>97</v>
      </c>
      <c r="P2703">
        <v>0.1</v>
      </c>
      <c r="Q2703">
        <v>5649.978486</v>
      </c>
      <c r="R2703">
        <v>517461</v>
      </c>
      <c r="S2703">
        <v>3.2</v>
      </c>
      <c r="T2703">
        <v>3.3</v>
      </c>
      <c r="U2703">
        <v>0.66500000000000004</v>
      </c>
      <c r="V2703">
        <v>10.6</v>
      </c>
      <c r="W2703" t="b">
        <f>COUNT(LifeExpectancyData[[#This Row],[Life expectancy]:[Schooling]])=19</f>
        <v>1</v>
      </c>
    </row>
    <row r="2704" spans="1:23" x14ac:dyDescent="0.25">
      <c r="A2704" t="s">
        <v>451</v>
      </c>
      <c r="B2704">
        <v>2010</v>
      </c>
      <c r="C2704" t="s">
        <v>273</v>
      </c>
      <c r="D2704">
        <v>65.8</v>
      </c>
      <c r="E2704">
        <v>211</v>
      </c>
      <c r="F2704">
        <v>7</v>
      </c>
      <c r="G2704">
        <v>2.48</v>
      </c>
      <c r="H2704">
        <v>385.32516399999997</v>
      </c>
      <c r="I2704">
        <v>96</v>
      </c>
      <c r="J2704">
        <v>0</v>
      </c>
      <c r="K2704">
        <v>44.2</v>
      </c>
      <c r="L2704">
        <v>8</v>
      </c>
      <c r="M2704">
        <v>96</v>
      </c>
      <c r="N2704">
        <v>1.99</v>
      </c>
      <c r="O2704">
        <v>96</v>
      </c>
      <c r="P2704">
        <v>0.1</v>
      </c>
      <c r="Q2704">
        <v>4439.2299999999996</v>
      </c>
      <c r="R2704">
        <v>58721</v>
      </c>
      <c r="S2704">
        <v>3.2</v>
      </c>
      <c r="T2704">
        <v>3.3</v>
      </c>
      <c r="U2704">
        <v>0</v>
      </c>
      <c r="V2704">
        <v>10.6</v>
      </c>
      <c r="W2704" t="b">
        <f>COUNT(LifeExpectancyData[[#This Row],[Life expectancy]:[Schooling]])=19</f>
        <v>1</v>
      </c>
    </row>
    <row r="2705" spans="1:23" x14ac:dyDescent="0.25">
      <c r="A2705" t="s">
        <v>451</v>
      </c>
      <c r="B2705">
        <v>2009</v>
      </c>
      <c r="C2705" t="s">
        <v>273</v>
      </c>
      <c r="D2705">
        <v>65.599999999999994</v>
      </c>
      <c r="E2705">
        <v>215</v>
      </c>
      <c r="F2705">
        <v>6</v>
      </c>
      <c r="G2705">
        <v>2.35</v>
      </c>
      <c r="H2705">
        <v>37.88466056</v>
      </c>
      <c r="I2705">
        <v>97</v>
      </c>
      <c r="J2705">
        <v>0</v>
      </c>
      <c r="K2705">
        <v>43.4</v>
      </c>
      <c r="L2705">
        <v>8</v>
      </c>
      <c r="M2705">
        <v>97</v>
      </c>
      <c r="N2705">
        <v>1.88</v>
      </c>
      <c r="O2705">
        <v>96</v>
      </c>
      <c r="P2705">
        <v>0.1</v>
      </c>
      <c r="Q2705">
        <v>436.45922300000001</v>
      </c>
      <c r="R2705">
        <v>5795</v>
      </c>
      <c r="S2705">
        <v>3.2</v>
      </c>
      <c r="T2705">
        <v>3.3</v>
      </c>
      <c r="U2705">
        <v>0</v>
      </c>
      <c r="V2705">
        <v>10.5</v>
      </c>
      <c r="W2705" t="b">
        <f>COUNT(LifeExpectancyData[[#This Row],[Life expectancy]:[Schooling]])=19</f>
        <v>1</v>
      </c>
    </row>
    <row r="2706" spans="1:23" x14ac:dyDescent="0.25">
      <c r="A2706" t="s">
        <v>451</v>
      </c>
      <c r="B2706">
        <v>2008</v>
      </c>
      <c r="C2706" t="s">
        <v>273</v>
      </c>
      <c r="D2706">
        <v>64.5</v>
      </c>
      <c r="E2706">
        <v>235</v>
      </c>
      <c r="F2706">
        <v>6</v>
      </c>
      <c r="G2706">
        <v>2.4</v>
      </c>
      <c r="H2706">
        <v>34.239794189999998</v>
      </c>
      <c r="I2706">
        <v>96</v>
      </c>
      <c r="J2706">
        <v>0</v>
      </c>
      <c r="K2706">
        <v>42.7</v>
      </c>
      <c r="L2706">
        <v>8</v>
      </c>
      <c r="M2706">
        <v>96</v>
      </c>
      <c r="N2706">
        <v>1.93</v>
      </c>
      <c r="O2706">
        <v>96</v>
      </c>
      <c r="P2706">
        <v>0.1</v>
      </c>
      <c r="Q2706">
        <v>394.46767499999999</v>
      </c>
      <c r="R2706">
        <v>4935762</v>
      </c>
      <c r="S2706">
        <v>3.2</v>
      </c>
      <c r="T2706">
        <v>3.3</v>
      </c>
      <c r="U2706">
        <v>0</v>
      </c>
      <c r="V2706">
        <v>10.5</v>
      </c>
      <c r="W2706" t="b">
        <f>COUNT(LifeExpectancyData[[#This Row],[Life expectancy]:[Schooling]])=19</f>
        <v>1</v>
      </c>
    </row>
    <row r="2707" spans="1:23" x14ac:dyDescent="0.25">
      <c r="A2707" t="s">
        <v>451</v>
      </c>
      <c r="B2707">
        <v>2007</v>
      </c>
      <c r="C2707" t="s">
        <v>273</v>
      </c>
      <c r="D2707">
        <v>64.099999999999994</v>
      </c>
      <c r="E2707">
        <v>241</v>
      </c>
      <c r="F2707">
        <v>6</v>
      </c>
      <c r="G2707">
        <v>2.58</v>
      </c>
      <c r="H2707">
        <v>0.35865142100000003</v>
      </c>
      <c r="I2707">
        <v>98</v>
      </c>
      <c r="J2707">
        <v>59</v>
      </c>
      <c r="K2707">
        <v>42</v>
      </c>
      <c r="L2707">
        <v>8</v>
      </c>
      <c r="M2707">
        <v>98</v>
      </c>
      <c r="N2707">
        <v>2.16</v>
      </c>
      <c r="O2707">
        <v>98</v>
      </c>
      <c r="P2707">
        <v>0.1</v>
      </c>
      <c r="Q2707">
        <v>26.371428000000002</v>
      </c>
      <c r="R2707">
        <v>487137</v>
      </c>
      <c r="S2707">
        <v>3.3</v>
      </c>
      <c r="T2707">
        <v>3.3</v>
      </c>
      <c r="U2707">
        <v>0</v>
      </c>
      <c r="V2707">
        <v>10.4</v>
      </c>
      <c r="W2707" t="b">
        <f>COUNT(LifeExpectancyData[[#This Row],[Life expectancy]:[Schooling]])=19</f>
        <v>1</v>
      </c>
    </row>
    <row r="2708" spans="1:23" x14ac:dyDescent="0.25">
      <c r="A2708" t="s">
        <v>451</v>
      </c>
      <c r="B2708">
        <v>2006</v>
      </c>
      <c r="C2708" t="s">
        <v>273</v>
      </c>
      <c r="D2708">
        <v>63.7</v>
      </c>
      <c r="E2708">
        <v>245</v>
      </c>
      <c r="F2708">
        <v>6</v>
      </c>
      <c r="G2708">
        <v>2.71</v>
      </c>
      <c r="H2708">
        <v>29.27235366</v>
      </c>
      <c r="I2708">
        <v>98</v>
      </c>
      <c r="J2708">
        <v>48</v>
      </c>
      <c r="K2708">
        <v>41.3</v>
      </c>
      <c r="L2708">
        <v>8</v>
      </c>
      <c r="M2708">
        <v>98</v>
      </c>
      <c r="N2708">
        <v>2.9</v>
      </c>
      <c r="O2708">
        <v>98</v>
      </c>
      <c r="P2708">
        <v>0.1</v>
      </c>
      <c r="Q2708">
        <v>2136.66815</v>
      </c>
      <c r="R2708">
        <v>48115</v>
      </c>
      <c r="S2708">
        <v>3.3</v>
      </c>
      <c r="T2708">
        <v>3.3</v>
      </c>
      <c r="U2708">
        <v>0</v>
      </c>
      <c r="V2708">
        <v>10.4</v>
      </c>
      <c r="W2708" t="b">
        <f>COUNT(LifeExpectancyData[[#This Row],[Life expectancy]:[Schooling]])=19</f>
        <v>1</v>
      </c>
    </row>
    <row r="2709" spans="1:23" x14ac:dyDescent="0.25">
      <c r="A2709" t="s">
        <v>451</v>
      </c>
      <c r="B2709">
        <v>2005</v>
      </c>
      <c r="C2709" t="s">
        <v>273</v>
      </c>
      <c r="D2709">
        <v>63.3</v>
      </c>
      <c r="E2709">
        <v>248</v>
      </c>
      <c r="F2709">
        <v>6</v>
      </c>
      <c r="G2709">
        <v>2.85</v>
      </c>
      <c r="H2709">
        <v>2.1988858499999999</v>
      </c>
      <c r="I2709">
        <v>99</v>
      </c>
      <c r="J2709">
        <v>0</v>
      </c>
      <c r="K2709">
        <v>4.7</v>
      </c>
      <c r="L2709">
        <v>8</v>
      </c>
      <c r="M2709">
        <v>99</v>
      </c>
      <c r="N2709">
        <v>3.51</v>
      </c>
      <c r="O2709">
        <v>99</v>
      </c>
      <c r="P2709">
        <v>0.1</v>
      </c>
      <c r="Q2709">
        <v>174.51474999999999</v>
      </c>
      <c r="R2709">
        <v>4754641</v>
      </c>
      <c r="S2709">
        <v>3.4</v>
      </c>
      <c r="T2709">
        <v>3.4</v>
      </c>
      <c r="U2709">
        <v>0</v>
      </c>
      <c r="V2709">
        <v>10.3</v>
      </c>
      <c r="W2709" t="b">
        <f>COUNT(LifeExpectancyData[[#This Row],[Life expectancy]:[Schooling]])=19</f>
        <v>1</v>
      </c>
    </row>
    <row r="2710" spans="1:23" x14ac:dyDescent="0.25">
      <c r="A2710" t="s">
        <v>451</v>
      </c>
      <c r="B2710">
        <v>2004</v>
      </c>
      <c r="C2710" t="s">
        <v>273</v>
      </c>
      <c r="D2710">
        <v>63.5</v>
      </c>
      <c r="E2710">
        <v>238</v>
      </c>
      <c r="F2710">
        <v>6</v>
      </c>
      <c r="G2710">
        <v>2.86</v>
      </c>
      <c r="H2710">
        <v>186.10139720000001</v>
      </c>
      <c r="I2710">
        <v>96</v>
      </c>
      <c r="J2710">
        <v>1</v>
      </c>
      <c r="K2710">
        <v>4</v>
      </c>
      <c r="L2710">
        <v>8</v>
      </c>
      <c r="M2710">
        <v>98</v>
      </c>
      <c r="N2710">
        <v>4.3</v>
      </c>
      <c r="O2710">
        <v>97</v>
      </c>
      <c r="P2710">
        <v>0.1</v>
      </c>
      <c r="Q2710">
        <v>1453.917166</v>
      </c>
      <c r="R2710">
        <v>473398</v>
      </c>
      <c r="S2710">
        <v>3.4</v>
      </c>
      <c r="T2710">
        <v>3.4</v>
      </c>
      <c r="U2710">
        <v>0</v>
      </c>
      <c r="V2710">
        <v>10.3</v>
      </c>
      <c r="W2710" t="b">
        <f>COUNT(LifeExpectancyData[[#This Row],[Life expectancy]:[Schooling]])=19</f>
        <v>1</v>
      </c>
    </row>
    <row r="2711" spans="1:23" x14ac:dyDescent="0.25">
      <c r="A2711" t="s">
        <v>451</v>
      </c>
      <c r="B2711">
        <v>2003</v>
      </c>
      <c r="C2711" t="s">
        <v>273</v>
      </c>
      <c r="D2711">
        <v>63.4</v>
      </c>
      <c r="E2711">
        <v>231</v>
      </c>
      <c r="F2711">
        <v>7</v>
      </c>
      <c r="G2711">
        <v>2.88</v>
      </c>
      <c r="H2711">
        <v>179.61564820000001</v>
      </c>
      <c r="I2711">
        <v>97</v>
      </c>
      <c r="J2711">
        <v>1</v>
      </c>
      <c r="K2711">
        <v>39.4</v>
      </c>
      <c r="L2711">
        <v>8</v>
      </c>
      <c r="M2711">
        <v>66</v>
      </c>
      <c r="N2711">
        <v>3.85</v>
      </c>
      <c r="O2711">
        <v>83</v>
      </c>
      <c r="P2711">
        <v>0.1</v>
      </c>
      <c r="Q2711">
        <v>1283.8859769999999</v>
      </c>
      <c r="R2711">
        <v>4655741</v>
      </c>
      <c r="S2711">
        <v>3.5</v>
      </c>
      <c r="T2711">
        <v>3.4</v>
      </c>
      <c r="U2711">
        <v>0</v>
      </c>
      <c r="V2711">
        <v>10.3</v>
      </c>
      <c r="W2711" t="b">
        <f>COUNT(LifeExpectancyData[[#This Row],[Life expectancy]:[Schooling]])=19</f>
        <v>1</v>
      </c>
    </row>
    <row r="2712" spans="1:23" x14ac:dyDescent="0.25">
      <c r="A2712" t="s">
        <v>451</v>
      </c>
      <c r="B2712">
        <v>2002</v>
      </c>
      <c r="C2712" t="s">
        <v>273</v>
      </c>
      <c r="D2712">
        <v>63.3</v>
      </c>
      <c r="E2712">
        <v>229</v>
      </c>
      <c r="F2712">
        <v>7</v>
      </c>
      <c r="G2712">
        <v>2.33</v>
      </c>
      <c r="H2712">
        <v>130.37848289999999</v>
      </c>
      <c r="I2712">
        <v>96</v>
      </c>
      <c r="J2712">
        <v>11</v>
      </c>
      <c r="K2712">
        <v>38.700000000000003</v>
      </c>
      <c r="L2712">
        <v>8</v>
      </c>
      <c r="M2712">
        <v>99</v>
      </c>
      <c r="N2712">
        <v>3.34</v>
      </c>
      <c r="O2712">
        <v>98</v>
      </c>
      <c r="P2712">
        <v>0.1</v>
      </c>
      <c r="Q2712">
        <v>967.91746799999999</v>
      </c>
      <c r="R2712">
        <v>4612</v>
      </c>
      <c r="S2712">
        <v>3.5</v>
      </c>
      <c r="T2712">
        <v>3.5</v>
      </c>
      <c r="U2712">
        <v>0</v>
      </c>
      <c r="V2712">
        <v>10.199999999999999</v>
      </c>
      <c r="W2712" t="b">
        <f>COUNT(LifeExpectancyData[[#This Row],[Life expectancy]:[Schooling]])=19</f>
        <v>1</v>
      </c>
    </row>
    <row r="2713" spans="1:23" x14ac:dyDescent="0.25">
      <c r="A2713" t="s">
        <v>451</v>
      </c>
      <c r="B2713">
        <v>2001</v>
      </c>
      <c r="C2713" t="s">
        <v>273</v>
      </c>
      <c r="D2713">
        <v>64</v>
      </c>
      <c r="E2713">
        <v>221</v>
      </c>
      <c r="F2713">
        <v>7</v>
      </c>
      <c r="G2713">
        <v>2.35</v>
      </c>
      <c r="H2713">
        <v>106.180706</v>
      </c>
      <c r="J2713">
        <v>9</v>
      </c>
      <c r="K2713">
        <v>38.1</v>
      </c>
      <c r="L2713">
        <v>9</v>
      </c>
      <c r="M2713">
        <v>94</v>
      </c>
      <c r="N2713">
        <v>3.87</v>
      </c>
      <c r="O2713">
        <v>95</v>
      </c>
      <c r="P2713">
        <v>0.1</v>
      </c>
      <c r="Q2713">
        <v>774.47633880000001</v>
      </c>
      <c r="R2713">
        <v>45648</v>
      </c>
      <c r="S2713">
        <v>3.6</v>
      </c>
      <c r="T2713">
        <v>3.5</v>
      </c>
      <c r="U2713">
        <v>0</v>
      </c>
      <c r="V2713">
        <v>10.199999999999999</v>
      </c>
      <c r="W2713" t="b">
        <f>COUNT(LifeExpectancyData[[#This Row],[Life expectancy]:[Schooling]])=19</f>
        <v>0</v>
      </c>
    </row>
    <row r="2714" spans="1:23" x14ac:dyDescent="0.25">
      <c r="A2714" t="s">
        <v>451</v>
      </c>
      <c r="B2714">
        <v>2000</v>
      </c>
      <c r="C2714" t="s">
        <v>273</v>
      </c>
      <c r="D2714">
        <v>63.8</v>
      </c>
      <c r="E2714">
        <v>224</v>
      </c>
      <c r="F2714">
        <v>7</v>
      </c>
      <c r="G2714">
        <v>2.9</v>
      </c>
      <c r="H2714">
        <v>88.243634700000001</v>
      </c>
      <c r="J2714">
        <v>113</v>
      </c>
      <c r="K2714">
        <v>37.5</v>
      </c>
      <c r="L2714">
        <v>9</v>
      </c>
      <c r="M2714">
        <v>98</v>
      </c>
      <c r="N2714">
        <v>3.94</v>
      </c>
      <c r="O2714">
        <v>97</v>
      </c>
      <c r="P2714">
        <v>0.1</v>
      </c>
      <c r="Q2714">
        <v>643.17517999999995</v>
      </c>
      <c r="R2714">
        <v>4516131</v>
      </c>
      <c r="S2714">
        <v>3.6</v>
      </c>
      <c r="T2714">
        <v>3.6</v>
      </c>
      <c r="U2714">
        <v>0</v>
      </c>
      <c r="V2714">
        <v>0</v>
      </c>
      <c r="W2714" t="b">
        <f>COUNT(LifeExpectancyData[[#This Row],[Life expectancy]:[Schooling]])=19</f>
        <v>0</v>
      </c>
    </row>
    <row r="2715" spans="1:23" x14ac:dyDescent="0.25">
      <c r="A2715" t="s">
        <v>452</v>
      </c>
      <c r="B2715">
        <v>2013</v>
      </c>
      <c r="C2715" t="s">
        <v>273</v>
      </c>
      <c r="F2715">
        <v>0</v>
      </c>
      <c r="G2715">
        <v>0.01</v>
      </c>
      <c r="H2715">
        <v>78.281203169999998</v>
      </c>
      <c r="I2715">
        <v>9</v>
      </c>
      <c r="J2715">
        <v>0</v>
      </c>
      <c r="K2715">
        <v>79.3</v>
      </c>
      <c r="L2715">
        <v>0</v>
      </c>
      <c r="M2715">
        <v>9</v>
      </c>
      <c r="N2715">
        <v>16.61</v>
      </c>
      <c r="O2715">
        <v>9</v>
      </c>
      <c r="P2715">
        <v>0.1</v>
      </c>
      <c r="Q2715">
        <v>3542.13589</v>
      </c>
      <c r="R2715">
        <v>1819</v>
      </c>
      <c r="S2715">
        <v>0.2</v>
      </c>
      <c r="T2715">
        <v>0.1</v>
      </c>
      <c r="V2715">
        <v>0</v>
      </c>
      <c r="W2715" t="b">
        <f>COUNT(LifeExpectancyData[[#This Row],[Life expectancy]:[Schooling]])=19</f>
        <v>0</v>
      </c>
    </row>
    <row r="2716" spans="1:23" x14ac:dyDescent="0.25">
      <c r="A2716" t="s">
        <v>453</v>
      </c>
      <c r="B2716">
        <v>2015</v>
      </c>
      <c r="C2716" t="s">
        <v>273</v>
      </c>
      <c r="D2716">
        <v>62.3</v>
      </c>
      <c r="E2716">
        <v>291</v>
      </c>
      <c r="F2716">
        <v>66</v>
      </c>
      <c r="H2716">
        <v>0</v>
      </c>
      <c r="I2716">
        <v>78</v>
      </c>
      <c r="J2716">
        <v>478</v>
      </c>
      <c r="K2716">
        <v>18.5</v>
      </c>
      <c r="L2716">
        <v>93</v>
      </c>
      <c r="M2716">
        <v>82</v>
      </c>
      <c r="O2716">
        <v>78</v>
      </c>
      <c r="P2716">
        <v>3.1</v>
      </c>
      <c r="Q2716">
        <v>693.89638290000005</v>
      </c>
      <c r="R2716">
        <v>414487</v>
      </c>
      <c r="S2716">
        <v>5.6</v>
      </c>
      <c r="T2716">
        <v>5.6</v>
      </c>
      <c r="U2716">
        <v>0.48799999999999999</v>
      </c>
      <c r="V2716">
        <v>10</v>
      </c>
      <c r="W2716" t="b">
        <f>COUNT(LifeExpectancyData[[#This Row],[Life expectancy]:[Schooling]])=19</f>
        <v>0</v>
      </c>
    </row>
    <row r="2717" spans="1:23" x14ac:dyDescent="0.25">
      <c r="A2717" t="s">
        <v>453</v>
      </c>
      <c r="B2717">
        <v>2014</v>
      </c>
      <c r="C2717" t="s">
        <v>273</v>
      </c>
      <c r="D2717">
        <v>61.5</v>
      </c>
      <c r="E2717">
        <v>38</v>
      </c>
      <c r="F2717">
        <v>68</v>
      </c>
      <c r="G2717">
        <v>0.01</v>
      </c>
      <c r="H2717">
        <v>14.167701579999999</v>
      </c>
      <c r="I2717">
        <v>78</v>
      </c>
      <c r="J2717">
        <v>314</v>
      </c>
      <c r="K2717">
        <v>18.100000000000001</v>
      </c>
      <c r="L2717">
        <v>97</v>
      </c>
      <c r="M2717">
        <v>82</v>
      </c>
      <c r="N2717">
        <v>7.22</v>
      </c>
      <c r="O2717">
        <v>78</v>
      </c>
      <c r="P2717">
        <v>3.2</v>
      </c>
      <c r="Q2717">
        <v>719.17266900000004</v>
      </c>
      <c r="R2717">
        <v>38833338</v>
      </c>
      <c r="S2717">
        <v>5.7</v>
      </c>
      <c r="T2717">
        <v>5.6</v>
      </c>
      <c r="U2717">
        <v>0.48299999999999998</v>
      </c>
      <c r="V2717">
        <v>10</v>
      </c>
      <c r="W2717" t="b">
        <f>COUNT(LifeExpectancyData[[#This Row],[Life expectancy]:[Schooling]])=19</f>
        <v>1</v>
      </c>
    </row>
    <row r="2718" spans="1:23" x14ac:dyDescent="0.25">
      <c r="A2718" t="s">
        <v>453</v>
      </c>
      <c r="B2718">
        <v>2013</v>
      </c>
      <c r="C2718" t="s">
        <v>273</v>
      </c>
      <c r="D2718">
        <v>67</v>
      </c>
      <c r="E2718">
        <v>325</v>
      </c>
      <c r="F2718">
        <v>71</v>
      </c>
      <c r="G2718">
        <v>0.01</v>
      </c>
      <c r="H2718">
        <v>90.761444139999995</v>
      </c>
      <c r="I2718">
        <v>78</v>
      </c>
      <c r="J2718">
        <v>7878</v>
      </c>
      <c r="K2718">
        <v>17.600000000000001</v>
      </c>
      <c r="L2718">
        <v>103</v>
      </c>
      <c r="M2718">
        <v>82</v>
      </c>
      <c r="N2718">
        <v>7.47</v>
      </c>
      <c r="O2718">
        <v>78</v>
      </c>
      <c r="P2718">
        <v>4</v>
      </c>
      <c r="Q2718">
        <v>662.49229300000002</v>
      </c>
      <c r="R2718">
        <v>37553726</v>
      </c>
      <c r="S2718">
        <v>5.7</v>
      </c>
      <c r="T2718">
        <v>5.7</v>
      </c>
      <c r="U2718">
        <v>0.47799999999999998</v>
      </c>
      <c r="V2718">
        <v>10</v>
      </c>
      <c r="W2718" t="b">
        <f>COUNT(LifeExpectancyData[[#This Row],[Life expectancy]:[Schooling]])=19</f>
        <v>1</v>
      </c>
    </row>
    <row r="2719" spans="1:23" x14ac:dyDescent="0.25">
      <c r="A2719" t="s">
        <v>453</v>
      </c>
      <c r="B2719">
        <v>2012</v>
      </c>
      <c r="C2719" t="s">
        <v>273</v>
      </c>
      <c r="D2719">
        <v>60</v>
      </c>
      <c r="E2719">
        <v>339</v>
      </c>
      <c r="F2719">
        <v>73</v>
      </c>
      <c r="G2719">
        <v>0.01</v>
      </c>
      <c r="H2719">
        <v>92.886978589999998</v>
      </c>
      <c r="I2719">
        <v>78</v>
      </c>
      <c r="J2719">
        <v>2027</v>
      </c>
      <c r="K2719">
        <v>17.2</v>
      </c>
      <c r="L2719">
        <v>109</v>
      </c>
      <c r="M2719">
        <v>82</v>
      </c>
      <c r="N2719">
        <v>7.58</v>
      </c>
      <c r="O2719">
        <v>78</v>
      </c>
      <c r="P2719">
        <v>4.5999999999999996</v>
      </c>
      <c r="Q2719">
        <v>647.74740999999995</v>
      </c>
      <c r="R2719">
        <v>3636796</v>
      </c>
      <c r="S2719">
        <v>5.8</v>
      </c>
      <c r="T2719">
        <v>5.8</v>
      </c>
      <c r="U2719">
        <v>0.47699999999999998</v>
      </c>
      <c r="V2719">
        <v>10</v>
      </c>
      <c r="W2719" t="b">
        <f>COUNT(LifeExpectancyData[[#This Row],[Life expectancy]:[Schooling]])=19</f>
        <v>1</v>
      </c>
    </row>
    <row r="2720" spans="1:23" x14ac:dyDescent="0.25">
      <c r="A2720" t="s">
        <v>453</v>
      </c>
      <c r="B2720">
        <v>2011</v>
      </c>
      <c r="C2720" t="s">
        <v>273</v>
      </c>
      <c r="D2720">
        <v>59.3</v>
      </c>
      <c r="E2720">
        <v>347</v>
      </c>
      <c r="F2720">
        <v>76</v>
      </c>
      <c r="G2720">
        <v>10.220000000000001</v>
      </c>
      <c r="H2720">
        <v>94.496867760000001</v>
      </c>
      <c r="I2720">
        <v>82</v>
      </c>
      <c r="J2720">
        <v>3312</v>
      </c>
      <c r="K2720">
        <v>16.7</v>
      </c>
      <c r="L2720">
        <v>114</v>
      </c>
      <c r="M2720">
        <v>82</v>
      </c>
      <c r="N2720">
        <v>9.9</v>
      </c>
      <c r="O2720">
        <v>82</v>
      </c>
      <c r="P2720">
        <v>6.8</v>
      </c>
      <c r="Q2720">
        <v>584.39621369999998</v>
      </c>
      <c r="R2720">
        <v>3593648</v>
      </c>
      <c r="S2720">
        <v>5.9</v>
      </c>
      <c r="T2720">
        <v>5.9</v>
      </c>
      <c r="U2720">
        <v>0.47699999999999998</v>
      </c>
      <c r="V2720">
        <v>10.7</v>
      </c>
      <c r="W2720" t="b">
        <f>COUNT(LifeExpectancyData[[#This Row],[Life expectancy]:[Schooling]])=19</f>
        <v>1</v>
      </c>
    </row>
    <row r="2721" spans="1:23" x14ac:dyDescent="0.25">
      <c r="A2721" t="s">
        <v>453</v>
      </c>
      <c r="B2721">
        <v>2010</v>
      </c>
      <c r="C2721" t="s">
        <v>273</v>
      </c>
      <c r="D2721">
        <v>58.4</v>
      </c>
      <c r="E2721">
        <v>362</v>
      </c>
      <c r="F2721">
        <v>79</v>
      </c>
      <c r="G2721">
        <v>10.029999999999999</v>
      </c>
      <c r="H2721">
        <v>116.20296399999999</v>
      </c>
      <c r="I2721">
        <v>8</v>
      </c>
      <c r="J2721">
        <v>1313</v>
      </c>
      <c r="K2721">
        <v>16.3</v>
      </c>
      <c r="L2721">
        <v>119</v>
      </c>
      <c r="M2721">
        <v>79</v>
      </c>
      <c r="N2721">
        <v>11.2</v>
      </c>
      <c r="O2721">
        <v>8</v>
      </c>
      <c r="P2721">
        <v>8</v>
      </c>
      <c r="Q2721">
        <v>594.99725569999998</v>
      </c>
      <c r="R2721">
        <v>33915133</v>
      </c>
      <c r="S2721">
        <v>6</v>
      </c>
      <c r="T2721">
        <v>6</v>
      </c>
      <c r="U2721">
        <v>0.47299999999999998</v>
      </c>
      <c r="V2721">
        <v>10.9</v>
      </c>
      <c r="W2721" t="b">
        <f>COUNT(LifeExpectancyData[[#This Row],[Life expectancy]:[Schooling]])=19</f>
        <v>1</v>
      </c>
    </row>
    <row r="2722" spans="1:23" x14ac:dyDescent="0.25">
      <c r="A2722" t="s">
        <v>453</v>
      </c>
      <c r="B2722">
        <v>2009</v>
      </c>
      <c r="C2722" t="s">
        <v>273</v>
      </c>
      <c r="D2722">
        <v>57.5</v>
      </c>
      <c r="E2722">
        <v>378</v>
      </c>
      <c r="F2722">
        <v>82</v>
      </c>
      <c r="G2722">
        <v>9.6300000000000008</v>
      </c>
      <c r="H2722">
        <v>87.045349540000004</v>
      </c>
      <c r="I2722">
        <v>79</v>
      </c>
      <c r="J2722">
        <v>1601</v>
      </c>
      <c r="K2722">
        <v>15.9</v>
      </c>
      <c r="L2722">
        <v>124</v>
      </c>
      <c r="M2722">
        <v>78</v>
      </c>
      <c r="N2722">
        <v>8.43</v>
      </c>
      <c r="O2722">
        <v>79</v>
      </c>
      <c r="P2722">
        <v>8.1</v>
      </c>
      <c r="Q2722">
        <v>647.17732000000001</v>
      </c>
      <c r="R2722">
        <v>32771895</v>
      </c>
      <c r="S2722">
        <v>6.1</v>
      </c>
      <c r="T2722">
        <v>6.1</v>
      </c>
      <c r="U2722">
        <v>0.46400000000000002</v>
      </c>
      <c r="V2722">
        <v>10.8</v>
      </c>
      <c r="W2722" t="b">
        <f>COUNT(LifeExpectancyData[[#This Row],[Life expectancy]:[Schooling]])=19</f>
        <v>1</v>
      </c>
    </row>
    <row r="2723" spans="1:23" x14ac:dyDescent="0.25">
      <c r="A2723" t="s">
        <v>453</v>
      </c>
      <c r="B2723">
        <v>2008</v>
      </c>
      <c r="C2723" t="s">
        <v>273</v>
      </c>
      <c r="D2723">
        <v>56.3</v>
      </c>
      <c r="E2723">
        <v>41</v>
      </c>
      <c r="F2723">
        <v>84</v>
      </c>
      <c r="G2723">
        <v>9.7899999999999991</v>
      </c>
      <c r="H2723">
        <v>72.850236559999999</v>
      </c>
      <c r="I2723">
        <v>71</v>
      </c>
      <c r="J2723">
        <v>1319</v>
      </c>
      <c r="K2723">
        <v>15.6</v>
      </c>
      <c r="L2723">
        <v>130</v>
      </c>
      <c r="M2723">
        <v>69</v>
      </c>
      <c r="N2723">
        <v>9.1</v>
      </c>
      <c r="O2723">
        <v>71</v>
      </c>
      <c r="P2723">
        <v>8.1999999999999993</v>
      </c>
      <c r="Q2723">
        <v>449.6928183</v>
      </c>
      <c r="R2723">
        <v>31663896</v>
      </c>
      <c r="S2723">
        <v>6.2</v>
      </c>
      <c r="T2723">
        <v>6.2</v>
      </c>
      <c r="U2723">
        <v>0.45300000000000001</v>
      </c>
      <c r="V2723">
        <v>10.6</v>
      </c>
      <c r="W2723" t="b">
        <f>COUNT(LifeExpectancyData[[#This Row],[Life expectancy]:[Schooling]])=19</f>
        <v>1</v>
      </c>
    </row>
    <row r="2724" spans="1:23" x14ac:dyDescent="0.25">
      <c r="A2724" t="s">
        <v>453</v>
      </c>
      <c r="B2724">
        <v>2007</v>
      </c>
      <c r="C2724" t="s">
        <v>273</v>
      </c>
      <c r="D2724">
        <v>55.5</v>
      </c>
      <c r="E2724">
        <v>41</v>
      </c>
      <c r="F2724">
        <v>88</v>
      </c>
      <c r="G2724">
        <v>9.65</v>
      </c>
      <c r="H2724">
        <v>6.0025276849999996</v>
      </c>
      <c r="I2724">
        <v>73</v>
      </c>
      <c r="J2724">
        <v>3776</v>
      </c>
      <c r="K2724">
        <v>15.2</v>
      </c>
      <c r="L2724">
        <v>137</v>
      </c>
      <c r="M2724">
        <v>7</v>
      </c>
      <c r="N2724">
        <v>9.76</v>
      </c>
      <c r="O2724">
        <v>73</v>
      </c>
      <c r="P2724">
        <v>8.4</v>
      </c>
      <c r="Q2724">
        <v>41.858631000000003</v>
      </c>
      <c r="R2724">
        <v>359487</v>
      </c>
      <c r="S2724">
        <v>6.3</v>
      </c>
      <c r="T2724">
        <v>6.3</v>
      </c>
      <c r="U2724">
        <v>0.442</v>
      </c>
      <c r="V2724">
        <v>10.3</v>
      </c>
      <c r="W2724" t="b">
        <f>COUNT(LifeExpectancyData[[#This Row],[Life expectancy]:[Schooling]])=19</f>
        <v>1</v>
      </c>
    </row>
    <row r="2725" spans="1:23" x14ac:dyDescent="0.25">
      <c r="A2725" t="s">
        <v>453</v>
      </c>
      <c r="B2725">
        <v>2006</v>
      </c>
      <c r="C2725" t="s">
        <v>273</v>
      </c>
      <c r="D2725">
        <v>54.9</v>
      </c>
      <c r="E2725">
        <v>41</v>
      </c>
      <c r="F2725">
        <v>93</v>
      </c>
      <c r="G2725">
        <v>9.81</v>
      </c>
      <c r="H2725">
        <v>50.839014179999999</v>
      </c>
      <c r="I2725">
        <v>64</v>
      </c>
      <c r="J2725">
        <v>5736</v>
      </c>
      <c r="K2725">
        <v>14.8</v>
      </c>
      <c r="L2725">
        <v>145</v>
      </c>
      <c r="M2725">
        <v>62</v>
      </c>
      <c r="N2725">
        <v>9.86</v>
      </c>
      <c r="O2725">
        <v>64</v>
      </c>
      <c r="P2725">
        <v>8.6</v>
      </c>
      <c r="Q2725">
        <v>336.45939229999999</v>
      </c>
      <c r="R2725">
        <v>2955662</v>
      </c>
      <c r="S2725">
        <v>6.4</v>
      </c>
      <c r="T2725">
        <v>6.4</v>
      </c>
      <c r="U2725">
        <v>0.434</v>
      </c>
      <c r="V2725">
        <v>10.6</v>
      </c>
      <c r="W2725" t="b">
        <f>COUNT(LifeExpectancyData[[#This Row],[Life expectancy]:[Schooling]])=19</f>
        <v>1</v>
      </c>
    </row>
    <row r="2726" spans="1:23" x14ac:dyDescent="0.25">
      <c r="A2726" t="s">
        <v>453</v>
      </c>
      <c r="B2726">
        <v>2005</v>
      </c>
      <c r="C2726" t="s">
        <v>273</v>
      </c>
      <c r="D2726">
        <v>53.2</v>
      </c>
      <c r="E2726">
        <v>446</v>
      </c>
      <c r="F2726">
        <v>99</v>
      </c>
      <c r="G2726">
        <v>10.09</v>
      </c>
      <c r="H2726">
        <v>44.526140009999999</v>
      </c>
      <c r="I2726">
        <v>64</v>
      </c>
      <c r="J2726">
        <v>22</v>
      </c>
      <c r="K2726">
        <v>14.5</v>
      </c>
      <c r="L2726">
        <v>155</v>
      </c>
      <c r="M2726">
        <v>59</v>
      </c>
      <c r="N2726">
        <v>9.36</v>
      </c>
      <c r="O2726">
        <v>64</v>
      </c>
      <c r="P2726">
        <v>8.6999999999999993</v>
      </c>
      <c r="Q2726">
        <v>315.78822700000001</v>
      </c>
      <c r="R2726">
        <v>2854394</v>
      </c>
      <c r="S2726">
        <v>6.5</v>
      </c>
      <c r="T2726">
        <v>6.5</v>
      </c>
      <c r="U2726">
        <v>0.42899999999999999</v>
      </c>
      <c r="V2726">
        <v>10.9</v>
      </c>
      <c r="W2726" t="b">
        <f>COUNT(LifeExpectancyData[[#This Row],[Life expectancy]:[Schooling]])=19</f>
        <v>1</v>
      </c>
    </row>
    <row r="2727" spans="1:23" x14ac:dyDescent="0.25">
      <c r="A2727" t="s">
        <v>453</v>
      </c>
      <c r="B2727">
        <v>2004</v>
      </c>
      <c r="C2727" t="s">
        <v>273</v>
      </c>
      <c r="D2727">
        <v>51.3</v>
      </c>
      <c r="E2727">
        <v>485</v>
      </c>
      <c r="F2727">
        <v>104</v>
      </c>
      <c r="G2727">
        <v>9.89</v>
      </c>
      <c r="H2727">
        <v>36.606092519999997</v>
      </c>
      <c r="I2727">
        <v>62</v>
      </c>
      <c r="J2727">
        <v>141</v>
      </c>
      <c r="K2727">
        <v>14.2</v>
      </c>
      <c r="L2727">
        <v>164</v>
      </c>
      <c r="M2727">
        <v>58</v>
      </c>
      <c r="N2727">
        <v>8.9</v>
      </c>
      <c r="O2727">
        <v>62</v>
      </c>
      <c r="P2727">
        <v>8.9</v>
      </c>
      <c r="Q2727">
        <v>288.23694899999998</v>
      </c>
      <c r="R2727">
        <v>27568436</v>
      </c>
      <c r="S2727">
        <v>6.6</v>
      </c>
      <c r="T2727">
        <v>6.6</v>
      </c>
      <c r="U2727">
        <v>0.42699999999999999</v>
      </c>
      <c r="V2727">
        <v>11.6</v>
      </c>
      <c r="W2727" t="b">
        <f>COUNT(LifeExpectancyData[[#This Row],[Life expectancy]:[Schooling]])=19</f>
        <v>1</v>
      </c>
    </row>
    <row r="2728" spans="1:23" x14ac:dyDescent="0.25">
      <c r="A2728" t="s">
        <v>453</v>
      </c>
      <c r="B2728">
        <v>2003</v>
      </c>
      <c r="C2728" t="s">
        <v>273</v>
      </c>
      <c r="D2728">
        <v>51</v>
      </c>
      <c r="E2728">
        <v>53</v>
      </c>
      <c r="F2728">
        <v>109</v>
      </c>
      <c r="G2728">
        <v>10.16</v>
      </c>
      <c r="H2728">
        <v>4.4267924059999997</v>
      </c>
      <c r="I2728">
        <v>44</v>
      </c>
      <c r="J2728">
        <v>29429</v>
      </c>
      <c r="K2728">
        <v>13.9</v>
      </c>
      <c r="L2728">
        <v>173</v>
      </c>
      <c r="M2728">
        <v>57</v>
      </c>
      <c r="N2728">
        <v>7.54</v>
      </c>
      <c r="O2728">
        <v>59</v>
      </c>
      <c r="P2728">
        <v>9.4</v>
      </c>
      <c r="Q2728">
        <v>237.9995917</v>
      </c>
      <c r="R2728">
        <v>2662482</v>
      </c>
      <c r="S2728">
        <v>6.7</v>
      </c>
      <c r="T2728">
        <v>6.7</v>
      </c>
      <c r="U2728">
        <v>0.41799999999999998</v>
      </c>
      <c r="V2728">
        <v>11.5</v>
      </c>
      <c r="W2728" t="b">
        <f>COUNT(LifeExpectancyData[[#This Row],[Life expectancy]:[Schooling]])=19</f>
        <v>1</v>
      </c>
    </row>
    <row r="2729" spans="1:23" x14ac:dyDescent="0.25">
      <c r="A2729" t="s">
        <v>453</v>
      </c>
      <c r="B2729">
        <v>2002</v>
      </c>
      <c r="C2729" t="s">
        <v>273</v>
      </c>
      <c r="D2729">
        <v>48.8</v>
      </c>
      <c r="E2729">
        <v>523</v>
      </c>
      <c r="F2729">
        <v>112</v>
      </c>
      <c r="G2729">
        <v>10.42</v>
      </c>
      <c r="H2729">
        <v>2.690897842</v>
      </c>
      <c r="I2729">
        <v>29</v>
      </c>
      <c r="J2729">
        <v>49871</v>
      </c>
      <c r="K2729">
        <v>13.6</v>
      </c>
      <c r="L2729">
        <v>181</v>
      </c>
      <c r="M2729">
        <v>57</v>
      </c>
      <c r="N2729">
        <v>7.78</v>
      </c>
      <c r="O2729">
        <v>57</v>
      </c>
      <c r="P2729">
        <v>10</v>
      </c>
      <c r="Q2729">
        <v>24.242322900000001</v>
      </c>
      <c r="R2729">
        <v>2571848</v>
      </c>
      <c r="S2729">
        <v>6.8</v>
      </c>
      <c r="T2729">
        <v>6.8</v>
      </c>
      <c r="U2729">
        <v>0.40400000000000003</v>
      </c>
      <c r="V2729">
        <v>11</v>
      </c>
      <c r="W2729" t="b">
        <f>COUNT(LifeExpectancyData[[#This Row],[Life expectancy]:[Schooling]])=19</f>
        <v>1</v>
      </c>
    </row>
    <row r="2730" spans="1:23" x14ac:dyDescent="0.25">
      <c r="A2730" t="s">
        <v>453</v>
      </c>
      <c r="B2730">
        <v>2001</v>
      </c>
      <c r="C2730" t="s">
        <v>273</v>
      </c>
      <c r="D2730">
        <v>47.7</v>
      </c>
      <c r="E2730">
        <v>539</v>
      </c>
      <c r="F2730">
        <v>115</v>
      </c>
      <c r="G2730">
        <v>10.57</v>
      </c>
      <c r="H2730">
        <v>26.976252169999999</v>
      </c>
      <c r="J2730">
        <v>48543</v>
      </c>
      <c r="K2730">
        <v>13.3</v>
      </c>
      <c r="L2730">
        <v>187</v>
      </c>
      <c r="M2730">
        <v>56</v>
      </c>
      <c r="N2730">
        <v>7.26</v>
      </c>
      <c r="O2730">
        <v>55</v>
      </c>
      <c r="P2730">
        <v>10.8</v>
      </c>
      <c r="Q2730">
        <v>234.98477500000001</v>
      </c>
      <c r="R2730">
        <v>24854892</v>
      </c>
      <c r="S2730">
        <v>6.9</v>
      </c>
      <c r="T2730">
        <v>6.9</v>
      </c>
      <c r="U2730">
        <v>0.39600000000000002</v>
      </c>
      <c r="V2730">
        <v>10.8</v>
      </c>
      <c r="W2730" t="b">
        <f>COUNT(LifeExpectancyData[[#This Row],[Life expectancy]:[Schooling]])=19</f>
        <v>0</v>
      </c>
    </row>
    <row r="2731" spans="1:23" x14ac:dyDescent="0.25">
      <c r="A2731" t="s">
        <v>453</v>
      </c>
      <c r="B2731">
        <v>2000</v>
      </c>
      <c r="C2731" t="s">
        <v>273</v>
      </c>
      <c r="D2731">
        <v>46.6</v>
      </c>
      <c r="E2731">
        <v>554</v>
      </c>
      <c r="F2731">
        <v>116</v>
      </c>
      <c r="G2731">
        <v>10.47</v>
      </c>
      <c r="H2731">
        <v>22.594474609999999</v>
      </c>
      <c r="J2731">
        <v>42554</v>
      </c>
      <c r="K2731">
        <v>13</v>
      </c>
      <c r="L2731">
        <v>191</v>
      </c>
      <c r="M2731">
        <v>55</v>
      </c>
      <c r="N2731">
        <v>6.77</v>
      </c>
      <c r="O2731">
        <v>52</v>
      </c>
      <c r="P2731">
        <v>11.6</v>
      </c>
      <c r="Q2731">
        <v>257.63369</v>
      </c>
      <c r="R2731">
        <v>2439274</v>
      </c>
      <c r="S2731">
        <v>7</v>
      </c>
      <c r="T2731">
        <v>7</v>
      </c>
      <c r="U2731">
        <v>0.38200000000000001</v>
      </c>
      <c r="V2731">
        <v>9.8000000000000007</v>
      </c>
      <c r="W2731" t="b">
        <f>COUNT(LifeExpectancyData[[#This Row],[Life expectancy]:[Schooling]])=19</f>
        <v>0</v>
      </c>
    </row>
    <row r="2732" spans="1:23" x14ac:dyDescent="0.25">
      <c r="A2732" t="s">
        <v>454</v>
      </c>
      <c r="B2732">
        <v>2015</v>
      </c>
      <c r="C2732" t="s">
        <v>273</v>
      </c>
      <c r="D2732">
        <v>71.3</v>
      </c>
      <c r="E2732">
        <v>195</v>
      </c>
      <c r="F2732">
        <v>4</v>
      </c>
      <c r="H2732">
        <v>0</v>
      </c>
      <c r="I2732">
        <v>22</v>
      </c>
      <c r="J2732">
        <v>105</v>
      </c>
      <c r="K2732">
        <v>61.3</v>
      </c>
      <c r="L2732">
        <v>5</v>
      </c>
      <c r="M2732">
        <v>51</v>
      </c>
      <c r="O2732">
        <v>23</v>
      </c>
      <c r="P2732">
        <v>0.2</v>
      </c>
      <c r="Q2732">
        <v>2124.6626660000002</v>
      </c>
      <c r="R2732">
        <v>4515429</v>
      </c>
      <c r="S2732">
        <v>2.2999999999999998</v>
      </c>
      <c r="T2732">
        <v>2.4</v>
      </c>
      <c r="U2732">
        <v>0.748</v>
      </c>
      <c r="V2732">
        <v>15.3</v>
      </c>
      <c r="W2732" t="b">
        <f>COUNT(LifeExpectancyData[[#This Row],[Life expectancy]:[Schooling]])=19</f>
        <v>0</v>
      </c>
    </row>
    <row r="2733" spans="1:23" x14ac:dyDescent="0.25">
      <c r="A2733" t="s">
        <v>454</v>
      </c>
      <c r="B2733">
        <v>2014</v>
      </c>
      <c r="C2733" t="s">
        <v>273</v>
      </c>
      <c r="D2733">
        <v>78</v>
      </c>
      <c r="E2733">
        <v>23</v>
      </c>
      <c r="F2733">
        <v>4</v>
      </c>
      <c r="G2733">
        <v>8.06</v>
      </c>
      <c r="H2733">
        <v>5.6638493280000004</v>
      </c>
      <c r="I2733">
        <v>22</v>
      </c>
      <c r="J2733">
        <v>0</v>
      </c>
      <c r="K2733">
        <v>6.7</v>
      </c>
      <c r="L2733">
        <v>5</v>
      </c>
      <c r="M2733">
        <v>45</v>
      </c>
      <c r="N2733">
        <v>7.1</v>
      </c>
      <c r="O2733">
        <v>23</v>
      </c>
      <c r="P2733">
        <v>0.2</v>
      </c>
      <c r="Q2733">
        <v>314.65829600000001</v>
      </c>
      <c r="R2733">
        <v>45271947</v>
      </c>
      <c r="S2733">
        <v>2.2999999999999998</v>
      </c>
      <c r="T2733">
        <v>2.4</v>
      </c>
      <c r="U2733">
        <v>0.746</v>
      </c>
      <c r="V2733">
        <v>15.2</v>
      </c>
      <c r="W2733" t="b">
        <f>COUNT(LifeExpectancyData[[#This Row],[Life expectancy]:[Schooling]])=19</f>
        <v>1</v>
      </c>
    </row>
    <row r="2734" spans="1:23" x14ac:dyDescent="0.25">
      <c r="A2734" t="s">
        <v>454</v>
      </c>
      <c r="B2734">
        <v>2013</v>
      </c>
      <c r="C2734" t="s">
        <v>273</v>
      </c>
      <c r="D2734">
        <v>71</v>
      </c>
      <c r="E2734">
        <v>198</v>
      </c>
      <c r="F2734">
        <v>4</v>
      </c>
      <c r="G2734">
        <v>8.44</v>
      </c>
      <c r="H2734">
        <v>52.42529588</v>
      </c>
      <c r="I2734">
        <v>46</v>
      </c>
      <c r="J2734">
        <v>0</v>
      </c>
      <c r="K2734">
        <v>6.1</v>
      </c>
      <c r="L2734">
        <v>5</v>
      </c>
      <c r="M2734">
        <v>72</v>
      </c>
      <c r="N2734">
        <v>7.67</v>
      </c>
      <c r="O2734">
        <v>76</v>
      </c>
      <c r="P2734">
        <v>0.2</v>
      </c>
      <c r="Q2734">
        <v>429.71553999999998</v>
      </c>
      <c r="R2734">
        <v>454896</v>
      </c>
      <c r="S2734">
        <v>2.2999999999999998</v>
      </c>
      <c r="T2734">
        <v>2.4</v>
      </c>
      <c r="U2734">
        <v>0.74399999999999999</v>
      </c>
      <c r="V2734">
        <v>15.2</v>
      </c>
      <c r="W2734" t="b">
        <f>COUNT(LifeExpectancyData[[#This Row],[Life expectancy]:[Schooling]])=19</f>
        <v>1</v>
      </c>
    </row>
    <row r="2735" spans="1:23" x14ac:dyDescent="0.25">
      <c r="A2735" t="s">
        <v>454</v>
      </c>
      <c r="B2735">
        <v>2012</v>
      </c>
      <c r="C2735" t="s">
        <v>273</v>
      </c>
      <c r="D2735">
        <v>77</v>
      </c>
      <c r="E2735">
        <v>25</v>
      </c>
      <c r="F2735">
        <v>5</v>
      </c>
      <c r="G2735">
        <v>8.44</v>
      </c>
      <c r="H2735">
        <v>453.78308470000002</v>
      </c>
      <c r="I2735">
        <v>46</v>
      </c>
      <c r="J2735">
        <v>12746</v>
      </c>
      <c r="K2735">
        <v>59.6</v>
      </c>
      <c r="L2735">
        <v>5</v>
      </c>
      <c r="M2735">
        <v>72</v>
      </c>
      <c r="N2735">
        <v>7.47</v>
      </c>
      <c r="O2735">
        <v>76</v>
      </c>
      <c r="P2735">
        <v>0.2</v>
      </c>
      <c r="Q2735">
        <v>3855.42128</v>
      </c>
      <c r="R2735">
        <v>455933</v>
      </c>
      <c r="S2735">
        <v>2.4</v>
      </c>
      <c r="T2735">
        <v>2.4</v>
      </c>
      <c r="U2735">
        <v>0.73899999999999999</v>
      </c>
      <c r="V2735">
        <v>15.1</v>
      </c>
      <c r="W2735" t="b">
        <f>COUNT(LifeExpectancyData[[#This Row],[Life expectancy]:[Schooling]])=19</f>
        <v>1</v>
      </c>
    </row>
    <row r="2736" spans="1:23" x14ac:dyDescent="0.25">
      <c r="A2736" t="s">
        <v>454</v>
      </c>
      <c r="B2736">
        <v>2011</v>
      </c>
      <c r="C2736" t="s">
        <v>273</v>
      </c>
      <c r="D2736">
        <v>75</v>
      </c>
      <c r="E2736">
        <v>24</v>
      </c>
      <c r="F2736">
        <v>5</v>
      </c>
      <c r="G2736">
        <v>8.48</v>
      </c>
      <c r="H2736">
        <v>415.16277050000002</v>
      </c>
      <c r="I2736">
        <v>21</v>
      </c>
      <c r="J2736">
        <v>1333</v>
      </c>
      <c r="K2736">
        <v>59</v>
      </c>
      <c r="L2736">
        <v>5</v>
      </c>
      <c r="M2736">
        <v>54</v>
      </c>
      <c r="N2736">
        <v>6.98</v>
      </c>
      <c r="O2736">
        <v>5</v>
      </c>
      <c r="P2736">
        <v>0.2</v>
      </c>
      <c r="Q2736">
        <v>3569.7572700000001</v>
      </c>
      <c r="R2736">
        <v>45761</v>
      </c>
      <c r="S2736">
        <v>2.4</v>
      </c>
      <c r="T2736">
        <v>2.5</v>
      </c>
      <c r="U2736">
        <v>0.73399999999999999</v>
      </c>
      <c r="V2736">
        <v>14.9</v>
      </c>
      <c r="W2736" t="b">
        <f>COUNT(LifeExpectancyData[[#This Row],[Life expectancy]:[Schooling]])=19</f>
        <v>1</v>
      </c>
    </row>
    <row r="2737" spans="1:23" x14ac:dyDescent="0.25">
      <c r="A2737" t="s">
        <v>454</v>
      </c>
      <c r="B2737">
        <v>2010</v>
      </c>
      <c r="C2737" t="s">
        <v>273</v>
      </c>
      <c r="D2737">
        <v>69.8</v>
      </c>
      <c r="E2737">
        <v>212</v>
      </c>
      <c r="F2737">
        <v>5</v>
      </c>
      <c r="G2737">
        <v>8.39</v>
      </c>
      <c r="H2737">
        <v>375.68353760000002</v>
      </c>
      <c r="I2737">
        <v>48</v>
      </c>
      <c r="J2737">
        <v>39</v>
      </c>
      <c r="K2737">
        <v>58.5</v>
      </c>
      <c r="L2737">
        <v>6</v>
      </c>
      <c r="M2737">
        <v>57</v>
      </c>
      <c r="N2737">
        <v>7.81</v>
      </c>
      <c r="O2737">
        <v>52</v>
      </c>
      <c r="P2737">
        <v>0.2</v>
      </c>
      <c r="Q2737">
        <v>2965.1423650000002</v>
      </c>
      <c r="R2737">
        <v>45877</v>
      </c>
      <c r="S2737">
        <v>2.4</v>
      </c>
      <c r="T2737">
        <v>2.5</v>
      </c>
      <c r="U2737">
        <v>0.72799999999999998</v>
      </c>
      <c r="V2737">
        <v>14.9</v>
      </c>
      <c r="W2737" t="b">
        <f>COUNT(LifeExpectancyData[[#This Row],[Life expectancy]:[Schooling]])=19</f>
        <v>1</v>
      </c>
    </row>
    <row r="2738" spans="1:23" x14ac:dyDescent="0.25">
      <c r="A2738" t="s">
        <v>454</v>
      </c>
      <c r="B2738">
        <v>2009</v>
      </c>
      <c r="C2738" t="s">
        <v>273</v>
      </c>
      <c r="D2738">
        <v>69.2</v>
      </c>
      <c r="E2738">
        <v>231</v>
      </c>
      <c r="F2738">
        <v>5</v>
      </c>
      <c r="G2738">
        <v>8.7100000000000009</v>
      </c>
      <c r="H2738">
        <v>324.54913479999999</v>
      </c>
      <c r="I2738">
        <v>66</v>
      </c>
      <c r="J2738">
        <v>0</v>
      </c>
      <c r="K2738">
        <v>58</v>
      </c>
      <c r="L2738">
        <v>6</v>
      </c>
      <c r="M2738">
        <v>74</v>
      </c>
      <c r="N2738">
        <v>7.8</v>
      </c>
      <c r="O2738">
        <v>71</v>
      </c>
      <c r="P2738">
        <v>0.3</v>
      </c>
      <c r="Q2738">
        <v>2545.4834099999998</v>
      </c>
      <c r="R2738">
        <v>46533</v>
      </c>
      <c r="S2738">
        <v>2.5</v>
      </c>
      <c r="T2738">
        <v>2.6</v>
      </c>
      <c r="U2738">
        <v>0.73399999999999999</v>
      </c>
      <c r="V2738">
        <v>14.9</v>
      </c>
      <c r="W2738" t="b">
        <f>COUNT(LifeExpectancyData[[#This Row],[Life expectancy]:[Schooling]])=19</f>
        <v>1</v>
      </c>
    </row>
    <row r="2739" spans="1:23" x14ac:dyDescent="0.25">
      <c r="A2739" t="s">
        <v>454</v>
      </c>
      <c r="B2739">
        <v>2008</v>
      </c>
      <c r="C2739" t="s">
        <v>273</v>
      </c>
      <c r="D2739">
        <v>67.7</v>
      </c>
      <c r="E2739">
        <v>273</v>
      </c>
      <c r="F2739">
        <v>5</v>
      </c>
      <c r="G2739">
        <v>9.4600000000000009</v>
      </c>
      <c r="H2739">
        <v>456.45866640000003</v>
      </c>
      <c r="I2739">
        <v>84</v>
      </c>
      <c r="J2739">
        <v>48</v>
      </c>
      <c r="K2739">
        <v>57.6</v>
      </c>
      <c r="L2739">
        <v>6</v>
      </c>
      <c r="M2739">
        <v>91</v>
      </c>
      <c r="N2739">
        <v>6.63</v>
      </c>
      <c r="O2739">
        <v>9</v>
      </c>
      <c r="P2739">
        <v>0.4</v>
      </c>
      <c r="Q2739">
        <v>3891.3782299999998</v>
      </c>
      <c r="R2739">
        <v>462582</v>
      </c>
      <c r="S2739">
        <v>2.5</v>
      </c>
      <c r="T2739">
        <v>2.6</v>
      </c>
      <c r="U2739">
        <v>0.73</v>
      </c>
      <c r="V2739">
        <v>14.9</v>
      </c>
      <c r="W2739" t="b">
        <f>COUNT(LifeExpectancyData[[#This Row],[Life expectancy]:[Schooling]])=19</f>
        <v>1</v>
      </c>
    </row>
    <row r="2740" spans="1:23" x14ac:dyDescent="0.25">
      <c r="A2740" t="s">
        <v>454</v>
      </c>
      <c r="B2740">
        <v>2007</v>
      </c>
      <c r="C2740" t="s">
        <v>273</v>
      </c>
      <c r="D2740">
        <v>67.5</v>
      </c>
      <c r="E2740">
        <v>277</v>
      </c>
      <c r="F2740">
        <v>5</v>
      </c>
      <c r="G2740">
        <v>8.86</v>
      </c>
      <c r="H2740">
        <v>46.19685449</v>
      </c>
      <c r="I2740">
        <v>92</v>
      </c>
      <c r="J2740">
        <v>1005</v>
      </c>
      <c r="K2740">
        <v>57.2</v>
      </c>
      <c r="L2740">
        <v>6</v>
      </c>
      <c r="M2740">
        <v>98</v>
      </c>
      <c r="N2740">
        <v>6.36</v>
      </c>
      <c r="O2740">
        <v>98</v>
      </c>
      <c r="P2740">
        <v>0.7</v>
      </c>
      <c r="Q2740">
        <v>368.68997999999999</v>
      </c>
      <c r="R2740">
        <v>465935</v>
      </c>
      <c r="S2740">
        <v>2.5</v>
      </c>
      <c r="T2740">
        <v>2.7</v>
      </c>
      <c r="U2740">
        <v>0.72299999999999998</v>
      </c>
      <c r="V2740">
        <v>14.8</v>
      </c>
      <c r="W2740" t="b">
        <f>COUNT(LifeExpectancyData[[#This Row],[Life expectancy]:[Schooling]])=19</f>
        <v>1</v>
      </c>
    </row>
    <row r="2741" spans="1:23" x14ac:dyDescent="0.25">
      <c r="A2741" t="s">
        <v>454</v>
      </c>
      <c r="B2741">
        <v>2006</v>
      </c>
      <c r="C2741" t="s">
        <v>273</v>
      </c>
      <c r="D2741">
        <v>67.7</v>
      </c>
      <c r="E2741">
        <v>267</v>
      </c>
      <c r="F2741">
        <v>5</v>
      </c>
      <c r="G2741">
        <v>7.99</v>
      </c>
      <c r="H2741">
        <v>29.381727059999999</v>
      </c>
      <c r="I2741">
        <v>96</v>
      </c>
      <c r="J2741">
        <v>42724</v>
      </c>
      <c r="K2741">
        <v>56.8</v>
      </c>
      <c r="L2741">
        <v>6</v>
      </c>
      <c r="M2741">
        <v>99</v>
      </c>
      <c r="N2741">
        <v>6.39</v>
      </c>
      <c r="O2741">
        <v>98</v>
      </c>
      <c r="P2741">
        <v>0.8</v>
      </c>
      <c r="Q2741">
        <v>233.18831</v>
      </c>
      <c r="R2741">
        <v>4678775</v>
      </c>
      <c r="S2741">
        <v>2.6</v>
      </c>
      <c r="T2741">
        <v>2.7</v>
      </c>
      <c r="U2741">
        <v>0.71599999999999997</v>
      </c>
      <c r="V2741">
        <v>14.7</v>
      </c>
      <c r="W2741" t="b">
        <f>COUNT(LifeExpectancyData[[#This Row],[Life expectancy]:[Schooling]])=19</f>
        <v>1</v>
      </c>
    </row>
    <row r="2742" spans="1:23" x14ac:dyDescent="0.25">
      <c r="A2742" t="s">
        <v>454</v>
      </c>
      <c r="B2742">
        <v>2005</v>
      </c>
      <c r="C2742" t="s">
        <v>273</v>
      </c>
      <c r="D2742">
        <v>67</v>
      </c>
      <c r="E2742">
        <v>278</v>
      </c>
      <c r="F2742">
        <v>5</v>
      </c>
      <c r="G2742">
        <v>7.31</v>
      </c>
      <c r="H2742">
        <v>217.43452569999999</v>
      </c>
      <c r="I2742">
        <v>97</v>
      </c>
      <c r="J2742">
        <v>2392</v>
      </c>
      <c r="K2742">
        <v>56.4</v>
      </c>
      <c r="L2742">
        <v>6</v>
      </c>
      <c r="M2742">
        <v>95</v>
      </c>
      <c r="N2742">
        <v>6.41</v>
      </c>
      <c r="O2742">
        <v>96</v>
      </c>
      <c r="P2742">
        <v>0.9</v>
      </c>
      <c r="Q2742">
        <v>1828.7176260000001</v>
      </c>
      <c r="R2742">
        <v>471515</v>
      </c>
      <c r="S2742">
        <v>2.7</v>
      </c>
      <c r="T2742">
        <v>2.8</v>
      </c>
      <c r="U2742">
        <v>0.70699999999999996</v>
      </c>
      <c r="V2742">
        <v>14.5</v>
      </c>
      <c r="W2742" t="b">
        <f>COUNT(LifeExpectancyData[[#This Row],[Life expectancy]:[Schooling]])=19</f>
        <v>1</v>
      </c>
    </row>
    <row r="2743" spans="1:23" x14ac:dyDescent="0.25">
      <c r="A2743" t="s">
        <v>454</v>
      </c>
      <c r="B2743">
        <v>2004</v>
      </c>
      <c r="C2743" t="s">
        <v>273</v>
      </c>
      <c r="D2743">
        <v>67.400000000000006</v>
      </c>
      <c r="E2743">
        <v>267</v>
      </c>
      <c r="F2743">
        <v>5</v>
      </c>
      <c r="G2743">
        <v>6.79</v>
      </c>
      <c r="H2743">
        <v>180.35378589999999</v>
      </c>
      <c r="I2743">
        <v>98</v>
      </c>
      <c r="J2743">
        <v>146</v>
      </c>
      <c r="K2743">
        <v>56.1</v>
      </c>
      <c r="L2743">
        <v>6</v>
      </c>
      <c r="M2743">
        <v>99</v>
      </c>
      <c r="N2743">
        <v>6.61</v>
      </c>
      <c r="O2743">
        <v>99</v>
      </c>
      <c r="P2743">
        <v>1</v>
      </c>
      <c r="Q2743">
        <v>1367.352433</v>
      </c>
      <c r="R2743">
        <v>474516</v>
      </c>
      <c r="S2743">
        <v>2.7</v>
      </c>
      <c r="T2743">
        <v>2.8</v>
      </c>
      <c r="U2743">
        <v>0.7</v>
      </c>
      <c r="V2743">
        <v>14.6</v>
      </c>
      <c r="W2743" t="b">
        <f>COUNT(LifeExpectancyData[[#This Row],[Life expectancy]:[Schooling]])=19</f>
        <v>1</v>
      </c>
    </row>
    <row r="2744" spans="1:23" x14ac:dyDescent="0.25">
      <c r="A2744" t="s">
        <v>454</v>
      </c>
      <c r="B2744">
        <v>2003</v>
      </c>
      <c r="C2744" t="s">
        <v>273</v>
      </c>
      <c r="D2744">
        <v>67.599999999999994</v>
      </c>
      <c r="E2744">
        <v>256</v>
      </c>
      <c r="F2744">
        <v>6</v>
      </c>
      <c r="G2744">
        <v>5.92</v>
      </c>
      <c r="H2744">
        <v>21.22386354</v>
      </c>
      <c r="I2744">
        <v>77</v>
      </c>
      <c r="J2744">
        <v>411</v>
      </c>
      <c r="K2744">
        <v>55.7</v>
      </c>
      <c r="L2744">
        <v>6</v>
      </c>
      <c r="M2744">
        <v>99</v>
      </c>
      <c r="N2744">
        <v>6.93</v>
      </c>
      <c r="O2744">
        <v>97</v>
      </c>
      <c r="P2744">
        <v>0.9</v>
      </c>
      <c r="Q2744">
        <v>148.52248800000001</v>
      </c>
      <c r="R2744">
        <v>4781295</v>
      </c>
      <c r="S2744">
        <v>2.8</v>
      </c>
      <c r="T2744">
        <v>2.9</v>
      </c>
      <c r="U2744">
        <v>0.69099999999999995</v>
      </c>
      <c r="V2744">
        <v>14.3</v>
      </c>
      <c r="W2744" t="b">
        <f>COUNT(LifeExpectancyData[[#This Row],[Life expectancy]:[Schooling]])=19</f>
        <v>1</v>
      </c>
    </row>
    <row r="2745" spans="1:23" x14ac:dyDescent="0.25">
      <c r="A2745" t="s">
        <v>454</v>
      </c>
      <c r="B2745">
        <v>2002</v>
      </c>
      <c r="C2745" t="s">
        <v>273</v>
      </c>
      <c r="D2745">
        <v>67.599999999999994</v>
      </c>
      <c r="E2745">
        <v>256</v>
      </c>
      <c r="F2745">
        <v>6</v>
      </c>
      <c r="G2745">
        <v>4.8899999999999997</v>
      </c>
      <c r="H2745">
        <v>115.738974</v>
      </c>
      <c r="I2745">
        <v>48</v>
      </c>
      <c r="J2745">
        <v>7587</v>
      </c>
      <c r="K2745">
        <v>55.4</v>
      </c>
      <c r="L2745">
        <v>7</v>
      </c>
      <c r="M2745">
        <v>99</v>
      </c>
      <c r="N2745">
        <v>6.25</v>
      </c>
      <c r="O2745">
        <v>99</v>
      </c>
      <c r="P2745">
        <v>0.9</v>
      </c>
      <c r="Q2745">
        <v>879.47548600000005</v>
      </c>
      <c r="R2745">
        <v>48225</v>
      </c>
      <c r="S2745">
        <v>2.9</v>
      </c>
      <c r="T2745">
        <v>3</v>
      </c>
      <c r="U2745">
        <v>0.68300000000000005</v>
      </c>
      <c r="V2745">
        <v>13.9</v>
      </c>
      <c r="W2745" t="b">
        <f>COUNT(LifeExpectancyData[[#This Row],[Life expectancy]:[Schooling]])=19</f>
        <v>1</v>
      </c>
    </row>
    <row r="2746" spans="1:23" x14ac:dyDescent="0.25">
      <c r="A2746" t="s">
        <v>454</v>
      </c>
      <c r="B2746">
        <v>2001</v>
      </c>
      <c r="C2746" t="s">
        <v>273</v>
      </c>
      <c r="D2746">
        <v>67.7</v>
      </c>
      <c r="E2746">
        <v>253</v>
      </c>
      <c r="F2746">
        <v>6</v>
      </c>
      <c r="G2746">
        <v>4.3099999999999996</v>
      </c>
      <c r="H2746">
        <v>8.8974214590000003</v>
      </c>
      <c r="I2746">
        <v>7</v>
      </c>
      <c r="J2746">
        <v>16970</v>
      </c>
      <c r="K2746">
        <v>55.1</v>
      </c>
      <c r="L2746">
        <v>7</v>
      </c>
      <c r="M2746">
        <v>99</v>
      </c>
      <c r="N2746">
        <v>5.66</v>
      </c>
      <c r="O2746">
        <v>99</v>
      </c>
      <c r="P2746">
        <v>0.8</v>
      </c>
      <c r="Q2746">
        <v>78.738242999999997</v>
      </c>
      <c r="R2746">
        <v>48683865</v>
      </c>
      <c r="S2746">
        <v>2.9</v>
      </c>
      <c r="T2746">
        <v>3</v>
      </c>
      <c r="U2746">
        <v>0.67300000000000004</v>
      </c>
      <c r="V2746">
        <v>13.2</v>
      </c>
      <c r="W2746" t="b">
        <f>COUNT(LifeExpectancyData[[#This Row],[Life expectancy]:[Schooling]])=19</f>
        <v>1</v>
      </c>
    </row>
    <row r="2747" spans="1:23" x14ac:dyDescent="0.25">
      <c r="A2747" t="s">
        <v>454</v>
      </c>
      <c r="B2747">
        <v>2000</v>
      </c>
      <c r="C2747" t="s">
        <v>273</v>
      </c>
      <c r="D2747">
        <v>67.5</v>
      </c>
      <c r="E2747">
        <v>257</v>
      </c>
      <c r="F2747">
        <v>6</v>
      </c>
      <c r="G2747">
        <v>4.49</v>
      </c>
      <c r="H2747">
        <v>7.8837914739999997</v>
      </c>
      <c r="I2747">
        <v>4</v>
      </c>
      <c r="J2747">
        <v>817</v>
      </c>
      <c r="K2747">
        <v>54.8</v>
      </c>
      <c r="L2747">
        <v>8</v>
      </c>
      <c r="M2747">
        <v>99</v>
      </c>
      <c r="N2747">
        <v>5.59</v>
      </c>
      <c r="O2747">
        <v>99</v>
      </c>
      <c r="P2747">
        <v>0.7</v>
      </c>
      <c r="Q2747">
        <v>635.78963499999998</v>
      </c>
      <c r="R2747">
        <v>49175848</v>
      </c>
      <c r="S2747">
        <v>3</v>
      </c>
      <c r="T2747">
        <v>3.1</v>
      </c>
      <c r="U2747">
        <v>0.66900000000000004</v>
      </c>
      <c r="V2747">
        <v>13.3</v>
      </c>
      <c r="W2747" t="b">
        <f>COUNT(LifeExpectancyData[[#This Row],[Life expectancy]:[Schooling]])=19</f>
        <v>1</v>
      </c>
    </row>
    <row r="2748" spans="1:23" x14ac:dyDescent="0.25">
      <c r="A2748" t="s">
        <v>455</v>
      </c>
      <c r="B2748">
        <v>2015</v>
      </c>
      <c r="C2748" t="s">
        <v>273</v>
      </c>
      <c r="D2748">
        <v>77.099999999999994</v>
      </c>
      <c r="E2748">
        <v>75</v>
      </c>
      <c r="F2748">
        <v>1</v>
      </c>
      <c r="H2748">
        <v>0</v>
      </c>
      <c r="I2748">
        <v>99</v>
      </c>
      <c r="J2748">
        <v>347</v>
      </c>
      <c r="K2748">
        <v>64.2</v>
      </c>
      <c r="L2748">
        <v>1</v>
      </c>
      <c r="M2748">
        <v>99</v>
      </c>
      <c r="O2748">
        <v>99</v>
      </c>
      <c r="P2748">
        <v>0.1</v>
      </c>
      <c r="Q2748">
        <v>3911.7468899999999</v>
      </c>
      <c r="S2748">
        <v>5.3</v>
      </c>
      <c r="T2748">
        <v>5.0999999999999996</v>
      </c>
      <c r="U2748">
        <v>0.83599999999999997</v>
      </c>
      <c r="V2748">
        <v>13.3</v>
      </c>
      <c r="W2748" t="b">
        <f>COUNT(LifeExpectancyData[[#This Row],[Life expectancy]:[Schooling]])=19</f>
        <v>0</v>
      </c>
    </row>
    <row r="2749" spans="1:23" x14ac:dyDescent="0.25">
      <c r="A2749" t="s">
        <v>455</v>
      </c>
      <c r="B2749">
        <v>2014</v>
      </c>
      <c r="C2749" t="s">
        <v>273</v>
      </c>
      <c r="D2749">
        <v>76.900000000000006</v>
      </c>
      <c r="E2749">
        <v>77</v>
      </c>
      <c r="F2749">
        <v>1</v>
      </c>
      <c r="G2749">
        <v>1.91</v>
      </c>
      <c r="H2749">
        <v>3862.68271</v>
      </c>
      <c r="I2749">
        <v>99</v>
      </c>
      <c r="J2749">
        <v>344</v>
      </c>
      <c r="K2749">
        <v>62.4</v>
      </c>
      <c r="L2749">
        <v>1</v>
      </c>
      <c r="M2749">
        <v>99</v>
      </c>
      <c r="N2749">
        <v>3.64</v>
      </c>
      <c r="O2749">
        <v>99</v>
      </c>
      <c r="P2749">
        <v>0.1</v>
      </c>
      <c r="Q2749">
        <v>44449.743499999997</v>
      </c>
      <c r="S2749">
        <v>5.2</v>
      </c>
      <c r="T2749">
        <v>5</v>
      </c>
      <c r="U2749">
        <v>0.83199999999999996</v>
      </c>
      <c r="V2749">
        <v>13.3</v>
      </c>
      <c r="W2749" t="b">
        <f>COUNT(LifeExpectancyData[[#This Row],[Life expectancy]:[Schooling]])=19</f>
        <v>0</v>
      </c>
    </row>
    <row r="2750" spans="1:23" x14ac:dyDescent="0.25">
      <c r="A2750" t="s">
        <v>455</v>
      </c>
      <c r="B2750">
        <v>2013</v>
      </c>
      <c r="C2750" t="s">
        <v>273</v>
      </c>
      <c r="D2750">
        <v>76.7</v>
      </c>
      <c r="E2750">
        <v>78</v>
      </c>
      <c r="F2750">
        <v>1</v>
      </c>
      <c r="G2750">
        <v>1.82</v>
      </c>
      <c r="H2750">
        <v>377.2009132</v>
      </c>
      <c r="I2750">
        <v>98</v>
      </c>
      <c r="J2750">
        <v>0</v>
      </c>
      <c r="K2750">
        <v>6.5</v>
      </c>
      <c r="L2750">
        <v>1</v>
      </c>
      <c r="M2750">
        <v>98</v>
      </c>
      <c r="N2750">
        <v>3.49</v>
      </c>
      <c r="O2750">
        <v>98</v>
      </c>
      <c r="P2750">
        <v>0.1</v>
      </c>
      <c r="Q2750">
        <v>4335.6426799999999</v>
      </c>
      <c r="S2750">
        <v>5.2</v>
      </c>
      <c r="T2750">
        <v>5</v>
      </c>
      <c r="U2750">
        <v>0.82899999999999996</v>
      </c>
      <c r="V2750">
        <v>13.3</v>
      </c>
      <c r="W2750" t="b">
        <f>COUNT(LifeExpectancyData[[#This Row],[Life expectancy]:[Schooling]])=19</f>
        <v>0</v>
      </c>
    </row>
    <row r="2751" spans="1:23" x14ac:dyDescent="0.25">
      <c r="A2751" t="s">
        <v>455</v>
      </c>
      <c r="B2751">
        <v>2012</v>
      </c>
      <c r="C2751" t="s">
        <v>273</v>
      </c>
      <c r="D2751">
        <v>76.5</v>
      </c>
      <c r="E2751">
        <v>8</v>
      </c>
      <c r="F2751">
        <v>1</v>
      </c>
      <c r="G2751">
        <v>1.75</v>
      </c>
      <c r="H2751">
        <v>3663.764502</v>
      </c>
      <c r="I2751">
        <v>96</v>
      </c>
      <c r="J2751">
        <v>132</v>
      </c>
      <c r="K2751">
        <v>58.6</v>
      </c>
      <c r="L2751">
        <v>1</v>
      </c>
      <c r="M2751">
        <v>96</v>
      </c>
      <c r="N2751">
        <v>3.45</v>
      </c>
      <c r="O2751">
        <v>96</v>
      </c>
      <c r="P2751">
        <v>0.1</v>
      </c>
      <c r="Q2751">
        <v>42112.235650000002</v>
      </c>
      <c r="S2751">
        <v>5.0999999999999996</v>
      </c>
      <c r="T2751">
        <v>5</v>
      </c>
      <c r="U2751">
        <v>0.82599999999999996</v>
      </c>
      <c r="V2751">
        <v>13.3</v>
      </c>
      <c r="W2751" t="b">
        <f>COUNT(LifeExpectancyData[[#This Row],[Life expectancy]:[Schooling]])=19</f>
        <v>0</v>
      </c>
    </row>
    <row r="2752" spans="1:23" x14ac:dyDescent="0.25">
      <c r="A2752" t="s">
        <v>455</v>
      </c>
      <c r="B2752">
        <v>2011</v>
      </c>
      <c r="C2752" t="s">
        <v>273</v>
      </c>
      <c r="D2752">
        <v>76.3</v>
      </c>
      <c r="E2752">
        <v>81</v>
      </c>
      <c r="F2752">
        <v>1</v>
      </c>
      <c r="G2752">
        <v>1.73</v>
      </c>
      <c r="H2752">
        <v>387.774991</v>
      </c>
      <c r="I2752">
        <v>95</v>
      </c>
      <c r="J2752">
        <v>0</v>
      </c>
      <c r="K2752">
        <v>57.1</v>
      </c>
      <c r="L2752">
        <v>1</v>
      </c>
      <c r="M2752">
        <v>95</v>
      </c>
      <c r="N2752">
        <v>3.7</v>
      </c>
      <c r="O2752">
        <v>95</v>
      </c>
      <c r="P2752">
        <v>0.1</v>
      </c>
      <c r="Q2752">
        <v>4462.3128999999999</v>
      </c>
      <c r="S2752">
        <v>5.0999999999999996</v>
      </c>
      <c r="T2752">
        <v>4.9000000000000004</v>
      </c>
      <c r="U2752">
        <v>0.82399999999999995</v>
      </c>
      <c r="V2752">
        <v>13.3</v>
      </c>
      <c r="W2752" t="b">
        <f>COUNT(LifeExpectancyData[[#This Row],[Life expectancy]:[Schooling]])=19</f>
        <v>0</v>
      </c>
    </row>
    <row r="2753" spans="1:23" x14ac:dyDescent="0.25">
      <c r="A2753" t="s">
        <v>455</v>
      </c>
      <c r="B2753">
        <v>2010</v>
      </c>
      <c r="C2753" t="s">
        <v>273</v>
      </c>
      <c r="D2753">
        <v>76.2</v>
      </c>
      <c r="E2753">
        <v>82</v>
      </c>
      <c r="F2753">
        <v>1</v>
      </c>
      <c r="G2753">
        <v>1.69</v>
      </c>
      <c r="H2753">
        <v>308.0660742</v>
      </c>
      <c r="I2753">
        <v>94</v>
      </c>
      <c r="J2753">
        <v>87</v>
      </c>
      <c r="K2753">
        <v>55.8</v>
      </c>
      <c r="L2753">
        <v>1</v>
      </c>
      <c r="M2753">
        <v>94</v>
      </c>
      <c r="N2753">
        <v>3.93</v>
      </c>
      <c r="O2753">
        <v>94</v>
      </c>
      <c r="P2753">
        <v>0.1</v>
      </c>
      <c r="Q2753">
        <v>3549.1483199999998</v>
      </c>
      <c r="S2753">
        <v>5.0999999999999996</v>
      </c>
      <c r="T2753">
        <v>4.9000000000000004</v>
      </c>
      <c r="U2753">
        <v>0.82599999999999996</v>
      </c>
      <c r="V2753">
        <v>13.3</v>
      </c>
      <c r="W2753" t="b">
        <f>COUNT(LifeExpectancyData[[#This Row],[Life expectancy]:[Schooling]])=19</f>
        <v>0</v>
      </c>
    </row>
    <row r="2754" spans="1:23" x14ac:dyDescent="0.25">
      <c r="A2754" t="s">
        <v>455</v>
      </c>
      <c r="B2754">
        <v>2009</v>
      </c>
      <c r="C2754" t="s">
        <v>273</v>
      </c>
      <c r="D2754">
        <v>76</v>
      </c>
      <c r="E2754">
        <v>84</v>
      </c>
      <c r="F2754">
        <v>1</v>
      </c>
      <c r="G2754">
        <v>1.73</v>
      </c>
      <c r="H2754">
        <v>292.40226719999998</v>
      </c>
      <c r="I2754">
        <v>93</v>
      </c>
      <c r="J2754">
        <v>0</v>
      </c>
      <c r="K2754">
        <v>55.1</v>
      </c>
      <c r="L2754">
        <v>1</v>
      </c>
      <c r="M2754">
        <v>94</v>
      </c>
      <c r="N2754">
        <v>4.5</v>
      </c>
      <c r="O2754">
        <v>93</v>
      </c>
      <c r="P2754">
        <v>0.1</v>
      </c>
      <c r="Q2754">
        <v>3372.5751700000001</v>
      </c>
      <c r="S2754">
        <v>5.0999999999999996</v>
      </c>
      <c r="T2754">
        <v>4.9000000000000004</v>
      </c>
      <c r="U2754">
        <v>0.83099999999999996</v>
      </c>
      <c r="V2754">
        <v>13.2</v>
      </c>
      <c r="W2754" t="b">
        <f>COUNT(LifeExpectancyData[[#This Row],[Life expectancy]:[Schooling]])=19</f>
        <v>0</v>
      </c>
    </row>
    <row r="2755" spans="1:23" x14ac:dyDescent="0.25">
      <c r="A2755" t="s">
        <v>455</v>
      </c>
      <c r="B2755">
        <v>2008</v>
      </c>
      <c r="C2755" t="s">
        <v>273</v>
      </c>
      <c r="D2755">
        <v>75.8</v>
      </c>
      <c r="E2755">
        <v>85</v>
      </c>
      <c r="F2755">
        <v>1</v>
      </c>
      <c r="G2755">
        <v>1.86</v>
      </c>
      <c r="H2755">
        <v>4003.908598</v>
      </c>
      <c r="I2755">
        <v>92</v>
      </c>
      <c r="J2755">
        <v>55</v>
      </c>
      <c r="K2755">
        <v>54.8</v>
      </c>
      <c r="L2755">
        <v>1</v>
      </c>
      <c r="M2755">
        <v>94</v>
      </c>
      <c r="N2755">
        <v>2.93</v>
      </c>
      <c r="O2755">
        <v>92</v>
      </c>
      <c r="P2755">
        <v>0.1</v>
      </c>
      <c r="Q2755">
        <v>45758.955399999999</v>
      </c>
      <c r="S2755">
        <v>5.0999999999999996</v>
      </c>
      <c r="T2755">
        <v>4.9000000000000004</v>
      </c>
      <c r="U2755">
        <v>0.82899999999999996</v>
      </c>
      <c r="V2755">
        <v>13.1</v>
      </c>
      <c r="W2755" t="b">
        <f>COUNT(LifeExpectancyData[[#This Row],[Life expectancy]:[Schooling]])=19</f>
        <v>0</v>
      </c>
    </row>
    <row r="2756" spans="1:23" x14ac:dyDescent="0.25">
      <c r="A2756" t="s">
        <v>455</v>
      </c>
      <c r="B2756">
        <v>2007</v>
      </c>
      <c r="C2756" t="s">
        <v>273</v>
      </c>
      <c r="D2756">
        <v>75.599999999999994</v>
      </c>
      <c r="E2756">
        <v>87</v>
      </c>
      <c r="F2756">
        <v>1</v>
      </c>
      <c r="G2756">
        <v>1.69</v>
      </c>
      <c r="H2756">
        <v>3759.457226</v>
      </c>
      <c r="I2756">
        <v>92</v>
      </c>
      <c r="J2756">
        <v>0</v>
      </c>
      <c r="K2756">
        <v>55.1</v>
      </c>
      <c r="L2756">
        <v>1</v>
      </c>
      <c r="M2756">
        <v>94</v>
      </c>
      <c r="N2756">
        <v>2.57</v>
      </c>
      <c r="O2756">
        <v>92</v>
      </c>
      <c r="P2756">
        <v>0.1</v>
      </c>
      <c r="Q2756">
        <v>42672.613230000003</v>
      </c>
      <c r="S2756">
        <v>5.0999999999999996</v>
      </c>
      <c r="T2756">
        <v>4.9000000000000004</v>
      </c>
      <c r="U2756">
        <v>0.82599999999999996</v>
      </c>
      <c r="V2756">
        <v>12.9</v>
      </c>
      <c r="W2756" t="b">
        <f>COUNT(LifeExpectancyData[[#This Row],[Life expectancy]:[Schooling]])=19</f>
        <v>0</v>
      </c>
    </row>
    <row r="2757" spans="1:23" x14ac:dyDescent="0.25">
      <c r="A2757" t="s">
        <v>455</v>
      </c>
      <c r="B2757">
        <v>2006</v>
      </c>
      <c r="C2757" t="s">
        <v>273</v>
      </c>
      <c r="D2757">
        <v>75.400000000000006</v>
      </c>
      <c r="E2757">
        <v>89</v>
      </c>
      <c r="F2757">
        <v>1</v>
      </c>
      <c r="G2757">
        <v>1.74</v>
      </c>
      <c r="H2757">
        <v>3749.941617</v>
      </c>
      <c r="I2757">
        <v>92</v>
      </c>
      <c r="J2757">
        <v>0</v>
      </c>
      <c r="K2757">
        <v>55.8</v>
      </c>
      <c r="L2757">
        <v>1</v>
      </c>
      <c r="M2757">
        <v>94</v>
      </c>
      <c r="N2757">
        <v>2.33</v>
      </c>
      <c r="O2757">
        <v>92</v>
      </c>
      <c r="P2757">
        <v>0.1</v>
      </c>
      <c r="Q2757">
        <v>42372.221660000003</v>
      </c>
      <c r="S2757">
        <v>5.0999999999999996</v>
      </c>
      <c r="T2757">
        <v>4.9000000000000004</v>
      </c>
      <c r="U2757">
        <v>0.82299999999999995</v>
      </c>
      <c r="V2757">
        <v>12.8</v>
      </c>
      <c r="W2757" t="b">
        <f>COUNT(LifeExpectancyData[[#This Row],[Life expectancy]:[Schooling]])=19</f>
        <v>0</v>
      </c>
    </row>
    <row r="2758" spans="1:23" x14ac:dyDescent="0.25">
      <c r="A2758" t="s">
        <v>455</v>
      </c>
      <c r="B2758">
        <v>2005</v>
      </c>
      <c r="C2758" t="s">
        <v>273</v>
      </c>
      <c r="D2758">
        <v>75.3</v>
      </c>
      <c r="E2758">
        <v>92</v>
      </c>
      <c r="F2758">
        <v>1</v>
      </c>
      <c r="G2758">
        <v>1.79</v>
      </c>
      <c r="H2758">
        <v>3427.3203319999998</v>
      </c>
      <c r="I2758">
        <v>92</v>
      </c>
      <c r="J2758">
        <v>29</v>
      </c>
      <c r="K2758">
        <v>56.6</v>
      </c>
      <c r="L2758">
        <v>1</v>
      </c>
      <c r="M2758">
        <v>94</v>
      </c>
      <c r="N2758">
        <v>2.3199999999999998</v>
      </c>
      <c r="O2758">
        <v>94</v>
      </c>
      <c r="P2758">
        <v>0.1</v>
      </c>
      <c r="Q2758">
        <v>39439.8197</v>
      </c>
      <c r="S2758">
        <v>5.0999999999999996</v>
      </c>
      <c r="T2758">
        <v>4.9000000000000004</v>
      </c>
      <c r="U2758">
        <v>0.81799999999999995</v>
      </c>
      <c r="V2758">
        <v>12.6</v>
      </c>
      <c r="W2758" t="b">
        <f>COUNT(LifeExpectancyData[[#This Row],[Life expectancy]:[Schooling]])=19</f>
        <v>0</v>
      </c>
    </row>
    <row r="2759" spans="1:23" x14ac:dyDescent="0.25">
      <c r="A2759" t="s">
        <v>455</v>
      </c>
      <c r="B2759">
        <v>2004</v>
      </c>
      <c r="C2759" t="s">
        <v>273</v>
      </c>
      <c r="D2759">
        <v>75.099999999999994</v>
      </c>
      <c r="E2759">
        <v>95</v>
      </c>
      <c r="F2759">
        <v>1</v>
      </c>
      <c r="G2759">
        <v>1.77</v>
      </c>
      <c r="H2759">
        <v>2972.4486750000001</v>
      </c>
      <c r="I2759">
        <v>92</v>
      </c>
      <c r="J2759">
        <v>22</v>
      </c>
      <c r="K2759">
        <v>57</v>
      </c>
      <c r="L2759">
        <v>1</v>
      </c>
      <c r="M2759">
        <v>94</v>
      </c>
      <c r="N2759">
        <v>2.46</v>
      </c>
      <c r="O2759">
        <v>94</v>
      </c>
      <c r="P2759">
        <v>0.1</v>
      </c>
      <c r="Q2759">
        <v>36161.176099999997</v>
      </c>
      <c r="S2759">
        <v>5.2</v>
      </c>
      <c r="T2759">
        <v>4.9000000000000004</v>
      </c>
      <c r="U2759">
        <v>0.81299999999999994</v>
      </c>
      <c r="V2759">
        <v>12.4</v>
      </c>
      <c r="W2759" t="b">
        <f>COUNT(LifeExpectancyData[[#This Row],[Life expectancy]:[Schooling]])=19</f>
        <v>0</v>
      </c>
    </row>
    <row r="2760" spans="1:23" x14ac:dyDescent="0.25">
      <c r="A2760" t="s">
        <v>455</v>
      </c>
      <c r="B2760">
        <v>2003</v>
      </c>
      <c r="C2760" t="s">
        <v>273</v>
      </c>
      <c r="D2760">
        <v>74.900000000000006</v>
      </c>
      <c r="E2760">
        <v>98</v>
      </c>
      <c r="F2760">
        <v>1</v>
      </c>
      <c r="G2760">
        <v>1.74</v>
      </c>
      <c r="H2760">
        <v>277.18183320000003</v>
      </c>
      <c r="I2760">
        <v>92</v>
      </c>
      <c r="J2760">
        <v>42</v>
      </c>
      <c r="K2760">
        <v>56.8</v>
      </c>
      <c r="L2760">
        <v>1</v>
      </c>
      <c r="M2760">
        <v>94</v>
      </c>
      <c r="N2760">
        <v>2.65</v>
      </c>
      <c r="O2760">
        <v>94</v>
      </c>
      <c r="P2760">
        <v>0.1</v>
      </c>
      <c r="Q2760">
        <v>3323.5231800000001</v>
      </c>
      <c r="S2760">
        <v>5.2</v>
      </c>
      <c r="T2760">
        <v>5</v>
      </c>
      <c r="U2760">
        <v>0.80800000000000005</v>
      </c>
      <c r="V2760">
        <v>12.3</v>
      </c>
      <c r="W2760" t="b">
        <f>COUNT(LifeExpectancyData[[#This Row],[Life expectancy]:[Schooling]])=19</f>
        <v>0</v>
      </c>
    </row>
    <row r="2761" spans="1:23" x14ac:dyDescent="0.25">
      <c r="A2761" t="s">
        <v>455</v>
      </c>
      <c r="B2761">
        <v>2002</v>
      </c>
      <c r="C2761" t="s">
        <v>273</v>
      </c>
      <c r="D2761">
        <v>74.7</v>
      </c>
      <c r="E2761">
        <v>11</v>
      </c>
      <c r="F2761">
        <v>1</v>
      </c>
      <c r="G2761">
        <v>1.72</v>
      </c>
      <c r="H2761">
        <v>2598.8428269999999</v>
      </c>
      <c r="I2761">
        <v>92</v>
      </c>
      <c r="J2761">
        <v>53</v>
      </c>
      <c r="K2761">
        <v>56</v>
      </c>
      <c r="L2761">
        <v>1</v>
      </c>
      <c r="M2761">
        <v>94</v>
      </c>
      <c r="N2761">
        <v>2.72</v>
      </c>
      <c r="O2761">
        <v>94</v>
      </c>
      <c r="P2761">
        <v>0.1</v>
      </c>
      <c r="Q2761">
        <v>31311.359359999999</v>
      </c>
      <c r="S2761">
        <v>5.3</v>
      </c>
      <c r="T2761">
        <v>5</v>
      </c>
      <c r="U2761">
        <v>0.80300000000000005</v>
      </c>
      <c r="V2761">
        <v>12.1</v>
      </c>
      <c r="W2761" t="b">
        <f>COUNT(LifeExpectancyData[[#This Row],[Life expectancy]:[Schooling]])=19</f>
        <v>0</v>
      </c>
    </row>
    <row r="2762" spans="1:23" x14ac:dyDescent="0.25">
      <c r="A2762" t="s">
        <v>455</v>
      </c>
      <c r="B2762">
        <v>2001</v>
      </c>
      <c r="C2762" t="s">
        <v>273</v>
      </c>
      <c r="D2762">
        <v>74.5</v>
      </c>
      <c r="E2762">
        <v>14</v>
      </c>
      <c r="F2762">
        <v>1</v>
      </c>
      <c r="G2762">
        <v>1.67</v>
      </c>
      <c r="H2762">
        <v>243.75391289999999</v>
      </c>
      <c r="I2762">
        <v>92</v>
      </c>
      <c r="J2762">
        <v>30</v>
      </c>
      <c r="K2762">
        <v>55</v>
      </c>
      <c r="L2762">
        <v>1</v>
      </c>
      <c r="M2762">
        <v>94</v>
      </c>
      <c r="N2762">
        <v>2.48</v>
      </c>
      <c r="O2762">
        <v>94</v>
      </c>
      <c r="P2762">
        <v>0.1</v>
      </c>
      <c r="Q2762">
        <v>3161.5293499999998</v>
      </c>
      <c r="S2762">
        <v>5.3</v>
      </c>
      <c r="T2762">
        <v>5.0999999999999996</v>
      </c>
      <c r="U2762">
        <v>0.79800000000000004</v>
      </c>
      <c r="V2762">
        <v>12</v>
      </c>
      <c r="W2762" t="b">
        <f>COUNT(LifeExpectancyData[[#This Row],[Life expectancy]:[Schooling]])=19</f>
        <v>0</v>
      </c>
    </row>
    <row r="2763" spans="1:23" x14ac:dyDescent="0.25">
      <c r="A2763" t="s">
        <v>455</v>
      </c>
      <c r="B2763">
        <v>2000</v>
      </c>
      <c r="C2763" t="s">
        <v>273</v>
      </c>
      <c r="D2763">
        <v>74.2</v>
      </c>
      <c r="E2763">
        <v>17</v>
      </c>
      <c r="F2763">
        <v>1</v>
      </c>
      <c r="G2763">
        <v>1.64</v>
      </c>
      <c r="H2763">
        <v>262.95895780000001</v>
      </c>
      <c r="I2763">
        <v>92</v>
      </c>
      <c r="J2763">
        <v>69</v>
      </c>
      <c r="K2763">
        <v>54.1</v>
      </c>
      <c r="L2763">
        <v>1</v>
      </c>
      <c r="M2763">
        <v>94</v>
      </c>
      <c r="N2763">
        <v>2.38</v>
      </c>
      <c r="O2763">
        <v>94</v>
      </c>
      <c r="P2763">
        <v>0.1</v>
      </c>
      <c r="Q2763">
        <v>3371.2686899999999</v>
      </c>
      <c r="S2763">
        <v>5.4</v>
      </c>
      <c r="T2763">
        <v>5.0999999999999996</v>
      </c>
      <c r="U2763">
        <v>0.79100000000000004</v>
      </c>
      <c r="V2763">
        <v>11.8</v>
      </c>
      <c r="W2763" t="b">
        <f>COUNT(LifeExpectancyData[[#This Row],[Life expectancy]:[Schooling]])=19</f>
        <v>0</v>
      </c>
    </row>
    <row r="2764" spans="1:23" x14ac:dyDescent="0.25">
      <c r="A2764" t="s">
        <v>456</v>
      </c>
      <c r="B2764">
        <v>2015</v>
      </c>
      <c r="C2764" t="s">
        <v>281</v>
      </c>
      <c r="D2764">
        <v>81.2</v>
      </c>
      <c r="E2764">
        <v>69</v>
      </c>
      <c r="F2764">
        <v>3</v>
      </c>
      <c r="G2764">
        <v>10.66</v>
      </c>
      <c r="H2764">
        <v>0</v>
      </c>
      <c r="J2764">
        <v>91</v>
      </c>
      <c r="K2764">
        <v>66.599999999999994</v>
      </c>
      <c r="L2764">
        <v>4</v>
      </c>
      <c r="M2764">
        <v>96</v>
      </c>
      <c r="O2764">
        <v>96</v>
      </c>
      <c r="P2764">
        <v>0.1</v>
      </c>
      <c r="S2764">
        <v>0.8</v>
      </c>
      <c r="T2764">
        <v>0.6</v>
      </c>
      <c r="W2764" t="b">
        <f>COUNT(LifeExpectancyData[[#This Row],[Life expectancy]:[Schooling]])=19</f>
        <v>0</v>
      </c>
    </row>
    <row r="2765" spans="1:23" x14ac:dyDescent="0.25">
      <c r="A2765" t="s">
        <v>456</v>
      </c>
      <c r="B2765">
        <v>2014</v>
      </c>
      <c r="C2765" t="s">
        <v>281</v>
      </c>
      <c r="D2765">
        <v>81</v>
      </c>
      <c r="E2765">
        <v>71</v>
      </c>
      <c r="F2765">
        <v>3</v>
      </c>
      <c r="G2765">
        <v>10.37</v>
      </c>
      <c r="H2765">
        <v>0</v>
      </c>
      <c r="J2765">
        <v>133</v>
      </c>
      <c r="K2765">
        <v>66</v>
      </c>
      <c r="L2765">
        <v>4</v>
      </c>
      <c r="M2765">
        <v>95</v>
      </c>
      <c r="N2765">
        <v>9.1199999999999992</v>
      </c>
      <c r="O2765">
        <v>95</v>
      </c>
      <c r="P2765">
        <v>0.1</v>
      </c>
      <c r="S2765">
        <v>0.8</v>
      </c>
      <c r="T2765">
        <v>0.5</v>
      </c>
      <c r="W2765" t="b">
        <f>COUNT(LifeExpectancyData[[#This Row],[Life expectancy]:[Schooling]])=19</f>
        <v>0</v>
      </c>
    </row>
    <row r="2766" spans="1:23" x14ac:dyDescent="0.25">
      <c r="A2766" t="s">
        <v>456</v>
      </c>
      <c r="B2766">
        <v>2013</v>
      </c>
      <c r="C2766" t="s">
        <v>281</v>
      </c>
      <c r="D2766">
        <v>87</v>
      </c>
      <c r="E2766">
        <v>72</v>
      </c>
      <c r="F2766">
        <v>3</v>
      </c>
      <c r="G2766">
        <v>10.32</v>
      </c>
      <c r="H2766">
        <v>0</v>
      </c>
      <c r="J2766">
        <v>1919</v>
      </c>
      <c r="K2766">
        <v>65.400000000000006</v>
      </c>
      <c r="L2766">
        <v>4</v>
      </c>
      <c r="M2766">
        <v>95</v>
      </c>
      <c r="N2766">
        <v>9.34</v>
      </c>
      <c r="O2766">
        <v>95</v>
      </c>
      <c r="P2766">
        <v>0.1</v>
      </c>
      <c r="S2766">
        <v>0.8</v>
      </c>
      <c r="T2766">
        <v>0.5</v>
      </c>
      <c r="W2766" t="b">
        <f>COUNT(LifeExpectancyData[[#This Row],[Life expectancy]:[Schooling]])=19</f>
        <v>0</v>
      </c>
    </row>
    <row r="2767" spans="1:23" x14ac:dyDescent="0.25">
      <c r="A2767" t="s">
        <v>456</v>
      </c>
      <c r="B2767">
        <v>2012</v>
      </c>
      <c r="C2767" t="s">
        <v>281</v>
      </c>
      <c r="D2767">
        <v>86</v>
      </c>
      <c r="E2767">
        <v>72</v>
      </c>
      <c r="F2767">
        <v>3</v>
      </c>
      <c r="G2767">
        <v>10.42</v>
      </c>
      <c r="H2767">
        <v>0</v>
      </c>
      <c r="J2767">
        <v>2092</v>
      </c>
      <c r="K2767">
        <v>64.8</v>
      </c>
      <c r="L2767">
        <v>4</v>
      </c>
      <c r="M2767">
        <v>95</v>
      </c>
      <c r="N2767">
        <v>9.41</v>
      </c>
      <c r="O2767">
        <v>95</v>
      </c>
      <c r="P2767">
        <v>0.1</v>
      </c>
      <c r="S2767">
        <v>0.8</v>
      </c>
      <c r="T2767">
        <v>0.5</v>
      </c>
      <c r="W2767" t="b">
        <f>COUNT(LifeExpectancyData[[#This Row],[Life expectancy]:[Schooling]])=19</f>
        <v>0</v>
      </c>
    </row>
    <row r="2768" spans="1:23" x14ac:dyDescent="0.25">
      <c r="A2768" t="s">
        <v>456</v>
      </c>
      <c r="B2768">
        <v>2011</v>
      </c>
      <c r="C2768" t="s">
        <v>281</v>
      </c>
      <c r="D2768">
        <v>86</v>
      </c>
      <c r="E2768">
        <v>74</v>
      </c>
      <c r="F2768">
        <v>3</v>
      </c>
      <c r="G2768">
        <v>10.68</v>
      </c>
      <c r="H2768">
        <v>0</v>
      </c>
      <c r="J2768">
        <v>1112</v>
      </c>
      <c r="K2768">
        <v>64.2</v>
      </c>
      <c r="L2768">
        <v>4</v>
      </c>
      <c r="M2768">
        <v>95</v>
      </c>
      <c r="N2768">
        <v>9.34</v>
      </c>
      <c r="O2768">
        <v>95</v>
      </c>
      <c r="P2768">
        <v>0.1</v>
      </c>
      <c r="S2768">
        <v>0.8</v>
      </c>
      <c r="T2768">
        <v>0.5</v>
      </c>
      <c r="W2768" t="b">
        <f>COUNT(LifeExpectancyData[[#This Row],[Life expectancy]:[Schooling]])=19</f>
        <v>0</v>
      </c>
    </row>
    <row r="2769" spans="1:23" x14ac:dyDescent="0.25">
      <c r="A2769" t="s">
        <v>456</v>
      </c>
      <c r="B2769">
        <v>2010</v>
      </c>
      <c r="C2769" t="s">
        <v>281</v>
      </c>
      <c r="D2769">
        <v>82</v>
      </c>
      <c r="E2769">
        <v>77</v>
      </c>
      <c r="F2769">
        <v>3</v>
      </c>
      <c r="G2769">
        <v>10.88</v>
      </c>
      <c r="H2769">
        <v>0</v>
      </c>
      <c r="J2769">
        <v>443</v>
      </c>
      <c r="K2769">
        <v>63.6</v>
      </c>
      <c r="L2769">
        <v>4</v>
      </c>
      <c r="M2769">
        <v>94</v>
      </c>
      <c r="N2769">
        <v>9.51</v>
      </c>
      <c r="O2769">
        <v>94</v>
      </c>
      <c r="P2769">
        <v>0.1</v>
      </c>
      <c r="S2769">
        <v>0.8</v>
      </c>
      <c r="T2769">
        <v>0.5</v>
      </c>
      <c r="W2769" t="b">
        <f>COUNT(LifeExpectancyData[[#This Row],[Life expectancy]:[Schooling]])=19</f>
        <v>0</v>
      </c>
    </row>
    <row r="2770" spans="1:23" x14ac:dyDescent="0.25">
      <c r="A2770" t="s">
        <v>456</v>
      </c>
      <c r="B2770">
        <v>2009</v>
      </c>
      <c r="C2770" t="s">
        <v>281</v>
      </c>
      <c r="D2770">
        <v>81</v>
      </c>
      <c r="E2770">
        <v>78</v>
      </c>
      <c r="F2770">
        <v>4</v>
      </c>
      <c r="G2770">
        <v>10.79</v>
      </c>
      <c r="H2770">
        <v>0</v>
      </c>
      <c r="J2770">
        <v>1212</v>
      </c>
      <c r="K2770">
        <v>63.1</v>
      </c>
      <c r="L2770">
        <v>4</v>
      </c>
      <c r="M2770">
        <v>93</v>
      </c>
      <c r="N2770">
        <v>9.81</v>
      </c>
      <c r="O2770">
        <v>93</v>
      </c>
      <c r="P2770">
        <v>0.1</v>
      </c>
      <c r="S2770">
        <v>0.8</v>
      </c>
      <c r="T2770">
        <v>0.5</v>
      </c>
      <c r="W2770" t="b">
        <f>COUNT(LifeExpectancyData[[#This Row],[Life expectancy]:[Schooling]])=19</f>
        <v>0</v>
      </c>
    </row>
    <row r="2771" spans="1:23" x14ac:dyDescent="0.25">
      <c r="A2771" t="s">
        <v>456</v>
      </c>
      <c r="B2771">
        <v>2008</v>
      </c>
      <c r="C2771" t="s">
        <v>281</v>
      </c>
      <c r="D2771">
        <v>79.599999999999994</v>
      </c>
      <c r="E2771">
        <v>8</v>
      </c>
      <c r="F2771">
        <v>4</v>
      </c>
      <c r="G2771">
        <v>11.47</v>
      </c>
      <c r="H2771">
        <v>0</v>
      </c>
      <c r="J2771">
        <v>1445</v>
      </c>
      <c r="K2771">
        <v>62.5</v>
      </c>
      <c r="L2771">
        <v>4</v>
      </c>
      <c r="M2771">
        <v>92</v>
      </c>
      <c r="N2771">
        <v>8.85</v>
      </c>
      <c r="O2771">
        <v>92</v>
      </c>
      <c r="P2771">
        <v>0.1</v>
      </c>
      <c r="S2771">
        <v>0.8</v>
      </c>
      <c r="T2771">
        <v>0.5</v>
      </c>
      <c r="W2771" t="b">
        <f>COUNT(LifeExpectancyData[[#This Row],[Life expectancy]:[Schooling]])=19</f>
        <v>0</v>
      </c>
    </row>
    <row r="2772" spans="1:23" x14ac:dyDescent="0.25">
      <c r="A2772" t="s">
        <v>456</v>
      </c>
      <c r="B2772">
        <v>2007</v>
      </c>
      <c r="C2772" t="s">
        <v>281</v>
      </c>
      <c r="D2772">
        <v>79.5</v>
      </c>
      <c r="E2772">
        <v>8</v>
      </c>
      <c r="F2772">
        <v>4</v>
      </c>
      <c r="G2772">
        <v>11.84</v>
      </c>
      <c r="H2772">
        <v>0</v>
      </c>
      <c r="J2772">
        <v>1022</v>
      </c>
      <c r="K2772">
        <v>61.9</v>
      </c>
      <c r="L2772">
        <v>4</v>
      </c>
      <c r="M2772">
        <v>92</v>
      </c>
      <c r="N2772">
        <v>8.42</v>
      </c>
      <c r="O2772">
        <v>92</v>
      </c>
      <c r="P2772">
        <v>0.1</v>
      </c>
      <c r="S2772">
        <v>0.7</v>
      </c>
      <c r="T2772">
        <v>0.5</v>
      </c>
      <c r="W2772" t="b">
        <f>COUNT(LifeExpectancyData[[#This Row],[Life expectancy]:[Schooling]])=19</f>
        <v>0</v>
      </c>
    </row>
    <row r="2773" spans="1:23" x14ac:dyDescent="0.25">
      <c r="A2773" t="s">
        <v>456</v>
      </c>
      <c r="B2773">
        <v>2006</v>
      </c>
      <c r="C2773" t="s">
        <v>281</v>
      </c>
      <c r="D2773">
        <v>79.3</v>
      </c>
      <c r="E2773">
        <v>82</v>
      </c>
      <c r="F2773">
        <v>4</v>
      </c>
      <c r="G2773">
        <v>11.61</v>
      </c>
      <c r="H2773">
        <v>0</v>
      </c>
      <c r="J2773">
        <v>764</v>
      </c>
      <c r="K2773">
        <v>61.3</v>
      </c>
      <c r="L2773">
        <v>4</v>
      </c>
      <c r="M2773">
        <v>92</v>
      </c>
      <c r="N2773">
        <v>8.36</v>
      </c>
      <c r="O2773">
        <v>92</v>
      </c>
      <c r="P2773">
        <v>0.1</v>
      </c>
      <c r="S2773">
        <v>0.7</v>
      </c>
      <c r="T2773">
        <v>0.5</v>
      </c>
      <c r="W2773" t="b">
        <f>COUNT(LifeExpectancyData[[#This Row],[Life expectancy]:[Schooling]])=19</f>
        <v>0</v>
      </c>
    </row>
    <row r="2774" spans="1:23" x14ac:dyDescent="0.25">
      <c r="A2774" t="s">
        <v>456</v>
      </c>
      <c r="B2774">
        <v>2005</v>
      </c>
      <c r="C2774" t="s">
        <v>281</v>
      </c>
      <c r="D2774">
        <v>79</v>
      </c>
      <c r="E2774">
        <v>82</v>
      </c>
      <c r="F2774">
        <v>4</v>
      </c>
      <c r="G2774">
        <v>12.05</v>
      </c>
      <c r="H2774">
        <v>0</v>
      </c>
      <c r="J2774">
        <v>79</v>
      </c>
      <c r="K2774">
        <v>6.7</v>
      </c>
      <c r="L2774">
        <v>4</v>
      </c>
      <c r="M2774">
        <v>91</v>
      </c>
      <c r="N2774">
        <v>8.24</v>
      </c>
      <c r="O2774">
        <v>91</v>
      </c>
      <c r="P2774">
        <v>0.1</v>
      </c>
      <c r="S2774">
        <v>0.7</v>
      </c>
      <c r="T2774">
        <v>0.5</v>
      </c>
      <c r="W2774" t="b">
        <f>COUNT(LifeExpectancyData[[#This Row],[Life expectancy]:[Schooling]])=19</f>
        <v>0</v>
      </c>
    </row>
    <row r="2775" spans="1:23" x14ac:dyDescent="0.25">
      <c r="A2775" t="s">
        <v>456</v>
      </c>
      <c r="B2775">
        <v>2004</v>
      </c>
      <c r="C2775" t="s">
        <v>281</v>
      </c>
      <c r="D2775">
        <v>78.8</v>
      </c>
      <c r="E2775">
        <v>83</v>
      </c>
      <c r="F2775">
        <v>4</v>
      </c>
      <c r="G2775">
        <v>12.22</v>
      </c>
      <c r="H2775">
        <v>0</v>
      </c>
      <c r="J2775">
        <v>189</v>
      </c>
      <c r="K2775">
        <v>6.1</v>
      </c>
      <c r="L2775">
        <v>4</v>
      </c>
      <c r="M2775">
        <v>92</v>
      </c>
      <c r="N2775">
        <v>7.98</v>
      </c>
      <c r="O2775">
        <v>92</v>
      </c>
      <c r="P2775">
        <v>0.1</v>
      </c>
      <c r="S2775">
        <v>0.7</v>
      </c>
      <c r="T2775">
        <v>0.5</v>
      </c>
      <c r="W2775" t="b">
        <f>COUNT(LifeExpectancyData[[#This Row],[Life expectancy]:[Schooling]])=19</f>
        <v>0</v>
      </c>
    </row>
    <row r="2776" spans="1:23" x14ac:dyDescent="0.25">
      <c r="A2776" t="s">
        <v>456</v>
      </c>
      <c r="B2776">
        <v>2003</v>
      </c>
      <c r="C2776" t="s">
        <v>281</v>
      </c>
      <c r="D2776">
        <v>78.3</v>
      </c>
      <c r="E2776">
        <v>86</v>
      </c>
      <c r="F2776">
        <v>4</v>
      </c>
      <c r="G2776">
        <v>11.85</v>
      </c>
      <c r="H2776">
        <v>0</v>
      </c>
      <c r="J2776">
        <v>460</v>
      </c>
      <c r="K2776">
        <v>59.5</v>
      </c>
      <c r="L2776">
        <v>4</v>
      </c>
      <c r="M2776">
        <v>91</v>
      </c>
      <c r="N2776">
        <v>7.81</v>
      </c>
      <c r="O2776">
        <v>91</v>
      </c>
      <c r="P2776">
        <v>0.1</v>
      </c>
      <c r="S2776">
        <v>0.7</v>
      </c>
      <c r="T2776">
        <v>0.5</v>
      </c>
      <c r="W2776" t="b">
        <f>COUNT(LifeExpectancyData[[#This Row],[Life expectancy]:[Schooling]])=19</f>
        <v>0</v>
      </c>
    </row>
    <row r="2777" spans="1:23" x14ac:dyDescent="0.25">
      <c r="A2777" t="s">
        <v>456</v>
      </c>
      <c r="B2777">
        <v>2002</v>
      </c>
      <c r="C2777" t="s">
        <v>281</v>
      </c>
      <c r="D2777">
        <v>78.2</v>
      </c>
      <c r="E2777">
        <v>87</v>
      </c>
      <c r="F2777">
        <v>4</v>
      </c>
      <c r="G2777">
        <v>11.44</v>
      </c>
      <c r="H2777">
        <v>0</v>
      </c>
      <c r="J2777">
        <v>314</v>
      </c>
      <c r="K2777">
        <v>58.8</v>
      </c>
      <c r="L2777">
        <v>4</v>
      </c>
      <c r="M2777">
        <v>91</v>
      </c>
      <c r="N2777">
        <v>7.57</v>
      </c>
      <c r="O2777">
        <v>91</v>
      </c>
      <c r="P2777">
        <v>0.1</v>
      </c>
      <c r="S2777">
        <v>0.7</v>
      </c>
      <c r="T2777">
        <v>0.5</v>
      </c>
      <c r="W2777" t="b">
        <f>COUNT(LifeExpectancyData[[#This Row],[Life expectancy]:[Schooling]])=19</f>
        <v>0</v>
      </c>
    </row>
    <row r="2778" spans="1:23" x14ac:dyDescent="0.25">
      <c r="A2778" t="s">
        <v>456</v>
      </c>
      <c r="B2778">
        <v>2001</v>
      </c>
      <c r="C2778" t="s">
        <v>281</v>
      </c>
      <c r="D2778">
        <v>78</v>
      </c>
      <c r="E2778">
        <v>88</v>
      </c>
      <c r="F2778">
        <v>4</v>
      </c>
      <c r="G2778">
        <v>10.91</v>
      </c>
      <c r="H2778">
        <v>0</v>
      </c>
      <c r="J2778">
        <v>73</v>
      </c>
      <c r="K2778">
        <v>58.2</v>
      </c>
      <c r="L2778">
        <v>4</v>
      </c>
      <c r="M2778">
        <v>91</v>
      </c>
      <c r="N2778">
        <v>7.31</v>
      </c>
      <c r="O2778">
        <v>91</v>
      </c>
      <c r="P2778">
        <v>0.1</v>
      </c>
      <c r="S2778">
        <v>0.7</v>
      </c>
      <c r="T2778">
        <v>0.5</v>
      </c>
      <c r="W2778" t="b">
        <f>COUNT(LifeExpectancyData[[#This Row],[Life expectancy]:[Schooling]])=19</f>
        <v>0</v>
      </c>
    </row>
    <row r="2779" spans="1:23" x14ac:dyDescent="0.25">
      <c r="A2779" t="s">
        <v>456</v>
      </c>
      <c r="B2779">
        <v>2000</v>
      </c>
      <c r="C2779" t="s">
        <v>281</v>
      </c>
      <c r="D2779">
        <v>77.8</v>
      </c>
      <c r="E2779">
        <v>89</v>
      </c>
      <c r="F2779">
        <v>4</v>
      </c>
      <c r="G2779">
        <v>10.59</v>
      </c>
      <c r="H2779">
        <v>0</v>
      </c>
      <c r="J2779">
        <v>104</v>
      </c>
      <c r="K2779">
        <v>57.5</v>
      </c>
      <c r="L2779">
        <v>5</v>
      </c>
      <c r="M2779">
        <v>91</v>
      </c>
      <c r="N2779">
        <v>6.94</v>
      </c>
      <c r="O2779">
        <v>91</v>
      </c>
      <c r="P2779">
        <v>0.1</v>
      </c>
      <c r="S2779">
        <v>0.7</v>
      </c>
      <c r="T2779">
        <v>0.5</v>
      </c>
      <c r="W2779" t="b">
        <f>COUNT(LifeExpectancyData[[#This Row],[Life expectancy]:[Schooling]])=19</f>
        <v>0</v>
      </c>
    </row>
    <row r="2780" spans="1:23" x14ac:dyDescent="0.25">
      <c r="A2780" t="s">
        <v>457</v>
      </c>
      <c r="B2780">
        <v>2015</v>
      </c>
      <c r="C2780" t="s">
        <v>273</v>
      </c>
      <c r="D2780">
        <v>61.8</v>
      </c>
      <c r="E2780">
        <v>279</v>
      </c>
      <c r="F2780">
        <v>85</v>
      </c>
      <c r="H2780">
        <v>0</v>
      </c>
      <c r="I2780">
        <v>98</v>
      </c>
      <c r="J2780">
        <v>30</v>
      </c>
      <c r="K2780">
        <v>23.8</v>
      </c>
      <c r="L2780">
        <v>119</v>
      </c>
      <c r="M2780">
        <v>96</v>
      </c>
      <c r="O2780">
        <v>98</v>
      </c>
      <c r="P2780">
        <v>1.4</v>
      </c>
      <c r="S2780">
        <v>6.7</v>
      </c>
      <c r="T2780">
        <v>6.5</v>
      </c>
      <c r="W2780" t="b">
        <f>COUNT(LifeExpectancyData[[#This Row],[Life expectancy]:[Schooling]])=19</f>
        <v>0</v>
      </c>
    </row>
    <row r="2781" spans="1:23" x14ac:dyDescent="0.25">
      <c r="A2781" t="s">
        <v>457</v>
      </c>
      <c r="B2781">
        <v>2014</v>
      </c>
      <c r="C2781" t="s">
        <v>273</v>
      </c>
      <c r="D2781">
        <v>67</v>
      </c>
      <c r="E2781">
        <v>34</v>
      </c>
      <c r="F2781">
        <v>86</v>
      </c>
      <c r="G2781">
        <v>0.01</v>
      </c>
      <c r="H2781">
        <v>0</v>
      </c>
      <c r="I2781">
        <v>97</v>
      </c>
      <c r="J2781">
        <v>88</v>
      </c>
      <c r="K2781">
        <v>23.2</v>
      </c>
      <c r="L2781">
        <v>121</v>
      </c>
      <c r="M2781">
        <v>97</v>
      </c>
      <c r="N2781">
        <v>5.58</v>
      </c>
      <c r="O2781">
        <v>97</v>
      </c>
      <c r="P2781">
        <v>1.4</v>
      </c>
      <c r="S2781">
        <v>6.8</v>
      </c>
      <c r="T2781">
        <v>6.6</v>
      </c>
      <c r="W2781" t="b">
        <f>COUNT(LifeExpectancyData[[#This Row],[Life expectancy]:[Schooling]])=19</f>
        <v>0</v>
      </c>
    </row>
    <row r="2782" spans="1:23" x14ac:dyDescent="0.25">
      <c r="A2782" t="s">
        <v>457</v>
      </c>
      <c r="B2782">
        <v>2013</v>
      </c>
      <c r="C2782" t="s">
        <v>273</v>
      </c>
      <c r="D2782">
        <v>59.7</v>
      </c>
      <c r="E2782">
        <v>323</v>
      </c>
      <c r="F2782">
        <v>86</v>
      </c>
      <c r="G2782">
        <v>4.2</v>
      </c>
      <c r="H2782">
        <v>0</v>
      </c>
      <c r="I2782">
        <v>91</v>
      </c>
      <c r="J2782">
        <v>185</v>
      </c>
      <c r="K2782">
        <v>22.5</v>
      </c>
      <c r="L2782">
        <v>124</v>
      </c>
      <c r="M2782">
        <v>91</v>
      </c>
      <c r="N2782">
        <v>5.57</v>
      </c>
      <c r="O2782">
        <v>91</v>
      </c>
      <c r="P2782">
        <v>2.1</v>
      </c>
      <c r="S2782">
        <v>6.8</v>
      </c>
      <c r="T2782">
        <v>6.7</v>
      </c>
      <c r="W2782" t="b">
        <f>COUNT(LifeExpectancyData[[#This Row],[Life expectancy]:[Schooling]])=19</f>
        <v>0</v>
      </c>
    </row>
    <row r="2783" spans="1:23" x14ac:dyDescent="0.25">
      <c r="A2783" t="s">
        <v>457</v>
      </c>
      <c r="B2783">
        <v>2012</v>
      </c>
      <c r="C2783" t="s">
        <v>273</v>
      </c>
      <c r="D2783">
        <v>58.6</v>
      </c>
      <c r="E2783">
        <v>348</v>
      </c>
      <c r="F2783">
        <v>87</v>
      </c>
      <c r="G2783">
        <v>3.98</v>
      </c>
      <c r="H2783">
        <v>0</v>
      </c>
      <c r="I2783">
        <v>92</v>
      </c>
      <c r="J2783">
        <v>1668</v>
      </c>
      <c r="K2783">
        <v>21.9</v>
      </c>
      <c r="L2783">
        <v>126</v>
      </c>
      <c r="M2783">
        <v>9</v>
      </c>
      <c r="N2783">
        <v>5.72</v>
      </c>
      <c r="O2783">
        <v>92</v>
      </c>
      <c r="P2783">
        <v>2.4</v>
      </c>
      <c r="S2783">
        <v>6.9</v>
      </c>
      <c r="T2783">
        <v>6.8</v>
      </c>
      <c r="W2783" t="b">
        <f>COUNT(LifeExpectancyData[[#This Row],[Life expectancy]:[Schooling]])=19</f>
        <v>0</v>
      </c>
    </row>
    <row r="2784" spans="1:23" x14ac:dyDescent="0.25">
      <c r="A2784" t="s">
        <v>457</v>
      </c>
      <c r="B2784">
        <v>2011</v>
      </c>
      <c r="C2784" t="s">
        <v>273</v>
      </c>
      <c r="D2784">
        <v>58.3</v>
      </c>
      <c r="E2784">
        <v>348</v>
      </c>
      <c r="F2784">
        <v>88</v>
      </c>
      <c r="G2784">
        <v>4.04</v>
      </c>
      <c r="H2784">
        <v>0</v>
      </c>
      <c r="I2784">
        <v>9</v>
      </c>
      <c r="J2784">
        <v>1622</v>
      </c>
      <c r="K2784">
        <v>21.3</v>
      </c>
      <c r="L2784">
        <v>128</v>
      </c>
      <c r="M2784">
        <v>88</v>
      </c>
      <c r="N2784">
        <v>5.72</v>
      </c>
      <c r="O2784">
        <v>9</v>
      </c>
      <c r="P2784">
        <v>3.1</v>
      </c>
      <c r="S2784">
        <v>7</v>
      </c>
      <c r="T2784">
        <v>6.9</v>
      </c>
      <c r="W2784" t="b">
        <f>COUNT(LifeExpectancyData[[#This Row],[Life expectancy]:[Schooling]])=19</f>
        <v>0</v>
      </c>
    </row>
    <row r="2785" spans="1:23" x14ac:dyDescent="0.25">
      <c r="A2785" t="s">
        <v>457</v>
      </c>
      <c r="B2785">
        <v>2010</v>
      </c>
      <c r="C2785" t="s">
        <v>273</v>
      </c>
      <c r="D2785">
        <v>57.5</v>
      </c>
      <c r="E2785">
        <v>36</v>
      </c>
      <c r="F2785">
        <v>89</v>
      </c>
      <c r="G2785">
        <v>4.1900000000000004</v>
      </c>
      <c r="H2785">
        <v>0</v>
      </c>
      <c r="I2785">
        <v>91</v>
      </c>
      <c r="J2785">
        <v>167</v>
      </c>
      <c r="K2785">
        <v>2.7</v>
      </c>
      <c r="L2785">
        <v>131</v>
      </c>
      <c r="M2785">
        <v>94</v>
      </c>
      <c r="N2785">
        <v>5.3</v>
      </c>
      <c r="O2785">
        <v>91</v>
      </c>
      <c r="P2785">
        <v>4.5999999999999996</v>
      </c>
      <c r="S2785">
        <v>7.1</v>
      </c>
      <c r="T2785">
        <v>7.1</v>
      </c>
      <c r="W2785" t="b">
        <f>COUNT(LifeExpectancyData[[#This Row],[Life expectancy]:[Schooling]])=19</f>
        <v>0</v>
      </c>
    </row>
    <row r="2786" spans="1:23" x14ac:dyDescent="0.25">
      <c r="A2786" t="s">
        <v>457</v>
      </c>
      <c r="B2786">
        <v>2009</v>
      </c>
      <c r="C2786" t="s">
        <v>273</v>
      </c>
      <c r="D2786">
        <v>56.9</v>
      </c>
      <c r="E2786">
        <v>368</v>
      </c>
      <c r="F2786">
        <v>91</v>
      </c>
      <c r="G2786">
        <v>3.97</v>
      </c>
      <c r="H2786">
        <v>0</v>
      </c>
      <c r="I2786">
        <v>85</v>
      </c>
      <c r="J2786">
        <v>1574</v>
      </c>
      <c r="K2786">
        <v>2.2000000000000002</v>
      </c>
      <c r="L2786">
        <v>135</v>
      </c>
      <c r="M2786">
        <v>88</v>
      </c>
      <c r="N2786">
        <v>3.97</v>
      </c>
      <c r="O2786">
        <v>85</v>
      </c>
      <c r="P2786">
        <v>6.4</v>
      </c>
      <c r="S2786">
        <v>7.2</v>
      </c>
      <c r="T2786">
        <v>7.2</v>
      </c>
      <c r="W2786" t="b">
        <f>COUNT(LifeExpectancyData[[#This Row],[Life expectancy]:[Schooling]])=19</f>
        <v>0</v>
      </c>
    </row>
    <row r="2787" spans="1:23" x14ac:dyDescent="0.25">
      <c r="A2787" t="s">
        <v>457</v>
      </c>
      <c r="B2787">
        <v>2008</v>
      </c>
      <c r="C2787" t="s">
        <v>273</v>
      </c>
      <c r="D2787">
        <v>56.2</v>
      </c>
      <c r="E2787">
        <v>376</v>
      </c>
      <c r="F2787">
        <v>92</v>
      </c>
      <c r="G2787">
        <v>3.44</v>
      </c>
      <c r="H2787">
        <v>0</v>
      </c>
      <c r="I2787">
        <v>86</v>
      </c>
      <c r="J2787">
        <v>3413</v>
      </c>
      <c r="K2787">
        <v>19.600000000000001</v>
      </c>
      <c r="L2787">
        <v>138</v>
      </c>
      <c r="M2787">
        <v>89</v>
      </c>
      <c r="N2787">
        <v>4.21</v>
      </c>
      <c r="O2787">
        <v>86</v>
      </c>
      <c r="P2787">
        <v>7.4</v>
      </c>
      <c r="S2787">
        <v>7.3</v>
      </c>
      <c r="T2787">
        <v>7.3</v>
      </c>
      <c r="W2787" t="b">
        <f>COUNT(LifeExpectancyData[[#This Row],[Life expectancy]:[Schooling]])=19</f>
        <v>0</v>
      </c>
    </row>
    <row r="2788" spans="1:23" x14ac:dyDescent="0.25">
      <c r="A2788" t="s">
        <v>457</v>
      </c>
      <c r="B2788">
        <v>2007</v>
      </c>
      <c r="C2788" t="s">
        <v>273</v>
      </c>
      <c r="D2788">
        <v>54.5</v>
      </c>
      <c r="E2788">
        <v>411</v>
      </c>
      <c r="F2788">
        <v>94</v>
      </c>
      <c r="G2788">
        <v>4.4000000000000004</v>
      </c>
      <c r="H2788">
        <v>0</v>
      </c>
      <c r="I2788">
        <v>83</v>
      </c>
      <c r="J2788">
        <v>7726</v>
      </c>
      <c r="K2788">
        <v>19.100000000000001</v>
      </c>
      <c r="L2788">
        <v>141</v>
      </c>
      <c r="M2788">
        <v>88</v>
      </c>
      <c r="N2788">
        <v>4.72</v>
      </c>
      <c r="O2788">
        <v>83</v>
      </c>
      <c r="P2788">
        <v>8.5</v>
      </c>
      <c r="S2788">
        <v>7.5</v>
      </c>
      <c r="T2788">
        <v>7.4</v>
      </c>
      <c r="W2788" t="b">
        <f>COUNT(LifeExpectancyData[[#This Row],[Life expectancy]:[Schooling]])=19</f>
        <v>0</v>
      </c>
    </row>
    <row r="2789" spans="1:23" x14ac:dyDescent="0.25">
      <c r="A2789" t="s">
        <v>457</v>
      </c>
      <c r="B2789">
        <v>2006</v>
      </c>
      <c r="C2789" t="s">
        <v>273</v>
      </c>
      <c r="D2789">
        <v>53.1</v>
      </c>
      <c r="E2789">
        <v>437</v>
      </c>
      <c r="F2789">
        <v>96</v>
      </c>
      <c r="G2789">
        <v>4.07</v>
      </c>
      <c r="H2789">
        <v>0</v>
      </c>
      <c r="I2789">
        <v>9</v>
      </c>
      <c r="J2789">
        <v>2362</v>
      </c>
      <c r="K2789">
        <v>18.600000000000001</v>
      </c>
      <c r="L2789">
        <v>145</v>
      </c>
      <c r="M2789">
        <v>91</v>
      </c>
      <c r="N2789">
        <v>6.86</v>
      </c>
      <c r="O2789">
        <v>9</v>
      </c>
      <c r="P2789">
        <v>9.4</v>
      </c>
      <c r="S2789">
        <v>7.6</v>
      </c>
      <c r="T2789">
        <v>7.5</v>
      </c>
      <c r="W2789" t="b">
        <f>COUNT(LifeExpectancyData[[#This Row],[Life expectancy]:[Schooling]])=19</f>
        <v>0</v>
      </c>
    </row>
    <row r="2790" spans="1:23" x14ac:dyDescent="0.25">
      <c r="A2790" t="s">
        <v>457</v>
      </c>
      <c r="B2790">
        <v>2005</v>
      </c>
      <c r="C2790" t="s">
        <v>273</v>
      </c>
      <c r="D2790">
        <v>52.2</v>
      </c>
      <c r="E2790">
        <v>449</v>
      </c>
      <c r="F2790">
        <v>97</v>
      </c>
      <c r="G2790">
        <v>3.94</v>
      </c>
      <c r="H2790">
        <v>0</v>
      </c>
      <c r="I2790">
        <v>9</v>
      </c>
      <c r="J2790">
        <v>23</v>
      </c>
      <c r="K2790">
        <v>18.100000000000001</v>
      </c>
      <c r="L2790">
        <v>149</v>
      </c>
      <c r="M2790">
        <v>91</v>
      </c>
      <c r="N2790">
        <v>4.66</v>
      </c>
      <c r="O2790">
        <v>9</v>
      </c>
      <c r="P2790">
        <v>10</v>
      </c>
      <c r="S2790">
        <v>7.7</v>
      </c>
      <c r="T2790">
        <v>7.6</v>
      </c>
      <c r="W2790" t="b">
        <f>COUNT(LifeExpectancyData[[#This Row],[Life expectancy]:[Schooling]])=19</f>
        <v>0</v>
      </c>
    </row>
    <row r="2791" spans="1:23" x14ac:dyDescent="0.25">
      <c r="A2791" t="s">
        <v>457</v>
      </c>
      <c r="B2791">
        <v>2004</v>
      </c>
      <c r="C2791" t="s">
        <v>273</v>
      </c>
      <c r="D2791">
        <v>51.5</v>
      </c>
      <c r="E2791">
        <v>454</v>
      </c>
      <c r="F2791">
        <v>100</v>
      </c>
      <c r="G2791">
        <v>3.81</v>
      </c>
      <c r="H2791">
        <v>0</v>
      </c>
      <c r="I2791">
        <v>95</v>
      </c>
      <c r="J2791">
        <v>1419</v>
      </c>
      <c r="K2791">
        <v>17.7</v>
      </c>
      <c r="L2791">
        <v>154</v>
      </c>
      <c r="M2791">
        <v>95</v>
      </c>
      <c r="N2791">
        <v>4.0999999999999996</v>
      </c>
      <c r="O2791">
        <v>95</v>
      </c>
      <c r="P2791">
        <v>10.8</v>
      </c>
      <c r="S2791">
        <v>7.8</v>
      </c>
      <c r="T2791">
        <v>7.8</v>
      </c>
      <c r="W2791" t="b">
        <f>COUNT(LifeExpectancyData[[#This Row],[Life expectancy]:[Schooling]])=19</f>
        <v>0</v>
      </c>
    </row>
    <row r="2792" spans="1:23" x14ac:dyDescent="0.25">
      <c r="A2792" t="s">
        <v>457</v>
      </c>
      <c r="B2792">
        <v>2003</v>
      </c>
      <c r="C2792" t="s">
        <v>273</v>
      </c>
      <c r="D2792">
        <v>58</v>
      </c>
      <c r="E2792">
        <v>459</v>
      </c>
      <c r="F2792">
        <v>103</v>
      </c>
      <c r="G2792">
        <v>2.34</v>
      </c>
      <c r="H2792">
        <v>0</v>
      </c>
      <c r="I2792">
        <v>95</v>
      </c>
      <c r="J2792">
        <v>1673</v>
      </c>
      <c r="K2792">
        <v>17.2</v>
      </c>
      <c r="L2792">
        <v>160</v>
      </c>
      <c r="M2792">
        <v>97</v>
      </c>
      <c r="N2792">
        <v>4.5999999999999996</v>
      </c>
      <c r="O2792">
        <v>95</v>
      </c>
      <c r="P2792">
        <v>11.5</v>
      </c>
      <c r="S2792">
        <v>7.9</v>
      </c>
      <c r="T2792">
        <v>7.9</v>
      </c>
      <c r="W2792" t="b">
        <f>COUNT(LifeExpectancyData[[#This Row],[Life expectancy]:[Schooling]])=19</f>
        <v>0</v>
      </c>
    </row>
    <row r="2793" spans="1:23" x14ac:dyDescent="0.25">
      <c r="A2793" t="s">
        <v>457</v>
      </c>
      <c r="B2793">
        <v>2002</v>
      </c>
      <c r="C2793" t="s">
        <v>273</v>
      </c>
      <c r="D2793">
        <v>52</v>
      </c>
      <c r="E2793">
        <v>46</v>
      </c>
      <c r="F2793">
        <v>106</v>
      </c>
      <c r="G2793">
        <v>3.37</v>
      </c>
      <c r="H2793">
        <v>0</v>
      </c>
      <c r="I2793">
        <v>89</v>
      </c>
      <c r="J2793">
        <v>5131</v>
      </c>
      <c r="K2793">
        <v>16.8</v>
      </c>
      <c r="L2793">
        <v>166</v>
      </c>
      <c r="M2793">
        <v>91</v>
      </c>
      <c r="N2793">
        <v>3.59</v>
      </c>
      <c r="O2793">
        <v>89</v>
      </c>
      <c r="P2793">
        <v>12.1</v>
      </c>
      <c r="S2793">
        <v>8</v>
      </c>
      <c r="T2793">
        <v>8</v>
      </c>
      <c r="W2793" t="b">
        <f>COUNT(LifeExpectancyData[[#This Row],[Life expectancy]:[Schooling]])=19</f>
        <v>0</v>
      </c>
    </row>
    <row r="2794" spans="1:23" x14ac:dyDescent="0.25">
      <c r="A2794" t="s">
        <v>457</v>
      </c>
      <c r="B2794">
        <v>2001</v>
      </c>
      <c r="C2794" t="s">
        <v>273</v>
      </c>
      <c r="D2794">
        <v>49.6</v>
      </c>
      <c r="E2794">
        <v>46</v>
      </c>
      <c r="F2794">
        <v>110</v>
      </c>
      <c r="G2794">
        <v>4.09</v>
      </c>
      <c r="H2794">
        <v>0</v>
      </c>
      <c r="J2794">
        <v>11847</v>
      </c>
      <c r="K2794">
        <v>16.399999999999999</v>
      </c>
      <c r="L2794">
        <v>173</v>
      </c>
      <c r="M2794">
        <v>65</v>
      </c>
      <c r="N2794">
        <v>3.28</v>
      </c>
      <c r="O2794">
        <v>87</v>
      </c>
      <c r="P2794">
        <v>12.5</v>
      </c>
      <c r="S2794">
        <v>8.1999999999999993</v>
      </c>
      <c r="T2794">
        <v>8.1</v>
      </c>
      <c r="W2794" t="b">
        <f>COUNT(LifeExpectancyData[[#This Row],[Life expectancy]:[Schooling]])=19</f>
        <v>0</v>
      </c>
    </row>
    <row r="2795" spans="1:23" x14ac:dyDescent="0.25">
      <c r="A2795" t="s">
        <v>457</v>
      </c>
      <c r="B2795">
        <v>2000</v>
      </c>
      <c r="C2795" t="s">
        <v>273</v>
      </c>
      <c r="D2795">
        <v>49.2</v>
      </c>
      <c r="E2795">
        <v>457</v>
      </c>
      <c r="F2795">
        <v>114</v>
      </c>
      <c r="G2795">
        <v>3.89</v>
      </c>
      <c r="H2795">
        <v>0</v>
      </c>
      <c r="J2795">
        <v>14649</v>
      </c>
      <c r="K2795">
        <v>16</v>
      </c>
      <c r="L2795">
        <v>181</v>
      </c>
      <c r="M2795">
        <v>64</v>
      </c>
      <c r="N2795">
        <v>2.64</v>
      </c>
      <c r="O2795">
        <v>79</v>
      </c>
      <c r="P2795">
        <v>12.8</v>
      </c>
      <c r="S2795">
        <v>8.3000000000000007</v>
      </c>
      <c r="T2795">
        <v>8.3000000000000007</v>
      </c>
      <c r="W2795" t="b">
        <f>COUNT(LifeExpectancyData[[#This Row],[Life expectancy]:[Schooling]])=19</f>
        <v>0</v>
      </c>
    </row>
    <row r="2796" spans="1:23" x14ac:dyDescent="0.25">
      <c r="A2796" t="s">
        <v>458</v>
      </c>
      <c r="B2796">
        <v>2015</v>
      </c>
      <c r="C2796" t="s">
        <v>281</v>
      </c>
      <c r="D2796">
        <v>79.3</v>
      </c>
      <c r="E2796">
        <v>13</v>
      </c>
      <c r="F2796">
        <v>23</v>
      </c>
      <c r="H2796">
        <v>0</v>
      </c>
      <c r="I2796">
        <v>92</v>
      </c>
      <c r="J2796">
        <v>188</v>
      </c>
      <c r="K2796">
        <v>69.599999999999994</v>
      </c>
      <c r="L2796">
        <v>26</v>
      </c>
      <c r="M2796">
        <v>93</v>
      </c>
      <c r="O2796">
        <v>95</v>
      </c>
      <c r="P2796">
        <v>0.1</v>
      </c>
      <c r="S2796">
        <v>0.8</v>
      </c>
      <c r="T2796">
        <v>0.6</v>
      </c>
      <c r="W2796" t="b">
        <f>COUNT(LifeExpectancyData[[#This Row],[Life expectancy]:[Schooling]])=19</f>
        <v>0</v>
      </c>
    </row>
    <row r="2797" spans="1:23" x14ac:dyDescent="0.25">
      <c r="A2797" t="s">
        <v>458</v>
      </c>
      <c r="B2797">
        <v>2014</v>
      </c>
      <c r="C2797" t="s">
        <v>281</v>
      </c>
      <c r="D2797">
        <v>79.099999999999994</v>
      </c>
      <c r="E2797">
        <v>14</v>
      </c>
      <c r="F2797">
        <v>23</v>
      </c>
      <c r="G2797">
        <v>8.82</v>
      </c>
      <c r="H2797">
        <v>0</v>
      </c>
      <c r="I2797">
        <v>92</v>
      </c>
      <c r="J2797">
        <v>667</v>
      </c>
      <c r="K2797">
        <v>69.099999999999994</v>
      </c>
      <c r="L2797">
        <v>27</v>
      </c>
      <c r="M2797">
        <v>93</v>
      </c>
      <c r="N2797">
        <v>17.14</v>
      </c>
      <c r="O2797">
        <v>95</v>
      </c>
      <c r="P2797">
        <v>0.1</v>
      </c>
      <c r="S2797">
        <v>0.8</v>
      </c>
      <c r="T2797">
        <v>0.6</v>
      </c>
      <c r="W2797" t="b">
        <f>COUNT(LifeExpectancyData[[#This Row],[Life expectancy]:[Schooling]])=19</f>
        <v>0</v>
      </c>
    </row>
    <row r="2798" spans="1:23" x14ac:dyDescent="0.25">
      <c r="A2798" t="s">
        <v>458</v>
      </c>
      <c r="B2798">
        <v>2013</v>
      </c>
      <c r="C2798" t="s">
        <v>281</v>
      </c>
      <c r="D2798">
        <v>78.900000000000006</v>
      </c>
      <c r="E2798">
        <v>16</v>
      </c>
      <c r="F2798">
        <v>23</v>
      </c>
      <c r="G2798">
        <v>8.82</v>
      </c>
      <c r="H2798">
        <v>0</v>
      </c>
      <c r="I2798">
        <v>91</v>
      </c>
      <c r="J2798">
        <v>187</v>
      </c>
      <c r="K2798">
        <v>68.599999999999994</v>
      </c>
      <c r="L2798">
        <v>27</v>
      </c>
      <c r="M2798">
        <v>93</v>
      </c>
      <c r="N2798">
        <v>16.899999999999999</v>
      </c>
      <c r="O2798">
        <v>94</v>
      </c>
      <c r="P2798">
        <v>0.1</v>
      </c>
      <c r="S2798">
        <v>0.7</v>
      </c>
      <c r="T2798">
        <v>0.6</v>
      </c>
      <c r="W2798" t="b">
        <f>COUNT(LifeExpectancyData[[#This Row],[Life expectancy]:[Schooling]])=19</f>
        <v>0</v>
      </c>
    </row>
    <row r="2799" spans="1:23" x14ac:dyDescent="0.25">
      <c r="A2799" t="s">
        <v>458</v>
      </c>
      <c r="B2799">
        <v>2012</v>
      </c>
      <c r="C2799" t="s">
        <v>281</v>
      </c>
      <c r="D2799">
        <v>78.8</v>
      </c>
      <c r="E2799">
        <v>16</v>
      </c>
      <c r="F2799">
        <v>24</v>
      </c>
      <c r="G2799">
        <v>8.82</v>
      </c>
      <c r="H2799">
        <v>0</v>
      </c>
      <c r="I2799">
        <v>9</v>
      </c>
      <c r="J2799">
        <v>55</v>
      </c>
      <c r="K2799">
        <v>68</v>
      </c>
      <c r="L2799">
        <v>28</v>
      </c>
      <c r="M2799">
        <v>93</v>
      </c>
      <c r="N2799">
        <v>17.2</v>
      </c>
      <c r="O2799">
        <v>94</v>
      </c>
      <c r="P2799">
        <v>0.1</v>
      </c>
      <c r="S2799">
        <v>0.7</v>
      </c>
      <c r="T2799">
        <v>0.6</v>
      </c>
      <c r="W2799" t="b">
        <f>COUNT(LifeExpectancyData[[#This Row],[Life expectancy]:[Schooling]])=19</f>
        <v>0</v>
      </c>
    </row>
    <row r="2800" spans="1:23" x14ac:dyDescent="0.25">
      <c r="A2800" t="s">
        <v>458</v>
      </c>
      <c r="B2800">
        <v>2011</v>
      </c>
      <c r="C2800" t="s">
        <v>281</v>
      </c>
      <c r="D2800">
        <v>78.7</v>
      </c>
      <c r="E2800">
        <v>16</v>
      </c>
      <c r="F2800">
        <v>25</v>
      </c>
      <c r="G2800">
        <v>8.67</v>
      </c>
      <c r="H2800">
        <v>0</v>
      </c>
      <c r="I2800">
        <v>91</v>
      </c>
      <c r="J2800">
        <v>220</v>
      </c>
      <c r="K2800">
        <v>67.5</v>
      </c>
      <c r="L2800">
        <v>29</v>
      </c>
      <c r="M2800">
        <v>94</v>
      </c>
      <c r="N2800">
        <v>17.600000000000001</v>
      </c>
      <c r="O2800">
        <v>96</v>
      </c>
      <c r="P2800">
        <v>0.1</v>
      </c>
      <c r="S2800">
        <v>0.7</v>
      </c>
      <c r="T2800">
        <v>0.6</v>
      </c>
      <c r="W2800" t="b">
        <f>COUNT(LifeExpectancyData[[#This Row],[Life expectancy]:[Schooling]])=19</f>
        <v>0</v>
      </c>
    </row>
    <row r="2801" spans="1:23" x14ac:dyDescent="0.25">
      <c r="A2801" t="s">
        <v>458</v>
      </c>
      <c r="B2801">
        <v>2010</v>
      </c>
      <c r="C2801" t="s">
        <v>281</v>
      </c>
      <c r="D2801">
        <v>78.7</v>
      </c>
      <c r="E2801">
        <v>15</v>
      </c>
      <c r="F2801">
        <v>25</v>
      </c>
      <c r="G2801">
        <v>8.5500000000000007</v>
      </c>
      <c r="H2801">
        <v>0</v>
      </c>
      <c r="I2801">
        <v>92</v>
      </c>
      <c r="J2801">
        <v>63</v>
      </c>
      <c r="K2801">
        <v>66.900000000000006</v>
      </c>
      <c r="L2801">
        <v>30</v>
      </c>
      <c r="M2801">
        <v>93</v>
      </c>
      <c r="N2801">
        <v>17.2</v>
      </c>
      <c r="O2801">
        <v>95</v>
      </c>
      <c r="P2801">
        <v>0.1</v>
      </c>
      <c r="S2801">
        <v>0.7</v>
      </c>
      <c r="T2801">
        <v>0.6</v>
      </c>
      <c r="W2801" t="b">
        <f>COUNT(LifeExpectancyData[[#This Row],[Life expectancy]:[Schooling]])=19</f>
        <v>0</v>
      </c>
    </row>
    <row r="2802" spans="1:23" x14ac:dyDescent="0.25">
      <c r="A2802" t="s">
        <v>458</v>
      </c>
      <c r="B2802">
        <v>2009</v>
      </c>
      <c r="C2802" t="s">
        <v>281</v>
      </c>
      <c r="D2802">
        <v>78.5</v>
      </c>
      <c r="E2802">
        <v>18</v>
      </c>
      <c r="F2802">
        <v>26</v>
      </c>
      <c r="G2802">
        <v>8.7100000000000009</v>
      </c>
      <c r="H2802">
        <v>0</v>
      </c>
      <c r="I2802">
        <v>92</v>
      </c>
      <c r="J2802">
        <v>71</v>
      </c>
      <c r="K2802">
        <v>66.3</v>
      </c>
      <c r="L2802">
        <v>31</v>
      </c>
      <c r="M2802">
        <v>93</v>
      </c>
      <c r="N2802">
        <v>17</v>
      </c>
      <c r="O2802">
        <v>95</v>
      </c>
      <c r="P2802">
        <v>0.1</v>
      </c>
      <c r="S2802">
        <v>0.7</v>
      </c>
      <c r="T2802">
        <v>0.6</v>
      </c>
      <c r="W2802" t="b">
        <f>COUNT(LifeExpectancyData[[#This Row],[Life expectancy]:[Schooling]])=19</f>
        <v>0</v>
      </c>
    </row>
    <row r="2803" spans="1:23" x14ac:dyDescent="0.25">
      <c r="A2803" t="s">
        <v>458</v>
      </c>
      <c r="B2803">
        <v>2008</v>
      </c>
      <c r="C2803" t="s">
        <v>281</v>
      </c>
      <c r="D2803">
        <v>78.2</v>
      </c>
      <c r="E2803">
        <v>18</v>
      </c>
      <c r="F2803">
        <v>27</v>
      </c>
      <c r="G2803">
        <v>8.74</v>
      </c>
      <c r="H2803">
        <v>0</v>
      </c>
      <c r="I2803">
        <v>94</v>
      </c>
      <c r="J2803">
        <v>140</v>
      </c>
      <c r="K2803">
        <v>65.7</v>
      </c>
      <c r="L2803">
        <v>31</v>
      </c>
      <c r="M2803">
        <v>94</v>
      </c>
      <c r="N2803">
        <v>16.2</v>
      </c>
      <c r="O2803">
        <v>96</v>
      </c>
      <c r="P2803">
        <v>0.1</v>
      </c>
      <c r="S2803">
        <v>0.7</v>
      </c>
      <c r="T2803">
        <v>0.6</v>
      </c>
      <c r="W2803" t="b">
        <f>COUNT(LifeExpectancyData[[#This Row],[Life expectancy]:[Schooling]])=19</f>
        <v>0</v>
      </c>
    </row>
    <row r="2804" spans="1:23" x14ac:dyDescent="0.25">
      <c r="A2804" t="s">
        <v>458</v>
      </c>
      <c r="B2804">
        <v>2007</v>
      </c>
      <c r="C2804" t="s">
        <v>281</v>
      </c>
      <c r="D2804">
        <v>78.099999999999994</v>
      </c>
      <c r="E2804">
        <v>11</v>
      </c>
      <c r="F2804">
        <v>27</v>
      </c>
      <c r="G2804">
        <v>8.74</v>
      </c>
      <c r="H2804">
        <v>0</v>
      </c>
      <c r="I2804">
        <v>93</v>
      </c>
      <c r="J2804">
        <v>43</v>
      </c>
      <c r="K2804">
        <v>65.099999999999994</v>
      </c>
      <c r="L2804">
        <v>32</v>
      </c>
      <c r="M2804">
        <v>93</v>
      </c>
      <c r="N2804">
        <v>15.57</v>
      </c>
      <c r="O2804">
        <v>96</v>
      </c>
      <c r="P2804">
        <v>0.1</v>
      </c>
      <c r="S2804">
        <v>0.7</v>
      </c>
      <c r="T2804">
        <v>0.6</v>
      </c>
      <c r="W2804" t="b">
        <f>COUNT(LifeExpectancyData[[#This Row],[Life expectancy]:[Schooling]])=19</f>
        <v>0</v>
      </c>
    </row>
    <row r="2805" spans="1:23" x14ac:dyDescent="0.25">
      <c r="A2805" t="s">
        <v>458</v>
      </c>
      <c r="B2805">
        <v>2006</v>
      </c>
      <c r="C2805" t="s">
        <v>281</v>
      </c>
      <c r="D2805">
        <v>77.8</v>
      </c>
      <c r="E2805">
        <v>113</v>
      </c>
      <c r="F2805">
        <v>28</v>
      </c>
      <c r="G2805">
        <v>8.6300000000000008</v>
      </c>
      <c r="H2805">
        <v>0</v>
      </c>
      <c r="I2805">
        <v>93</v>
      </c>
      <c r="J2805">
        <v>55</v>
      </c>
      <c r="K2805">
        <v>64.400000000000006</v>
      </c>
      <c r="L2805">
        <v>33</v>
      </c>
      <c r="M2805">
        <v>93</v>
      </c>
      <c r="N2805">
        <v>15.27</v>
      </c>
      <c r="O2805">
        <v>96</v>
      </c>
      <c r="P2805">
        <v>0.1</v>
      </c>
      <c r="S2805">
        <v>0.7</v>
      </c>
      <c r="T2805">
        <v>0.6</v>
      </c>
      <c r="W2805" t="b">
        <f>COUNT(LifeExpectancyData[[#This Row],[Life expectancy]:[Schooling]])=19</f>
        <v>0</v>
      </c>
    </row>
    <row r="2806" spans="1:23" x14ac:dyDescent="0.25">
      <c r="A2806" t="s">
        <v>458</v>
      </c>
      <c r="B2806">
        <v>2005</v>
      </c>
      <c r="C2806" t="s">
        <v>281</v>
      </c>
      <c r="D2806">
        <v>77.5</v>
      </c>
      <c r="E2806">
        <v>112</v>
      </c>
      <c r="F2806">
        <v>28</v>
      </c>
      <c r="G2806">
        <v>8.52</v>
      </c>
      <c r="H2806">
        <v>0</v>
      </c>
      <c r="I2806">
        <v>93</v>
      </c>
      <c r="J2806">
        <v>66</v>
      </c>
      <c r="K2806">
        <v>63.8</v>
      </c>
      <c r="L2806">
        <v>33</v>
      </c>
      <c r="M2806">
        <v>92</v>
      </c>
      <c r="N2806">
        <v>15.15</v>
      </c>
      <c r="O2806">
        <v>96</v>
      </c>
      <c r="P2806">
        <v>0.1</v>
      </c>
      <c r="S2806">
        <v>0.7</v>
      </c>
      <c r="T2806">
        <v>0.6</v>
      </c>
      <c r="W2806" t="b">
        <f>COUNT(LifeExpectancyData[[#This Row],[Life expectancy]:[Schooling]])=19</f>
        <v>0</v>
      </c>
    </row>
    <row r="2807" spans="1:23" x14ac:dyDescent="0.25">
      <c r="A2807" t="s">
        <v>458</v>
      </c>
      <c r="B2807">
        <v>2004</v>
      </c>
      <c r="C2807" t="s">
        <v>281</v>
      </c>
      <c r="D2807">
        <v>77.5</v>
      </c>
      <c r="E2807">
        <v>111</v>
      </c>
      <c r="F2807">
        <v>28</v>
      </c>
      <c r="G2807">
        <v>8.48</v>
      </c>
      <c r="H2807">
        <v>0</v>
      </c>
      <c r="I2807">
        <v>92</v>
      </c>
      <c r="J2807">
        <v>37</v>
      </c>
      <c r="K2807">
        <v>63.1</v>
      </c>
      <c r="L2807">
        <v>33</v>
      </c>
      <c r="M2807">
        <v>92</v>
      </c>
      <c r="N2807">
        <v>15.14</v>
      </c>
      <c r="O2807">
        <v>96</v>
      </c>
      <c r="P2807">
        <v>0.1</v>
      </c>
      <c r="S2807">
        <v>0.7</v>
      </c>
      <c r="T2807">
        <v>0.6</v>
      </c>
      <c r="W2807" t="b">
        <f>COUNT(LifeExpectancyData[[#This Row],[Life expectancy]:[Schooling]])=19</f>
        <v>0</v>
      </c>
    </row>
    <row r="2808" spans="1:23" x14ac:dyDescent="0.25">
      <c r="A2808" t="s">
        <v>458</v>
      </c>
      <c r="B2808">
        <v>2003</v>
      </c>
      <c r="C2808" t="s">
        <v>281</v>
      </c>
      <c r="D2808">
        <v>77.2</v>
      </c>
      <c r="E2808">
        <v>114</v>
      </c>
      <c r="F2808">
        <v>28</v>
      </c>
      <c r="G2808">
        <v>8.4</v>
      </c>
      <c r="H2808">
        <v>0</v>
      </c>
      <c r="I2808">
        <v>92</v>
      </c>
      <c r="J2808">
        <v>56</v>
      </c>
      <c r="K2808">
        <v>62.4</v>
      </c>
      <c r="L2808">
        <v>33</v>
      </c>
      <c r="M2808">
        <v>91</v>
      </c>
      <c r="N2808">
        <v>15.6</v>
      </c>
      <c r="O2808">
        <v>96</v>
      </c>
      <c r="P2808">
        <v>0.1</v>
      </c>
      <c r="S2808">
        <v>0.7</v>
      </c>
      <c r="T2808">
        <v>0.6</v>
      </c>
      <c r="W2808" t="b">
        <f>COUNT(LifeExpectancyData[[#This Row],[Life expectancy]:[Schooling]])=19</f>
        <v>0</v>
      </c>
    </row>
    <row r="2809" spans="1:23" x14ac:dyDescent="0.25">
      <c r="A2809" t="s">
        <v>458</v>
      </c>
      <c r="B2809">
        <v>2002</v>
      </c>
      <c r="C2809" t="s">
        <v>281</v>
      </c>
      <c r="D2809">
        <v>77</v>
      </c>
      <c r="E2809">
        <v>115</v>
      </c>
      <c r="F2809">
        <v>28</v>
      </c>
      <c r="G2809">
        <v>8.33</v>
      </c>
      <c r="H2809">
        <v>0</v>
      </c>
      <c r="I2809">
        <v>88</v>
      </c>
      <c r="J2809">
        <v>41</v>
      </c>
      <c r="K2809">
        <v>61.7</v>
      </c>
      <c r="L2809">
        <v>33</v>
      </c>
      <c r="M2809">
        <v>9</v>
      </c>
      <c r="N2809">
        <v>14.55</v>
      </c>
      <c r="O2809">
        <v>94</v>
      </c>
      <c r="P2809">
        <v>0.1</v>
      </c>
      <c r="S2809">
        <v>0.8</v>
      </c>
      <c r="T2809">
        <v>0.6</v>
      </c>
      <c r="W2809" t="b">
        <f>COUNT(LifeExpectancyData[[#This Row],[Life expectancy]:[Schooling]])=19</f>
        <v>0</v>
      </c>
    </row>
    <row r="2810" spans="1:23" x14ac:dyDescent="0.25">
      <c r="A2810" t="s">
        <v>458</v>
      </c>
      <c r="B2810">
        <v>2001</v>
      </c>
      <c r="C2810" t="s">
        <v>281</v>
      </c>
      <c r="D2810">
        <v>76.900000000000006</v>
      </c>
      <c r="E2810">
        <v>115</v>
      </c>
      <c r="F2810">
        <v>28</v>
      </c>
      <c r="G2810">
        <v>8.25</v>
      </c>
      <c r="H2810">
        <v>0</v>
      </c>
      <c r="I2810">
        <v>89</v>
      </c>
      <c r="J2810">
        <v>116</v>
      </c>
      <c r="K2810">
        <v>6.9</v>
      </c>
      <c r="L2810">
        <v>33</v>
      </c>
      <c r="M2810">
        <v>89</v>
      </c>
      <c r="N2810">
        <v>13.73</v>
      </c>
      <c r="O2810">
        <v>94</v>
      </c>
      <c r="P2810">
        <v>0.1</v>
      </c>
      <c r="S2810">
        <v>0.8</v>
      </c>
      <c r="T2810">
        <v>0.6</v>
      </c>
      <c r="W2810" t="b">
        <f>COUNT(LifeExpectancyData[[#This Row],[Life expectancy]:[Schooling]])=19</f>
        <v>0</v>
      </c>
    </row>
    <row r="2811" spans="1:23" x14ac:dyDescent="0.25">
      <c r="A2811" t="s">
        <v>458</v>
      </c>
      <c r="B2811">
        <v>2000</v>
      </c>
      <c r="C2811" t="s">
        <v>281</v>
      </c>
      <c r="D2811">
        <v>76.8</v>
      </c>
      <c r="E2811">
        <v>114</v>
      </c>
      <c r="F2811">
        <v>28</v>
      </c>
      <c r="G2811">
        <v>8.2100000000000009</v>
      </c>
      <c r="H2811">
        <v>0</v>
      </c>
      <c r="I2811">
        <v>9</v>
      </c>
      <c r="J2811">
        <v>85</v>
      </c>
      <c r="K2811">
        <v>6.1</v>
      </c>
      <c r="L2811">
        <v>33</v>
      </c>
      <c r="M2811">
        <v>9</v>
      </c>
      <c r="N2811">
        <v>13.7</v>
      </c>
      <c r="O2811">
        <v>94</v>
      </c>
      <c r="P2811">
        <v>0.1</v>
      </c>
      <c r="S2811">
        <v>0.8</v>
      </c>
      <c r="T2811">
        <v>0.7</v>
      </c>
      <c r="W2811" t="b">
        <f>COUNT(LifeExpectancyData[[#This Row],[Life expectancy]:[Schooling]])=19</f>
        <v>0</v>
      </c>
    </row>
    <row r="2812" spans="1:23" x14ac:dyDescent="0.25">
      <c r="A2812" t="s">
        <v>459</v>
      </c>
      <c r="B2812">
        <v>2015</v>
      </c>
      <c r="C2812" t="s">
        <v>273</v>
      </c>
      <c r="D2812">
        <v>77</v>
      </c>
      <c r="E2812">
        <v>116</v>
      </c>
      <c r="F2812">
        <v>0</v>
      </c>
      <c r="H2812">
        <v>0</v>
      </c>
      <c r="I2812">
        <v>95</v>
      </c>
      <c r="J2812">
        <v>0</v>
      </c>
      <c r="K2812">
        <v>64</v>
      </c>
      <c r="L2812">
        <v>0</v>
      </c>
      <c r="M2812">
        <v>95</v>
      </c>
      <c r="O2812">
        <v>95</v>
      </c>
      <c r="P2812">
        <v>0.1</v>
      </c>
      <c r="Q2812">
        <v>15524.84247</v>
      </c>
      <c r="R2812">
        <v>3431552</v>
      </c>
      <c r="S2812">
        <v>1.5</v>
      </c>
      <c r="T2812">
        <v>1.4</v>
      </c>
      <c r="U2812">
        <v>0.79400000000000004</v>
      </c>
      <c r="V2812">
        <v>15.5</v>
      </c>
      <c r="W2812" t="b">
        <f>COUNT(LifeExpectancyData[[#This Row],[Life expectancy]:[Schooling]])=19</f>
        <v>0</v>
      </c>
    </row>
    <row r="2813" spans="1:23" x14ac:dyDescent="0.25">
      <c r="A2813" t="s">
        <v>459</v>
      </c>
      <c r="B2813">
        <v>2014</v>
      </c>
      <c r="C2813" t="s">
        <v>273</v>
      </c>
      <c r="D2813">
        <v>76.8</v>
      </c>
      <c r="E2813">
        <v>117</v>
      </c>
      <c r="F2813">
        <v>0</v>
      </c>
      <c r="G2813">
        <v>6.03</v>
      </c>
      <c r="H2813">
        <v>463.63978209999999</v>
      </c>
      <c r="I2813">
        <v>95</v>
      </c>
      <c r="J2813">
        <v>0</v>
      </c>
      <c r="K2813">
        <v>63.4</v>
      </c>
      <c r="L2813">
        <v>0</v>
      </c>
      <c r="M2813">
        <v>95</v>
      </c>
      <c r="N2813">
        <v>8.58</v>
      </c>
      <c r="O2813">
        <v>95</v>
      </c>
      <c r="P2813">
        <v>0.1</v>
      </c>
      <c r="Q2813">
        <v>16737.898270000002</v>
      </c>
      <c r="R2813">
        <v>3419546</v>
      </c>
      <c r="S2813">
        <v>1.5</v>
      </c>
      <c r="T2813">
        <v>1.4</v>
      </c>
      <c r="U2813">
        <v>0.79100000000000004</v>
      </c>
      <c r="V2813">
        <v>15.5</v>
      </c>
      <c r="W2813" t="b">
        <f>COUNT(LifeExpectancyData[[#This Row],[Life expectancy]:[Schooling]])=19</f>
        <v>1</v>
      </c>
    </row>
    <row r="2814" spans="1:23" x14ac:dyDescent="0.25">
      <c r="A2814" t="s">
        <v>459</v>
      </c>
      <c r="B2814">
        <v>2013</v>
      </c>
      <c r="C2814" t="s">
        <v>273</v>
      </c>
      <c r="D2814">
        <v>76.8</v>
      </c>
      <c r="E2814">
        <v>117</v>
      </c>
      <c r="F2814">
        <v>0</v>
      </c>
      <c r="G2814">
        <v>5.82</v>
      </c>
      <c r="H2814">
        <v>482.8039445</v>
      </c>
      <c r="I2814">
        <v>94</v>
      </c>
      <c r="J2814">
        <v>0</v>
      </c>
      <c r="K2814">
        <v>62.9</v>
      </c>
      <c r="L2814">
        <v>0</v>
      </c>
      <c r="M2814">
        <v>94</v>
      </c>
      <c r="N2814">
        <v>8.68</v>
      </c>
      <c r="O2814">
        <v>94</v>
      </c>
      <c r="P2814">
        <v>0.1</v>
      </c>
      <c r="Q2814">
        <v>16881.256799999999</v>
      </c>
      <c r="R2814">
        <v>3485</v>
      </c>
      <c r="S2814">
        <v>1.5</v>
      </c>
      <c r="T2814">
        <v>1.4</v>
      </c>
      <c r="U2814">
        <v>0.78800000000000003</v>
      </c>
      <c r="V2814">
        <v>15.5</v>
      </c>
      <c r="W2814" t="b">
        <f>COUNT(LifeExpectancyData[[#This Row],[Life expectancy]:[Schooling]])=19</f>
        <v>1</v>
      </c>
    </row>
    <row r="2815" spans="1:23" x14ac:dyDescent="0.25">
      <c r="A2815" t="s">
        <v>459</v>
      </c>
      <c r="B2815">
        <v>2012</v>
      </c>
      <c r="C2815" t="s">
        <v>273</v>
      </c>
      <c r="D2815">
        <v>76.5</v>
      </c>
      <c r="E2815">
        <v>118</v>
      </c>
      <c r="F2815">
        <v>0</v>
      </c>
      <c r="G2815">
        <v>5.77</v>
      </c>
      <c r="H2815">
        <v>339.71904929999999</v>
      </c>
      <c r="I2815">
        <v>95</v>
      </c>
      <c r="J2815">
        <v>0</v>
      </c>
      <c r="K2815">
        <v>62.3</v>
      </c>
      <c r="L2815">
        <v>0</v>
      </c>
      <c r="M2815">
        <v>95</v>
      </c>
      <c r="N2815">
        <v>8.74</v>
      </c>
      <c r="O2815">
        <v>95</v>
      </c>
      <c r="P2815">
        <v>0.1</v>
      </c>
      <c r="Q2815">
        <v>1592.6819</v>
      </c>
      <c r="R2815">
        <v>3396777</v>
      </c>
      <c r="S2815">
        <v>1.5</v>
      </c>
      <c r="T2815">
        <v>1.5</v>
      </c>
      <c r="U2815">
        <v>0.78400000000000003</v>
      </c>
      <c r="V2815">
        <v>15.5</v>
      </c>
      <c r="W2815" t="b">
        <f>COUNT(LifeExpectancyData[[#This Row],[Life expectancy]:[Schooling]])=19</f>
        <v>1</v>
      </c>
    </row>
    <row r="2816" spans="1:23" x14ac:dyDescent="0.25">
      <c r="A2816" t="s">
        <v>459</v>
      </c>
      <c r="B2816">
        <v>2011</v>
      </c>
      <c r="C2816" t="s">
        <v>273</v>
      </c>
      <c r="D2816">
        <v>77</v>
      </c>
      <c r="E2816">
        <v>111</v>
      </c>
      <c r="F2816">
        <v>0</v>
      </c>
      <c r="G2816">
        <v>5.97</v>
      </c>
      <c r="H2816">
        <v>417.91174410000002</v>
      </c>
      <c r="I2816">
        <v>95</v>
      </c>
      <c r="J2816">
        <v>0</v>
      </c>
      <c r="K2816">
        <v>61.8</v>
      </c>
      <c r="L2816">
        <v>1</v>
      </c>
      <c r="M2816">
        <v>95</v>
      </c>
      <c r="N2816">
        <v>8.5500000000000007</v>
      </c>
      <c r="O2816">
        <v>95</v>
      </c>
      <c r="P2816">
        <v>0.1</v>
      </c>
      <c r="Q2816">
        <v>14166.4998</v>
      </c>
      <c r="R2816">
        <v>3385624</v>
      </c>
      <c r="S2816">
        <v>1.5</v>
      </c>
      <c r="T2816">
        <v>1.5</v>
      </c>
      <c r="U2816">
        <v>0.78</v>
      </c>
      <c r="V2816">
        <v>15.5</v>
      </c>
      <c r="W2816" t="b">
        <f>COUNT(LifeExpectancyData[[#This Row],[Life expectancy]:[Schooling]])=19</f>
        <v>1</v>
      </c>
    </row>
    <row r="2817" spans="1:23" x14ac:dyDescent="0.25">
      <c r="A2817" t="s">
        <v>459</v>
      </c>
      <c r="B2817">
        <v>2010</v>
      </c>
      <c r="C2817" t="s">
        <v>273</v>
      </c>
      <c r="D2817">
        <v>76.3</v>
      </c>
      <c r="E2817">
        <v>118</v>
      </c>
      <c r="F2817">
        <v>0</v>
      </c>
      <c r="G2817">
        <v>6.21</v>
      </c>
      <c r="H2817">
        <v>2331.5328039999999</v>
      </c>
      <c r="I2817">
        <v>95</v>
      </c>
      <c r="J2817">
        <v>0</v>
      </c>
      <c r="K2817">
        <v>61.2</v>
      </c>
      <c r="L2817">
        <v>1</v>
      </c>
      <c r="M2817">
        <v>95</v>
      </c>
      <c r="N2817">
        <v>8.6300000000000008</v>
      </c>
      <c r="O2817">
        <v>95</v>
      </c>
      <c r="P2817">
        <v>0.1</v>
      </c>
      <c r="Q2817">
        <v>11938.212</v>
      </c>
      <c r="R2817">
        <v>3374415</v>
      </c>
      <c r="S2817">
        <v>1.5</v>
      </c>
      <c r="T2817">
        <v>1.5</v>
      </c>
      <c r="U2817">
        <v>0.77700000000000002</v>
      </c>
      <c r="V2817">
        <v>15.6</v>
      </c>
      <c r="W2817" t="b">
        <f>COUNT(LifeExpectancyData[[#This Row],[Life expectancy]:[Schooling]])=19</f>
        <v>1</v>
      </c>
    </row>
    <row r="2818" spans="1:23" x14ac:dyDescent="0.25">
      <c r="A2818" t="s">
        <v>459</v>
      </c>
      <c r="B2818">
        <v>2009</v>
      </c>
      <c r="C2818" t="s">
        <v>273</v>
      </c>
      <c r="D2818">
        <v>76.599999999999994</v>
      </c>
      <c r="E2818">
        <v>118</v>
      </c>
      <c r="F2818">
        <v>0</v>
      </c>
      <c r="G2818">
        <v>6.67</v>
      </c>
      <c r="H2818">
        <v>1871.7365629999999</v>
      </c>
      <c r="I2818">
        <v>95</v>
      </c>
      <c r="J2818">
        <v>0</v>
      </c>
      <c r="K2818">
        <v>6.7</v>
      </c>
      <c r="L2818">
        <v>1</v>
      </c>
      <c r="M2818">
        <v>95</v>
      </c>
      <c r="N2818">
        <v>8.7799999999999994</v>
      </c>
      <c r="O2818">
        <v>95</v>
      </c>
      <c r="P2818">
        <v>0.1</v>
      </c>
      <c r="Q2818">
        <v>9415.1738600000008</v>
      </c>
      <c r="R2818">
        <v>3362755</v>
      </c>
      <c r="S2818">
        <v>1.5</v>
      </c>
      <c r="T2818">
        <v>1.5</v>
      </c>
      <c r="U2818">
        <v>0.77400000000000002</v>
      </c>
      <c r="V2818">
        <v>15.5</v>
      </c>
      <c r="W2818" t="b">
        <f>COUNT(LifeExpectancyData[[#This Row],[Life expectancy]:[Schooling]])=19</f>
        <v>1</v>
      </c>
    </row>
    <row r="2819" spans="1:23" x14ac:dyDescent="0.25">
      <c r="A2819" t="s">
        <v>459</v>
      </c>
      <c r="B2819">
        <v>2008</v>
      </c>
      <c r="C2819" t="s">
        <v>273</v>
      </c>
      <c r="D2819">
        <v>76.400000000000006</v>
      </c>
      <c r="E2819">
        <v>119</v>
      </c>
      <c r="F2819">
        <v>1</v>
      </c>
      <c r="G2819">
        <v>6.76</v>
      </c>
      <c r="H2819">
        <v>24.731422609999999</v>
      </c>
      <c r="I2819">
        <v>94</v>
      </c>
      <c r="J2819">
        <v>0</v>
      </c>
      <c r="K2819">
        <v>6.1</v>
      </c>
      <c r="L2819">
        <v>1</v>
      </c>
      <c r="M2819">
        <v>94</v>
      </c>
      <c r="N2819">
        <v>8.17</v>
      </c>
      <c r="O2819">
        <v>94</v>
      </c>
      <c r="P2819">
        <v>0.1</v>
      </c>
      <c r="Q2819">
        <v>962.31216400000005</v>
      </c>
      <c r="R2819">
        <v>335824</v>
      </c>
      <c r="S2819">
        <v>1.6</v>
      </c>
      <c r="T2819">
        <v>1.5</v>
      </c>
      <c r="U2819">
        <v>0.77</v>
      </c>
      <c r="V2819">
        <v>15.7</v>
      </c>
      <c r="W2819" t="b">
        <f>COUNT(LifeExpectancyData[[#This Row],[Life expectancy]:[Schooling]])=19</f>
        <v>1</v>
      </c>
    </row>
    <row r="2820" spans="1:23" x14ac:dyDescent="0.25">
      <c r="A2820" t="s">
        <v>459</v>
      </c>
      <c r="B2820">
        <v>2007</v>
      </c>
      <c r="C2820" t="s">
        <v>273</v>
      </c>
      <c r="D2820">
        <v>75.400000000000006</v>
      </c>
      <c r="E2820">
        <v>124</v>
      </c>
      <c r="F2820">
        <v>1</v>
      </c>
      <c r="G2820">
        <v>6.67</v>
      </c>
      <c r="H2820">
        <v>14.473058740000001</v>
      </c>
      <c r="I2820">
        <v>94</v>
      </c>
      <c r="J2820">
        <v>0</v>
      </c>
      <c r="K2820">
        <v>59.5</v>
      </c>
      <c r="L2820">
        <v>1</v>
      </c>
      <c r="M2820">
        <v>94</v>
      </c>
      <c r="N2820">
        <v>8.23</v>
      </c>
      <c r="O2820">
        <v>94</v>
      </c>
      <c r="P2820">
        <v>0.1</v>
      </c>
      <c r="Q2820">
        <v>79.697460000000007</v>
      </c>
      <c r="R2820">
        <v>3339741</v>
      </c>
      <c r="S2820">
        <v>1.6</v>
      </c>
      <c r="T2820">
        <v>1.5</v>
      </c>
      <c r="U2820">
        <v>0.76</v>
      </c>
      <c r="V2820">
        <v>15.3</v>
      </c>
      <c r="W2820" t="b">
        <f>COUNT(LifeExpectancyData[[#This Row],[Life expectancy]:[Schooling]])=19</f>
        <v>1</v>
      </c>
    </row>
    <row r="2821" spans="1:23" x14ac:dyDescent="0.25">
      <c r="A2821" t="s">
        <v>459</v>
      </c>
      <c r="B2821">
        <v>2006</v>
      </c>
      <c r="C2821" t="s">
        <v>273</v>
      </c>
      <c r="D2821">
        <v>76.2</v>
      </c>
      <c r="E2821">
        <v>117</v>
      </c>
      <c r="F2821">
        <v>1</v>
      </c>
      <c r="G2821">
        <v>6.58</v>
      </c>
      <c r="H2821">
        <v>1712.225506</v>
      </c>
      <c r="I2821">
        <v>95</v>
      </c>
      <c r="J2821">
        <v>0</v>
      </c>
      <c r="K2821">
        <v>58.9</v>
      </c>
      <c r="L2821">
        <v>1</v>
      </c>
      <c r="M2821">
        <v>95</v>
      </c>
      <c r="N2821">
        <v>11.17</v>
      </c>
      <c r="O2821">
        <v>95</v>
      </c>
      <c r="P2821">
        <v>0.1</v>
      </c>
      <c r="Q2821">
        <v>5877.8767799999996</v>
      </c>
      <c r="R2821">
        <v>333143</v>
      </c>
      <c r="S2821">
        <v>1.6</v>
      </c>
      <c r="T2821">
        <v>1.6</v>
      </c>
      <c r="U2821">
        <v>0.75600000000000001</v>
      </c>
      <c r="V2821">
        <v>15.2</v>
      </c>
      <c r="W2821" t="b">
        <f>COUNT(LifeExpectancyData[[#This Row],[Life expectancy]:[Schooling]])=19</f>
        <v>1</v>
      </c>
    </row>
    <row r="2822" spans="1:23" x14ac:dyDescent="0.25">
      <c r="A2822" t="s">
        <v>459</v>
      </c>
      <c r="B2822">
        <v>2005</v>
      </c>
      <c r="C2822" t="s">
        <v>273</v>
      </c>
      <c r="D2822">
        <v>75.7</v>
      </c>
      <c r="E2822">
        <v>123</v>
      </c>
      <c r="F2822">
        <v>1</v>
      </c>
      <c r="G2822">
        <v>6.35</v>
      </c>
      <c r="H2822">
        <v>152.54484049999999</v>
      </c>
      <c r="I2822">
        <v>96</v>
      </c>
      <c r="J2822">
        <v>0</v>
      </c>
      <c r="K2822">
        <v>58.3</v>
      </c>
      <c r="L2822">
        <v>1</v>
      </c>
      <c r="M2822">
        <v>96</v>
      </c>
      <c r="N2822">
        <v>11.15</v>
      </c>
      <c r="O2822">
        <v>96</v>
      </c>
      <c r="P2822">
        <v>0.1</v>
      </c>
      <c r="Q2822">
        <v>522.95111599999996</v>
      </c>
      <c r="R2822">
        <v>3325612</v>
      </c>
      <c r="S2822">
        <v>1.6</v>
      </c>
      <c r="T2822">
        <v>1.6</v>
      </c>
      <c r="U2822">
        <v>0.753</v>
      </c>
      <c r="V2822">
        <v>15.5</v>
      </c>
      <c r="W2822" t="b">
        <f>COUNT(LifeExpectancyData[[#This Row],[Life expectancy]:[Schooling]])=19</f>
        <v>1</v>
      </c>
    </row>
    <row r="2823" spans="1:23" x14ac:dyDescent="0.25">
      <c r="A2823" t="s">
        <v>459</v>
      </c>
      <c r="B2823">
        <v>2004</v>
      </c>
      <c r="C2823" t="s">
        <v>273</v>
      </c>
      <c r="D2823">
        <v>75.400000000000006</v>
      </c>
      <c r="E2823">
        <v>122</v>
      </c>
      <c r="F2823">
        <v>1</v>
      </c>
      <c r="G2823">
        <v>5.66</v>
      </c>
      <c r="H2823">
        <v>882.35636199999999</v>
      </c>
      <c r="I2823">
        <v>94</v>
      </c>
      <c r="J2823">
        <v>0</v>
      </c>
      <c r="K2823">
        <v>57.7</v>
      </c>
      <c r="L2823">
        <v>1</v>
      </c>
      <c r="M2823">
        <v>95</v>
      </c>
      <c r="N2823">
        <v>11.59</v>
      </c>
      <c r="O2823">
        <v>94</v>
      </c>
      <c r="P2823">
        <v>0.1</v>
      </c>
      <c r="Q2823">
        <v>4117.3885300000002</v>
      </c>
      <c r="R2823">
        <v>332496</v>
      </c>
      <c r="S2823">
        <v>1.7</v>
      </c>
      <c r="T2823">
        <v>1.6</v>
      </c>
      <c r="U2823">
        <v>0.75</v>
      </c>
      <c r="V2823">
        <v>15.5</v>
      </c>
      <c r="W2823" t="b">
        <f>COUNT(LifeExpectancyData[[#This Row],[Life expectancy]:[Schooling]])=19</f>
        <v>1</v>
      </c>
    </row>
    <row r="2824" spans="1:23" x14ac:dyDescent="0.25">
      <c r="A2824" t="s">
        <v>459</v>
      </c>
      <c r="B2824">
        <v>2003</v>
      </c>
      <c r="C2824" t="s">
        <v>273</v>
      </c>
      <c r="D2824">
        <v>75.400000000000006</v>
      </c>
      <c r="E2824">
        <v>121</v>
      </c>
      <c r="F2824">
        <v>1</v>
      </c>
      <c r="G2824">
        <v>5.1100000000000003</v>
      </c>
      <c r="H2824">
        <v>160.84001409999999</v>
      </c>
      <c r="I2824">
        <v>91</v>
      </c>
      <c r="J2824">
        <v>0</v>
      </c>
      <c r="K2824">
        <v>57</v>
      </c>
      <c r="L2824">
        <v>1</v>
      </c>
      <c r="M2824">
        <v>91</v>
      </c>
      <c r="N2824">
        <v>6.52</v>
      </c>
      <c r="O2824">
        <v>91</v>
      </c>
      <c r="P2824">
        <v>0.1</v>
      </c>
      <c r="Q2824">
        <v>3622.5228400000001</v>
      </c>
      <c r="R2824">
        <v>3325637</v>
      </c>
      <c r="S2824">
        <v>1.7</v>
      </c>
      <c r="T2824">
        <v>1.6</v>
      </c>
      <c r="U2824">
        <v>0.747</v>
      </c>
      <c r="V2824">
        <v>15</v>
      </c>
      <c r="W2824" t="b">
        <f>COUNT(LifeExpectancyData[[#This Row],[Life expectancy]:[Schooling]])=19</f>
        <v>1</v>
      </c>
    </row>
    <row r="2825" spans="1:23" x14ac:dyDescent="0.25">
      <c r="A2825" t="s">
        <v>459</v>
      </c>
      <c r="B2825">
        <v>2002</v>
      </c>
      <c r="C2825" t="s">
        <v>273</v>
      </c>
      <c r="D2825">
        <v>75.400000000000006</v>
      </c>
      <c r="E2825">
        <v>124</v>
      </c>
      <c r="F2825">
        <v>1</v>
      </c>
      <c r="G2825">
        <v>5.86</v>
      </c>
      <c r="H2825">
        <v>27.468809650000001</v>
      </c>
      <c r="I2825">
        <v>95</v>
      </c>
      <c r="J2825">
        <v>0</v>
      </c>
      <c r="K2825">
        <v>56.3</v>
      </c>
      <c r="L2825">
        <v>1</v>
      </c>
      <c r="M2825">
        <v>93</v>
      </c>
      <c r="N2825">
        <v>7.18</v>
      </c>
      <c r="O2825">
        <v>95</v>
      </c>
      <c r="P2825">
        <v>0.1</v>
      </c>
      <c r="Q2825">
        <v>488.76885499999997</v>
      </c>
      <c r="R2825">
        <v>3327773</v>
      </c>
      <c r="S2825">
        <v>1.7</v>
      </c>
      <c r="T2825">
        <v>1.7</v>
      </c>
      <c r="U2825">
        <v>0.746</v>
      </c>
      <c r="V2825">
        <v>14.7</v>
      </c>
      <c r="W2825" t="b">
        <f>COUNT(LifeExpectancyData[[#This Row],[Life expectancy]:[Schooling]])=19</f>
        <v>1</v>
      </c>
    </row>
    <row r="2826" spans="1:23" x14ac:dyDescent="0.25">
      <c r="A2826" t="s">
        <v>459</v>
      </c>
      <c r="B2826">
        <v>2001</v>
      </c>
      <c r="C2826" t="s">
        <v>273</v>
      </c>
      <c r="D2826">
        <v>75.2</v>
      </c>
      <c r="E2826">
        <v>123</v>
      </c>
      <c r="F2826">
        <v>1</v>
      </c>
      <c r="G2826">
        <v>6.48</v>
      </c>
      <c r="H2826">
        <v>421.48042820000001</v>
      </c>
      <c r="I2826">
        <v>94</v>
      </c>
      <c r="J2826">
        <v>0</v>
      </c>
      <c r="K2826">
        <v>55.7</v>
      </c>
      <c r="L2826">
        <v>1</v>
      </c>
      <c r="M2826">
        <v>94</v>
      </c>
      <c r="N2826">
        <v>7.46</v>
      </c>
      <c r="O2826">
        <v>94</v>
      </c>
      <c r="P2826">
        <v>0.1</v>
      </c>
      <c r="Q2826">
        <v>6281.3774700000004</v>
      </c>
      <c r="R2826">
        <v>332713</v>
      </c>
      <c r="S2826">
        <v>1.8</v>
      </c>
      <c r="T2826">
        <v>1.7</v>
      </c>
      <c r="U2826">
        <v>0.74199999999999999</v>
      </c>
      <c r="V2826">
        <v>14.2</v>
      </c>
      <c r="W2826" t="b">
        <f>COUNT(LifeExpectancyData[[#This Row],[Life expectancy]:[Schooling]])=19</f>
        <v>1</v>
      </c>
    </row>
    <row r="2827" spans="1:23" x14ac:dyDescent="0.25">
      <c r="A2827" t="s">
        <v>459</v>
      </c>
      <c r="B2827">
        <v>2000</v>
      </c>
      <c r="C2827" t="s">
        <v>273</v>
      </c>
      <c r="D2827">
        <v>75.099999999999994</v>
      </c>
      <c r="E2827">
        <v>131</v>
      </c>
      <c r="F2827">
        <v>1</v>
      </c>
      <c r="G2827">
        <v>6.65</v>
      </c>
      <c r="H2827">
        <v>645.95838160000005</v>
      </c>
      <c r="I2827">
        <v>92</v>
      </c>
      <c r="J2827">
        <v>0</v>
      </c>
      <c r="K2827">
        <v>55</v>
      </c>
      <c r="L2827">
        <v>1</v>
      </c>
      <c r="M2827">
        <v>92</v>
      </c>
      <c r="N2827">
        <v>7.82</v>
      </c>
      <c r="O2827">
        <v>9</v>
      </c>
      <c r="P2827">
        <v>0.1</v>
      </c>
      <c r="Q2827">
        <v>6871.8976769999999</v>
      </c>
      <c r="R2827">
        <v>3321245</v>
      </c>
      <c r="S2827">
        <v>1.8</v>
      </c>
      <c r="T2827">
        <v>1.7</v>
      </c>
      <c r="U2827">
        <v>0.73799999999999999</v>
      </c>
      <c r="V2827">
        <v>14</v>
      </c>
      <c r="W2827" t="b">
        <f>COUNT(LifeExpectancyData[[#This Row],[Life expectancy]:[Schooling]])=19</f>
        <v>1</v>
      </c>
    </row>
    <row r="2828" spans="1:23" x14ac:dyDescent="0.25">
      <c r="A2828" t="s">
        <v>460</v>
      </c>
      <c r="B2828">
        <v>2015</v>
      </c>
      <c r="C2828" t="s">
        <v>273</v>
      </c>
      <c r="D2828">
        <v>69.400000000000006</v>
      </c>
      <c r="E2828">
        <v>184</v>
      </c>
      <c r="F2828">
        <v>15</v>
      </c>
      <c r="H2828">
        <v>0</v>
      </c>
      <c r="I2828">
        <v>99</v>
      </c>
      <c r="J2828">
        <v>22</v>
      </c>
      <c r="K2828">
        <v>44.7</v>
      </c>
      <c r="L2828">
        <v>17</v>
      </c>
      <c r="M2828">
        <v>99</v>
      </c>
      <c r="O2828">
        <v>99</v>
      </c>
      <c r="P2828">
        <v>0.1</v>
      </c>
      <c r="Q2828">
        <v>2137.5768520000001</v>
      </c>
      <c r="R2828">
        <v>312989</v>
      </c>
      <c r="S2828">
        <v>3</v>
      </c>
      <c r="T2828">
        <v>3.1</v>
      </c>
      <c r="U2828">
        <v>0.69699999999999995</v>
      </c>
      <c r="V2828">
        <v>12.1</v>
      </c>
      <c r="W2828" t="b">
        <f>COUNT(LifeExpectancyData[[#This Row],[Life expectancy]:[Schooling]])=19</f>
        <v>0</v>
      </c>
    </row>
    <row r="2829" spans="1:23" x14ac:dyDescent="0.25">
      <c r="A2829" t="s">
        <v>460</v>
      </c>
      <c r="B2829">
        <v>2014</v>
      </c>
      <c r="C2829" t="s">
        <v>273</v>
      </c>
      <c r="D2829">
        <v>69.2</v>
      </c>
      <c r="E2829">
        <v>184</v>
      </c>
      <c r="F2829">
        <v>16</v>
      </c>
      <c r="G2829">
        <v>0.01</v>
      </c>
      <c r="H2829">
        <v>0.44280240399999998</v>
      </c>
      <c r="I2829">
        <v>99</v>
      </c>
      <c r="J2829">
        <v>8</v>
      </c>
      <c r="K2829">
        <v>43.9</v>
      </c>
      <c r="L2829">
        <v>18</v>
      </c>
      <c r="M2829">
        <v>99</v>
      </c>
      <c r="N2829">
        <v>5.84</v>
      </c>
      <c r="O2829">
        <v>99</v>
      </c>
      <c r="P2829">
        <v>0.1</v>
      </c>
      <c r="Q2829">
        <v>25.448414</v>
      </c>
      <c r="R2829">
        <v>37577</v>
      </c>
      <c r="S2829">
        <v>3</v>
      </c>
      <c r="T2829">
        <v>3.1</v>
      </c>
      <c r="U2829">
        <v>0.69</v>
      </c>
      <c r="V2829">
        <v>12.1</v>
      </c>
      <c r="W2829" t="b">
        <f>COUNT(LifeExpectancyData[[#This Row],[Life expectancy]:[Schooling]])=19</f>
        <v>1</v>
      </c>
    </row>
    <row r="2830" spans="1:23" x14ac:dyDescent="0.25">
      <c r="A2830" t="s">
        <v>460</v>
      </c>
      <c r="B2830">
        <v>2013</v>
      </c>
      <c r="C2830" t="s">
        <v>273</v>
      </c>
      <c r="D2830">
        <v>69.099999999999994</v>
      </c>
      <c r="E2830">
        <v>185</v>
      </c>
      <c r="F2830">
        <v>17</v>
      </c>
      <c r="G2830">
        <v>0.01</v>
      </c>
      <c r="H2830">
        <v>19.162469600000001</v>
      </c>
      <c r="I2830">
        <v>99</v>
      </c>
      <c r="J2830">
        <v>0</v>
      </c>
      <c r="K2830">
        <v>43</v>
      </c>
      <c r="L2830">
        <v>19</v>
      </c>
      <c r="M2830">
        <v>99</v>
      </c>
      <c r="N2830">
        <v>6.32</v>
      </c>
      <c r="O2830">
        <v>99</v>
      </c>
      <c r="P2830">
        <v>0.1</v>
      </c>
      <c r="Q2830">
        <v>197.551233</v>
      </c>
      <c r="R2830">
        <v>32432</v>
      </c>
      <c r="S2830">
        <v>3</v>
      </c>
      <c r="T2830">
        <v>3.1</v>
      </c>
      <c r="U2830">
        <v>0.68100000000000005</v>
      </c>
      <c r="V2830">
        <v>12</v>
      </c>
      <c r="W2830" t="b">
        <f>COUNT(LifeExpectancyData[[#This Row],[Life expectancy]:[Schooling]])=19</f>
        <v>1</v>
      </c>
    </row>
    <row r="2831" spans="1:23" x14ac:dyDescent="0.25">
      <c r="A2831" t="s">
        <v>460</v>
      </c>
      <c r="B2831">
        <v>2012</v>
      </c>
      <c r="C2831" t="s">
        <v>273</v>
      </c>
      <c r="D2831">
        <v>68.8</v>
      </c>
      <c r="E2831">
        <v>184</v>
      </c>
      <c r="F2831">
        <v>18</v>
      </c>
      <c r="G2831">
        <v>0.01</v>
      </c>
      <c r="H2831">
        <v>16.714062949999999</v>
      </c>
      <c r="I2831">
        <v>99</v>
      </c>
      <c r="J2831">
        <v>0</v>
      </c>
      <c r="K2831">
        <v>42.2</v>
      </c>
      <c r="L2831">
        <v>21</v>
      </c>
      <c r="M2831">
        <v>99</v>
      </c>
      <c r="N2831">
        <v>6.49</v>
      </c>
      <c r="O2831">
        <v>99</v>
      </c>
      <c r="P2831">
        <v>0.1</v>
      </c>
      <c r="Q2831">
        <v>174.468298</v>
      </c>
      <c r="R2831">
        <v>297745</v>
      </c>
      <c r="S2831">
        <v>3</v>
      </c>
      <c r="T2831">
        <v>3.1</v>
      </c>
      <c r="U2831">
        <v>0.67300000000000004</v>
      </c>
      <c r="V2831">
        <v>12</v>
      </c>
      <c r="W2831" t="b">
        <f>COUNT(LifeExpectancyData[[#This Row],[Life expectancy]:[Schooling]])=19</f>
        <v>1</v>
      </c>
    </row>
    <row r="2832" spans="1:23" x14ac:dyDescent="0.25">
      <c r="A2832" t="s">
        <v>460</v>
      </c>
      <c r="B2832">
        <v>2011</v>
      </c>
      <c r="C2832" t="s">
        <v>273</v>
      </c>
      <c r="D2832">
        <v>68.5</v>
      </c>
      <c r="E2832">
        <v>183</v>
      </c>
      <c r="F2832">
        <v>19</v>
      </c>
      <c r="G2832">
        <v>2.83</v>
      </c>
      <c r="H2832">
        <v>140.69052840000001</v>
      </c>
      <c r="I2832">
        <v>99</v>
      </c>
      <c r="J2832">
        <v>476</v>
      </c>
      <c r="K2832">
        <v>41.4</v>
      </c>
      <c r="L2832">
        <v>22</v>
      </c>
      <c r="M2832">
        <v>99</v>
      </c>
      <c r="N2832">
        <v>5.65</v>
      </c>
      <c r="O2832">
        <v>99</v>
      </c>
      <c r="P2832">
        <v>0.1</v>
      </c>
      <c r="Q2832">
        <v>1564.9669449999999</v>
      </c>
      <c r="R2832">
        <v>293394</v>
      </c>
      <c r="S2832">
        <v>3</v>
      </c>
      <c r="T2832">
        <v>3.1</v>
      </c>
      <c r="U2832">
        <v>0.66400000000000003</v>
      </c>
      <c r="V2832">
        <v>12</v>
      </c>
      <c r="W2832" t="b">
        <f>COUNT(LifeExpectancyData[[#This Row],[Life expectancy]:[Schooling]])=19</f>
        <v>1</v>
      </c>
    </row>
    <row r="2833" spans="1:23" x14ac:dyDescent="0.25">
      <c r="A2833" t="s">
        <v>460</v>
      </c>
      <c r="B2833">
        <v>2010</v>
      </c>
      <c r="C2833" t="s">
        <v>273</v>
      </c>
      <c r="D2833">
        <v>68.3</v>
      </c>
      <c r="E2833">
        <v>183</v>
      </c>
      <c r="F2833">
        <v>20</v>
      </c>
      <c r="G2833">
        <v>2.73</v>
      </c>
      <c r="H2833">
        <v>119.45711540000001</v>
      </c>
      <c r="I2833">
        <v>99</v>
      </c>
      <c r="J2833">
        <v>117</v>
      </c>
      <c r="K2833">
        <v>4.7</v>
      </c>
      <c r="L2833">
        <v>23</v>
      </c>
      <c r="M2833">
        <v>99</v>
      </c>
      <c r="N2833">
        <v>5.34</v>
      </c>
      <c r="O2833">
        <v>99</v>
      </c>
      <c r="P2833">
        <v>0.2</v>
      </c>
      <c r="Q2833">
        <v>1377.8214</v>
      </c>
      <c r="R2833">
        <v>285624</v>
      </c>
      <c r="S2833">
        <v>3</v>
      </c>
      <c r="T2833">
        <v>3.1</v>
      </c>
      <c r="U2833">
        <v>0.65700000000000003</v>
      </c>
      <c r="V2833">
        <v>11.9</v>
      </c>
      <c r="W2833" t="b">
        <f>COUNT(LifeExpectancyData[[#This Row],[Life expectancy]:[Schooling]])=19</f>
        <v>1</v>
      </c>
    </row>
    <row r="2834" spans="1:23" x14ac:dyDescent="0.25">
      <c r="A2834" t="s">
        <v>460</v>
      </c>
      <c r="B2834">
        <v>2009</v>
      </c>
      <c r="C2834" t="s">
        <v>273</v>
      </c>
      <c r="D2834">
        <v>68</v>
      </c>
      <c r="E2834">
        <v>183</v>
      </c>
      <c r="F2834">
        <v>21</v>
      </c>
      <c r="G2834">
        <v>2.56</v>
      </c>
      <c r="H2834">
        <v>92.814797589999998</v>
      </c>
      <c r="I2834">
        <v>98</v>
      </c>
      <c r="J2834">
        <v>0</v>
      </c>
      <c r="K2834">
        <v>4</v>
      </c>
      <c r="L2834">
        <v>24</v>
      </c>
      <c r="M2834">
        <v>99</v>
      </c>
      <c r="N2834">
        <v>6.31</v>
      </c>
      <c r="O2834">
        <v>98</v>
      </c>
      <c r="P2834">
        <v>0.2</v>
      </c>
      <c r="Q2834">
        <v>1213.265328</v>
      </c>
      <c r="R2834">
        <v>277674</v>
      </c>
      <c r="S2834">
        <v>3.1</v>
      </c>
      <c r="T2834">
        <v>3.1</v>
      </c>
      <c r="U2834">
        <v>0.65100000000000002</v>
      </c>
      <c r="V2834">
        <v>11.8</v>
      </c>
      <c r="W2834" t="b">
        <f>COUNT(LifeExpectancyData[[#This Row],[Life expectancy]:[Schooling]])=19</f>
        <v>1</v>
      </c>
    </row>
    <row r="2835" spans="1:23" x14ac:dyDescent="0.25">
      <c r="A2835" t="s">
        <v>460</v>
      </c>
      <c r="B2835">
        <v>2008</v>
      </c>
      <c r="C2835" t="s">
        <v>273</v>
      </c>
      <c r="D2835">
        <v>67.900000000000006</v>
      </c>
      <c r="E2835">
        <v>184</v>
      </c>
      <c r="F2835">
        <v>22</v>
      </c>
      <c r="G2835">
        <v>2.36</v>
      </c>
      <c r="H2835">
        <v>13.890212249999999</v>
      </c>
      <c r="I2835">
        <v>91</v>
      </c>
      <c r="J2835">
        <v>2</v>
      </c>
      <c r="K2835">
        <v>39.299999999999997</v>
      </c>
      <c r="L2835">
        <v>25</v>
      </c>
      <c r="M2835">
        <v>98</v>
      </c>
      <c r="N2835">
        <v>5.92</v>
      </c>
      <c r="O2835">
        <v>98</v>
      </c>
      <c r="P2835">
        <v>0.3</v>
      </c>
      <c r="Q2835">
        <v>182.28625</v>
      </c>
      <c r="R2835">
        <v>27328</v>
      </c>
      <c r="S2835">
        <v>3.1</v>
      </c>
      <c r="T2835">
        <v>3.1</v>
      </c>
      <c r="U2835">
        <v>0.64400000000000002</v>
      </c>
      <c r="V2835">
        <v>11.9</v>
      </c>
      <c r="W2835" t="b">
        <f>COUNT(LifeExpectancyData[[#This Row],[Life expectancy]:[Schooling]])=19</f>
        <v>1</v>
      </c>
    </row>
    <row r="2836" spans="1:23" x14ac:dyDescent="0.25">
      <c r="A2836" t="s">
        <v>460</v>
      </c>
      <c r="B2836">
        <v>2007</v>
      </c>
      <c r="C2836" t="s">
        <v>273</v>
      </c>
      <c r="D2836">
        <v>67.8</v>
      </c>
      <c r="E2836">
        <v>184</v>
      </c>
      <c r="F2836">
        <v>22</v>
      </c>
      <c r="G2836">
        <v>2.15</v>
      </c>
      <c r="H2836">
        <v>9.2909836450000007</v>
      </c>
      <c r="I2836">
        <v>99</v>
      </c>
      <c r="J2836">
        <v>863</v>
      </c>
      <c r="K2836">
        <v>38.700000000000003</v>
      </c>
      <c r="L2836">
        <v>26</v>
      </c>
      <c r="M2836">
        <v>98</v>
      </c>
      <c r="N2836">
        <v>5.81</v>
      </c>
      <c r="O2836">
        <v>96</v>
      </c>
      <c r="P2836">
        <v>0.3</v>
      </c>
      <c r="Q2836">
        <v>83.476941999999994</v>
      </c>
      <c r="R2836">
        <v>26868</v>
      </c>
      <c r="S2836">
        <v>3.1</v>
      </c>
      <c r="T2836">
        <v>3.1</v>
      </c>
      <c r="U2836">
        <v>0.63100000000000001</v>
      </c>
      <c r="V2836">
        <v>11.8</v>
      </c>
      <c r="W2836" t="b">
        <f>COUNT(LifeExpectancyData[[#This Row],[Life expectancy]:[Schooling]])=19</f>
        <v>1</v>
      </c>
    </row>
    <row r="2837" spans="1:23" x14ac:dyDescent="0.25">
      <c r="A2837" t="s">
        <v>460</v>
      </c>
      <c r="B2837">
        <v>2006</v>
      </c>
      <c r="C2837" t="s">
        <v>273</v>
      </c>
      <c r="D2837">
        <v>67.599999999999994</v>
      </c>
      <c r="E2837">
        <v>185</v>
      </c>
      <c r="F2837">
        <v>23</v>
      </c>
      <c r="G2837">
        <v>1.96</v>
      </c>
      <c r="H2837">
        <v>77.270921189999996</v>
      </c>
      <c r="I2837">
        <v>98</v>
      </c>
      <c r="J2837">
        <v>823</v>
      </c>
      <c r="K2837">
        <v>38.1</v>
      </c>
      <c r="L2837">
        <v>27</v>
      </c>
      <c r="M2837">
        <v>94</v>
      </c>
      <c r="N2837">
        <v>5.49</v>
      </c>
      <c r="O2837">
        <v>96</v>
      </c>
      <c r="P2837">
        <v>0.4</v>
      </c>
      <c r="Q2837">
        <v>654.28383729999996</v>
      </c>
      <c r="R2837">
        <v>2648825</v>
      </c>
      <c r="S2837">
        <v>3.2</v>
      </c>
      <c r="T2837">
        <v>3.2</v>
      </c>
      <c r="U2837">
        <v>0.626</v>
      </c>
      <c r="V2837">
        <v>11.8</v>
      </c>
      <c r="W2837" t="b">
        <f>COUNT(LifeExpectancyData[[#This Row],[Life expectancy]:[Schooling]])=19</f>
        <v>1</v>
      </c>
    </row>
    <row r="2838" spans="1:23" x14ac:dyDescent="0.25">
      <c r="A2838" t="s">
        <v>460</v>
      </c>
      <c r="B2838">
        <v>2005</v>
      </c>
      <c r="C2838" t="s">
        <v>273</v>
      </c>
      <c r="D2838">
        <v>67.3</v>
      </c>
      <c r="E2838">
        <v>192</v>
      </c>
      <c r="F2838">
        <v>24</v>
      </c>
      <c r="G2838">
        <v>1.78</v>
      </c>
      <c r="H2838">
        <v>40.133420940000001</v>
      </c>
      <c r="I2838">
        <v>99</v>
      </c>
      <c r="J2838">
        <v>737</v>
      </c>
      <c r="K2838">
        <v>37.5</v>
      </c>
      <c r="L2838">
        <v>28</v>
      </c>
      <c r="M2838">
        <v>99</v>
      </c>
      <c r="N2838">
        <v>5.1100000000000003</v>
      </c>
      <c r="O2838">
        <v>99</v>
      </c>
      <c r="P2838">
        <v>0.3</v>
      </c>
      <c r="Q2838">
        <v>546.77685199999996</v>
      </c>
      <c r="R2838">
        <v>26167</v>
      </c>
      <c r="S2838">
        <v>3.2</v>
      </c>
      <c r="T2838">
        <v>3.2</v>
      </c>
      <c r="U2838">
        <v>0.62</v>
      </c>
      <c r="V2838">
        <v>11.7</v>
      </c>
      <c r="W2838" t="b">
        <f>COUNT(LifeExpectancyData[[#This Row],[Life expectancy]:[Schooling]])=19</f>
        <v>1</v>
      </c>
    </row>
    <row r="2839" spans="1:23" x14ac:dyDescent="0.25">
      <c r="A2839" t="s">
        <v>460</v>
      </c>
      <c r="B2839">
        <v>2004</v>
      </c>
      <c r="C2839" t="s">
        <v>273</v>
      </c>
      <c r="D2839">
        <v>67.8</v>
      </c>
      <c r="E2839">
        <v>183</v>
      </c>
      <c r="F2839">
        <v>24</v>
      </c>
      <c r="G2839">
        <v>1.59</v>
      </c>
      <c r="H2839">
        <v>34.418871629999998</v>
      </c>
      <c r="I2839">
        <v>99</v>
      </c>
      <c r="J2839">
        <v>75</v>
      </c>
      <c r="K2839">
        <v>37</v>
      </c>
      <c r="L2839">
        <v>29</v>
      </c>
      <c r="M2839">
        <v>99</v>
      </c>
      <c r="N2839">
        <v>5.1100000000000003</v>
      </c>
      <c r="O2839">
        <v>99</v>
      </c>
      <c r="P2839">
        <v>0.3</v>
      </c>
      <c r="Q2839">
        <v>465.11988689999998</v>
      </c>
      <c r="R2839">
        <v>2586435</v>
      </c>
      <c r="S2839">
        <v>3.2</v>
      </c>
      <c r="T2839">
        <v>3.2</v>
      </c>
      <c r="U2839">
        <v>0.61299999999999999</v>
      </c>
      <c r="V2839">
        <v>11.6</v>
      </c>
      <c r="W2839" t="b">
        <f>COUNT(LifeExpectancyData[[#This Row],[Life expectancy]:[Schooling]])=19</f>
        <v>1</v>
      </c>
    </row>
    <row r="2840" spans="1:23" x14ac:dyDescent="0.25">
      <c r="A2840" t="s">
        <v>460</v>
      </c>
      <c r="B2840">
        <v>2003</v>
      </c>
      <c r="C2840" t="s">
        <v>273</v>
      </c>
      <c r="D2840">
        <v>67.2</v>
      </c>
      <c r="E2840">
        <v>183</v>
      </c>
      <c r="F2840">
        <v>25</v>
      </c>
      <c r="G2840">
        <v>1.54</v>
      </c>
      <c r="H2840">
        <v>28.521357770000002</v>
      </c>
      <c r="I2840">
        <v>99</v>
      </c>
      <c r="J2840">
        <v>85</v>
      </c>
      <c r="K2840">
        <v>36.4</v>
      </c>
      <c r="L2840">
        <v>30</v>
      </c>
      <c r="M2840">
        <v>99</v>
      </c>
      <c r="N2840">
        <v>5.17</v>
      </c>
      <c r="O2840">
        <v>98</v>
      </c>
      <c r="P2840">
        <v>0.3</v>
      </c>
      <c r="Q2840">
        <v>396.12996900000002</v>
      </c>
      <c r="R2840">
        <v>2556765</v>
      </c>
      <c r="S2840">
        <v>3.3</v>
      </c>
      <c r="T2840">
        <v>3.3</v>
      </c>
      <c r="U2840">
        <v>0.60699999999999998</v>
      </c>
      <c r="V2840">
        <v>11.3</v>
      </c>
      <c r="W2840" t="b">
        <f>COUNT(LifeExpectancyData[[#This Row],[Life expectancy]:[Schooling]])=19</f>
        <v>1</v>
      </c>
    </row>
    <row r="2841" spans="1:23" x14ac:dyDescent="0.25">
      <c r="A2841" t="s">
        <v>460</v>
      </c>
      <c r="B2841">
        <v>2002</v>
      </c>
      <c r="C2841" t="s">
        <v>273</v>
      </c>
      <c r="D2841">
        <v>67.099999999999994</v>
      </c>
      <c r="E2841">
        <v>186</v>
      </c>
      <c r="F2841">
        <v>27</v>
      </c>
      <c r="G2841">
        <v>1.47</v>
      </c>
      <c r="H2841">
        <v>24.994387379999999</v>
      </c>
      <c r="I2841">
        <v>62</v>
      </c>
      <c r="J2841">
        <v>25</v>
      </c>
      <c r="K2841">
        <v>35.9</v>
      </c>
      <c r="L2841">
        <v>32</v>
      </c>
      <c r="M2841">
        <v>99</v>
      </c>
      <c r="N2841">
        <v>5.44</v>
      </c>
      <c r="O2841">
        <v>99</v>
      </c>
      <c r="P2841">
        <v>0.2</v>
      </c>
      <c r="Q2841">
        <v>383.34949970000002</v>
      </c>
      <c r="R2841">
        <v>2527185</v>
      </c>
      <c r="S2841">
        <v>3.3</v>
      </c>
      <c r="T2841">
        <v>3.3</v>
      </c>
      <c r="U2841">
        <v>0.6</v>
      </c>
      <c r="V2841">
        <v>11</v>
      </c>
      <c r="W2841" t="b">
        <f>COUNT(LifeExpectancyData[[#This Row],[Life expectancy]:[Schooling]])=19</f>
        <v>1</v>
      </c>
    </row>
    <row r="2842" spans="1:23" x14ac:dyDescent="0.25">
      <c r="A2842" t="s">
        <v>460</v>
      </c>
      <c r="B2842">
        <v>2001</v>
      </c>
      <c r="C2842" t="s">
        <v>273</v>
      </c>
      <c r="D2842">
        <v>67.400000000000006</v>
      </c>
      <c r="E2842">
        <v>185</v>
      </c>
      <c r="F2842">
        <v>28</v>
      </c>
      <c r="G2842">
        <v>1.53</v>
      </c>
      <c r="H2842">
        <v>43.663855679999998</v>
      </c>
      <c r="J2842">
        <v>22</v>
      </c>
      <c r="K2842">
        <v>35.299999999999997</v>
      </c>
      <c r="L2842">
        <v>34</v>
      </c>
      <c r="M2842">
        <v>99</v>
      </c>
      <c r="N2842">
        <v>5.28</v>
      </c>
      <c r="O2842">
        <v>99</v>
      </c>
      <c r="P2842">
        <v>0.2</v>
      </c>
      <c r="Q2842">
        <v>456.734892</v>
      </c>
      <c r="R2842">
        <v>2496445</v>
      </c>
      <c r="S2842">
        <v>3.4</v>
      </c>
      <c r="T2842">
        <v>3.3</v>
      </c>
      <c r="U2842">
        <v>0.59399999999999997</v>
      </c>
      <c r="V2842">
        <v>10.7</v>
      </c>
      <c r="W2842" t="b">
        <f>COUNT(LifeExpectancyData[[#This Row],[Life expectancy]:[Schooling]])=19</f>
        <v>0</v>
      </c>
    </row>
    <row r="2843" spans="1:23" x14ac:dyDescent="0.25">
      <c r="A2843" t="s">
        <v>460</v>
      </c>
      <c r="B2843">
        <v>2000</v>
      </c>
      <c r="C2843" t="s">
        <v>273</v>
      </c>
      <c r="D2843">
        <v>67.099999999999994</v>
      </c>
      <c r="E2843">
        <v>189</v>
      </c>
      <c r="F2843">
        <v>30</v>
      </c>
      <c r="G2843">
        <v>1.6</v>
      </c>
      <c r="H2843">
        <v>48.509417409999998</v>
      </c>
      <c r="J2843">
        <v>80</v>
      </c>
      <c r="K2843">
        <v>34.799999999999997</v>
      </c>
      <c r="L2843">
        <v>36</v>
      </c>
      <c r="M2843">
        <v>99</v>
      </c>
      <c r="N2843">
        <v>5.29</v>
      </c>
      <c r="O2843">
        <v>99</v>
      </c>
      <c r="P2843">
        <v>0.1</v>
      </c>
      <c r="Q2843">
        <v>558.22114399999998</v>
      </c>
      <c r="R2843">
        <v>24654</v>
      </c>
      <c r="S2843">
        <v>3.4</v>
      </c>
      <c r="T2843">
        <v>3.4</v>
      </c>
      <c r="U2843">
        <v>0</v>
      </c>
      <c r="V2843">
        <v>10.6</v>
      </c>
      <c r="W2843" t="b">
        <f>COUNT(LifeExpectancyData[[#This Row],[Life expectancy]:[Schooling]])=19</f>
        <v>0</v>
      </c>
    </row>
    <row r="2844" spans="1:23" x14ac:dyDescent="0.25">
      <c r="A2844" t="s">
        <v>461</v>
      </c>
      <c r="B2844">
        <v>2015</v>
      </c>
      <c r="C2844" t="s">
        <v>273</v>
      </c>
      <c r="D2844">
        <v>72</v>
      </c>
      <c r="E2844">
        <v>13</v>
      </c>
      <c r="F2844">
        <v>0</v>
      </c>
      <c r="H2844">
        <v>0</v>
      </c>
      <c r="I2844">
        <v>64</v>
      </c>
      <c r="J2844">
        <v>39</v>
      </c>
      <c r="K2844">
        <v>53.3</v>
      </c>
      <c r="L2844">
        <v>0</v>
      </c>
      <c r="M2844">
        <v>65</v>
      </c>
      <c r="O2844">
        <v>64</v>
      </c>
      <c r="P2844">
        <v>0.1</v>
      </c>
      <c r="Q2844">
        <v>285.83413999999999</v>
      </c>
      <c r="R2844">
        <v>26463</v>
      </c>
      <c r="S2844">
        <v>1.5</v>
      </c>
      <c r="T2844">
        <v>1.4</v>
      </c>
      <c r="U2844">
        <v>0.59799999999999998</v>
      </c>
      <c r="V2844">
        <v>10.8</v>
      </c>
      <c r="W2844" t="b">
        <f>COUNT(LifeExpectancyData[[#This Row],[Life expectancy]:[Schooling]])=19</f>
        <v>0</v>
      </c>
    </row>
    <row r="2845" spans="1:23" x14ac:dyDescent="0.25">
      <c r="A2845" t="s">
        <v>461</v>
      </c>
      <c r="B2845">
        <v>2014</v>
      </c>
      <c r="C2845" t="s">
        <v>273</v>
      </c>
      <c r="D2845">
        <v>71.7</v>
      </c>
      <c r="E2845">
        <v>134</v>
      </c>
      <c r="F2845">
        <v>0</v>
      </c>
      <c r="G2845">
        <v>0.01</v>
      </c>
      <c r="H2845">
        <v>564.81670429999997</v>
      </c>
      <c r="I2845">
        <v>64</v>
      </c>
      <c r="J2845">
        <v>10</v>
      </c>
      <c r="K2845">
        <v>52.5</v>
      </c>
      <c r="L2845">
        <v>0</v>
      </c>
      <c r="M2845">
        <v>65</v>
      </c>
      <c r="N2845">
        <v>5.2</v>
      </c>
      <c r="O2845">
        <v>64</v>
      </c>
      <c r="P2845">
        <v>0.1</v>
      </c>
      <c r="Q2845">
        <v>3148.3651300000001</v>
      </c>
      <c r="R2845">
        <v>25885</v>
      </c>
      <c r="S2845">
        <v>1.5</v>
      </c>
      <c r="T2845">
        <v>1.4</v>
      </c>
      <c r="U2845">
        <v>0.59599999999999997</v>
      </c>
      <c r="V2845">
        <v>10.8</v>
      </c>
      <c r="W2845" t="b">
        <f>COUNT(LifeExpectancyData[[#This Row],[Life expectancy]:[Schooling]])=19</f>
        <v>1</v>
      </c>
    </row>
    <row r="2846" spans="1:23" x14ac:dyDescent="0.25">
      <c r="A2846" t="s">
        <v>461</v>
      </c>
      <c r="B2846">
        <v>2013</v>
      </c>
      <c r="C2846" t="s">
        <v>273</v>
      </c>
      <c r="D2846">
        <v>71.599999999999994</v>
      </c>
      <c r="E2846">
        <v>135</v>
      </c>
      <c r="F2846">
        <v>0</v>
      </c>
      <c r="G2846">
        <v>0.01</v>
      </c>
      <c r="H2846">
        <v>447.54564499999998</v>
      </c>
      <c r="I2846">
        <v>64</v>
      </c>
      <c r="J2846">
        <v>0</v>
      </c>
      <c r="K2846">
        <v>51.7</v>
      </c>
      <c r="L2846">
        <v>0</v>
      </c>
      <c r="M2846">
        <v>65</v>
      </c>
      <c r="N2846">
        <v>3.92</v>
      </c>
      <c r="O2846">
        <v>64</v>
      </c>
      <c r="P2846">
        <v>0.1</v>
      </c>
      <c r="Q2846">
        <v>3167.3435599999998</v>
      </c>
      <c r="R2846">
        <v>253142</v>
      </c>
      <c r="S2846">
        <v>1.5</v>
      </c>
      <c r="T2846">
        <v>1.4</v>
      </c>
      <c r="U2846">
        <v>0.59099999999999997</v>
      </c>
      <c r="V2846">
        <v>10.8</v>
      </c>
      <c r="W2846" t="b">
        <f>COUNT(LifeExpectancyData[[#This Row],[Life expectancy]:[Schooling]])=19</f>
        <v>1</v>
      </c>
    </row>
    <row r="2847" spans="1:23" x14ac:dyDescent="0.25">
      <c r="A2847" t="s">
        <v>461</v>
      </c>
      <c r="B2847">
        <v>2012</v>
      </c>
      <c r="C2847" t="s">
        <v>273</v>
      </c>
      <c r="D2847">
        <v>71.400000000000006</v>
      </c>
      <c r="E2847">
        <v>138</v>
      </c>
      <c r="F2847">
        <v>0</v>
      </c>
      <c r="G2847">
        <v>0.01</v>
      </c>
      <c r="H2847">
        <v>427.98852219999998</v>
      </c>
      <c r="I2847">
        <v>64</v>
      </c>
      <c r="J2847">
        <v>0</v>
      </c>
      <c r="K2847">
        <v>5.8</v>
      </c>
      <c r="L2847">
        <v>0</v>
      </c>
      <c r="M2847">
        <v>65</v>
      </c>
      <c r="N2847">
        <v>3.7</v>
      </c>
      <c r="O2847">
        <v>64</v>
      </c>
      <c r="P2847">
        <v>0.1</v>
      </c>
      <c r="Q2847">
        <v>3158.5868799999998</v>
      </c>
      <c r="R2847">
        <v>247485</v>
      </c>
      <c r="S2847">
        <v>1.5</v>
      </c>
      <c r="T2847">
        <v>1.4</v>
      </c>
      <c r="U2847">
        <v>0.59199999999999997</v>
      </c>
      <c r="V2847">
        <v>10.8</v>
      </c>
      <c r="W2847" t="b">
        <f>COUNT(LifeExpectancyData[[#This Row],[Life expectancy]:[Schooling]])=19</f>
        <v>1</v>
      </c>
    </row>
    <row r="2848" spans="1:23" x14ac:dyDescent="0.25">
      <c r="A2848" t="s">
        <v>461</v>
      </c>
      <c r="B2848">
        <v>2011</v>
      </c>
      <c r="C2848" t="s">
        <v>273</v>
      </c>
      <c r="D2848">
        <v>71.2</v>
      </c>
      <c r="E2848">
        <v>141</v>
      </c>
      <c r="F2848">
        <v>0</v>
      </c>
      <c r="G2848">
        <v>0.85</v>
      </c>
      <c r="H2848">
        <v>457.97317420000002</v>
      </c>
      <c r="I2848">
        <v>63</v>
      </c>
      <c r="J2848">
        <v>0</v>
      </c>
      <c r="K2848">
        <v>49.9</v>
      </c>
      <c r="L2848">
        <v>0</v>
      </c>
      <c r="M2848">
        <v>65</v>
      </c>
      <c r="N2848">
        <v>3.85</v>
      </c>
      <c r="O2848">
        <v>65</v>
      </c>
      <c r="P2848">
        <v>0.1</v>
      </c>
      <c r="Q2848">
        <v>3275.9168399999999</v>
      </c>
      <c r="R2848">
        <v>241871</v>
      </c>
      <c r="S2848">
        <v>1.5</v>
      </c>
      <c r="T2848">
        <v>1.4</v>
      </c>
      <c r="U2848">
        <v>0.59099999999999997</v>
      </c>
      <c r="V2848">
        <v>10.8</v>
      </c>
      <c r="W2848" t="b">
        <f>COUNT(LifeExpectancyData[[#This Row],[Life expectancy]:[Schooling]])=19</f>
        <v>1</v>
      </c>
    </row>
    <row r="2849" spans="1:23" x14ac:dyDescent="0.25">
      <c r="A2849" t="s">
        <v>461</v>
      </c>
      <c r="B2849">
        <v>2010</v>
      </c>
      <c r="C2849" t="s">
        <v>273</v>
      </c>
      <c r="D2849">
        <v>71</v>
      </c>
      <c r="E2849">
        <v>145</v>
      </c>
      <c r="F2849">
        <v>0</v>
      </c>
      <c r="G2849">
        <v>0.91</v>
      </c>
      <c r="H2849">
        <v>471.86265250000002</v>
      </c>
      <c r="I2849">
        <v>62</v>
      </c>
      <c r="J2849">
        <v>0</v>
      </c>
      <c r="K2849">
        <v>49.1</v>
      </c>
      <c r="L2849">
        <v>0</v>
      </c>
      <c r="M2849">
        <v>66</v>
      </c>
      <c r="N2849">
        <v>4.71</v>
      </c>
      <c r="O2849">
        <v>65</v>
      </c>
      <c r="P2849">
        <v>0.1</v>
      </c>
      <c r="Q2849">
        <v>2965.8243400000001</v>
      </c>
      <c r="R2849">
        <v>236295</v>
      </c>
      <c r="S2849">
        <v>1.5</v>
      </c>
      <c r="T2849">
        <v>1.4</v>
      </c>
      <c r="U2849">
        <v>0.59</v>
      </c>
      <c r="V2849">
        <v>10.8</v>
      </c>
      <c r="W2849" t="b">
        <f>COUNT(LifeExpectancyData[[#This Row],[Life expectancy]:[Schooling]])=19</f>
        <v>1</v>
      </c>
    </row>
    <row r="2850" spans="1:23" x14ac:dyDescent="0.25">
      <c r="A2850" t="s">
        <v>461</v>
      </c>
      <c r="B2850">
        <v>2009</v>
      </c>
      <c r="C2850" t="s">
        <v>273</v>
      </c>
      <c r="D2850">
        <v>78</v>
      </c>
      <c r="E2850">
        <v>149</v>
      </c>
      <c r="F2850">
        <v>0</v>
      </c>
      <c r="G2850">
        <v>0.83</v>
      </c>
      <c r="H2850">
        <v>361.09409840000001</v>
      </c>
      <c r="I2850">
        <v>62</v>
      </c>
      <c r="J2850">
        <v>0</v>
      </c>
      <c r="K2850">
        <v>48.2</v>
      </c>
      <c r="L2850">
        <v>0</v>
      </c>
      <c r="M2850">
        <v>66</v>
      </c>
      <c r="N2850">
        <v>3.9</v>
      </c>
      <c r="O2850">
        <v>66</v>
      </c>
      <c r="P2850">
        <v>0.1</v>
      </c>
      <c r="Q2850">
        <v>2643.4414230000002</v>
      </c>
      <c r="R2850">
        <v>23785</v>
      </c>
      <c r="S2850">
        <v>1.5</v>
      </c>
      <c r="T2850">
        <v>1.5</v>
      </c>
      <c r="U2850">
        <v>0.58899999999999997</v>
      </c>
      <c r="V2850">
        <v>10.7</v>
      </c>
      <c r="W2850" t="b">
        <f>COUNT(LifeExpectancyData[[#This Row],[Life expectancy]:[Schooling]])=19</f>
        <v>1</v>
      </c>
    </row>
    <row r="2851" spans="1:23" x14ac:dyDescent="0.25">
      <c r="A2851" t="s">
        <v>461</v>
      </c>
      <c r="B2851">
        <v>2008</v>
      </c>
      <c r="C2851" t="s">
        <v>273</v>
      </c>
      <c r="D2851">
        <v>75</v>
      </c>
      <c r="E2851">
        <v>153</v>
      </c>
      <c r="F2851">
        <v>0</v>
      </c>
      <c r="G2851">
        <v>1.18</v>
      </c>
      <c r="H2851">
        <v>345.33905600000003</v>
      </c>
      <c r="I2851">
        <v>61</v>
      </c>
      <c r="J2851">
        <v>0</v>
      </c>
      <c r="K2851">
        <v>47.4</v>
      </c>
      <c r="L2851">
        <v>0</v>
      </c>
      <c r="M2851">
        <v>66</v>
      </c>
      <c r="N2851">
        <v>3.66</v>
      </c>
      <c r="O2851">
        <v>67</v>
      </c>
      <c r="P2851">
        <v>0.1</v>
      </c>
      <c r="Q2851">
        <v>2697.9613749999999</v>
      </c>
      <c r="R2851">
        <v>22534</v>
      </c>
      <c r="S2851">
        <v>1.5</v>
      </c>
      <c r="T2851">
        <v>1.5</v>
      </c>
      <c r="U2851">
        <v>0.58199999999999996</v>
      </c>
      <c r="V2851">
        <v>10.7</v>
      </c>
      <c r="W2851" t="b">
        <f>COUNT(LifeExpectancyData[[#This Row],[Life expectancy]:[Schooling]])=19</f>
        <v>1</v>
      </c>
    </row>
    <row r="2852" spans="1:23" x14ac:dyDescent="0.25">
      <c r="A2852" t="s">
        <v>461</v>
      </c>
      <c r="B2852">
        <v>2007</v>
      </c>
      <c r="C2852" t="s">
        <v>273</v>
      </c>
      <c r="D2852">
        <v>73</v>
      </c>
      <c r="E2852">
        <v>157</v>
      </c>
      <c r="F2852">
        <v>0</v>
      </c>
      <c r="G2852">
        <v>1.01</v>
      </c>
      <c r="H2852">
        <v>342.49085559999997</v>
      </c>
      <c r="I2852">
        <v>6</v>
      </c>
      <c r="J2852">
        <v>0</v>
      </c>
      <c r="K2852">
        <v>46.6</v>
      </c>
      <c r="L2852">
        <v>0</v>
      </c>
      <c r="M2852">
        <v>67</v>
      </c>
      <c r="N2852">
        <v>3.67</v>
      </c>
      <c r="O2852">
        <v>67</v>
      </c>
      <c r="P2852">
        <v>0.1</v>
      </c>
      <c r="Q2852">
        <v>2393.3672649999999</v>
      </c>
      <c r="R2852">
        <v>219953</v>
      </c>
      <c r="S2852">
        <v>1.6</v>
      </c>
      <c r="T2852">
        <v>1.5</v>
      </c>
      <c r="U2852">
        <v>0.57899999999999996</v>
      </c>
      <c r="V2852">
        <v>10.7</v>
      </c>
      <c r="W2852" t="b">
        <f>COUNT(LifeExpectancyData[[#This Row],[Life expectancy]:[Schooling]])=19</f>
        <v>1</v>
      </c>
    </row>
    <row r="2853" spans="1:23" x14ac:dyDescent="0.25">
      <c r="A2853" t="s">
        <v>461</v>
      </c>
      <c r="B2853">
        <v>2006</v>
      </c>
      <c r="C2853" t="s">
        <v>273</v>
      </c>
      <c r="D2853">
        <v>71</v>
      </c>
      <c r="E2853">
        <v>161</v>
      </c>
      <c r="F2853">
        <v>0</v>
      </c>
      <c r="G2853">
        <v>1</v>
      </c>
      <c r="H2853">
        <v>43.197807670000003</v>
      </c>
      <c r="I2853">
        <v>59</v>
      </c>
      <c r="J2853">
        <v>0</v>
      </c>
      <c r="K2853">
        <v>45.7</v>
      </c>
      <c r="L2853">
        <v>0</v>
      </c>
      <c r="M2853">
        <v>67</v>
      </c>
      <c r="N2853">
        <v>3.96</v>
      </c>
      <c r="O2853">
        <v>68</v>
      </c>
      <c r="P2853">
        <v>0.1</v>
      </c>
      <c r="Q2853">
        <v>247.97823</v>
      </c>
      <c r="R2853">
        <v>214634</v>
      </c>
      <c r="S2853">
        <v>1.6</v>
      </c>
      <c r="T2853">
        <v>1.5</v>
      </c>
      <c r="U2853">
        <v>0.57199999999999995</v>
      </c>
      <c r="V2853">
        <v>10.6</v>
      </c>
      <c r="W2853" t="b">
        <f>COUNT(LifeExpectancyData[[#This Row],[Life expectancy]:[Schooling]])=19</f>
        <v>1</v>
      </c>
    </row>
    <row r="2854" spans="1:23" x14ac:dyDescent="0.25">
      <c r="A2854" t="s">
        <v>461</v>
      </c>
      <c r="B2854">
        <v>2005</v>
      </c>
      <c r="C2854" t="s">
        <v>273</v>
      </c>
      <c r="D2854">
        <v>69.900000000000006</v>
      </c>
      <c r="E2854">
        <v>165</v>
      </c>
      <c r="F2854">
        <v>0</v>
      </c>
      <c r="G2854">
        <v>0.88</v>
      </c>
      <c r="H2854">
        <v>337.29428460000003</v>
      </c>
      <c r="I2854">
        <v>61</v>
      </c>
      <c r="J2854">
        <v>3</v>
      </c>
      <c r="K2854">
        <v>44.9</v>
      </c>
      <c r="L2854">
        <v>0</v>
      </c>
      <c r="M2854">
        <v>67</v>
      </c>
      <c r="N2854">
        <v>3.87</v>
      </c>
      <c r="O2854">
        <v>68</v>
      </c>
      <c r="P2854">
        <v>0.1</v>
      </c>
      <c r="Q2854">
        <v>1886.4333590000001</v>
      </c>
      <c r="R2854">
        <v>2937</v>
      </c>
      <c r="S2854">
        <v>1.6</v>
      </c>
      <c r="T2854">
        <v>1.5</v>
      </c>
      <c r="U2854">
        <v>0</v>
      </c>
      <c r="V2854">
        <v>10.6</v>
      </c>
      <c r="W2854" t="b">
        <f>COUNT(LifeExpectancyData[[#This Row],[Life expectancy]:[Schooling]])=19</f>
        <v>1</v>
      </c>
    </row>
    <row r="2855" spans="1:23" x14ac:dyDescent="0.25">
      <c r="A2855" t="s">
        <v>461</v>
      </c>
      <c r="B2855">
        <v>2004</v>
      </c>
      <c r="C2855" t="s">
        <v>273</v>
      </c>
      <c r="D2855">
        <v>69.599999999999994</v>
      </c>
      <c r="E2855">
        <v>169</v>
      </c>
      <c r="F2855">
        <v>0</v>
      </c>
      <c r="G2855">
        <v>0.85</v>
      </c>
      <c r="H2855">
        <v>334.16733729999999</v>
      </c>
      <c r="I2855">
        <v>63</v>
      </c>
      <c r="J2855">
        <v>0</v>
      </c>
      <c r="K2855">
        <v>44.1</v>
      </c>
      <c r="L2855">
        <v>0</v>
      </c>
      <c r="M2855">
        <v>67</v>
      </c>
      <c r="N2855">
        <v>4.12</v>
      </c>
      <c r="O2855">
        <v>69</v>
      </c>
      <c r="P2855">
        <v>0.1</v>
      </c>
      <c r="Q2855">
        <v>1787.94723</v>
      </c>
      <c r="R2855">
        <v>24143</v>
      </c>
      <c r="S2855">
        <v>1.6</v>
      </c>
      <c r="T2855">
        <v>1.5</v>
      </c>
      <c r="U2855">
        <v>0</v>
      </c>
      <c r="V2855">
        <v>10.7</v>
      </c>
      <c r="W2855" t="b">
        <f>COUNT(LifeExpectancyData[[#This Row],[Life expectancy]:[Schooling]])=19</f>
        <v>1</v>
      </c>
    </row>
    <row r="2856" spans="1:23" x14ac:dyDescent="0.25">
      <c r="A2856" t="s">
        <v>461</v>
      </c>
      <c r="B2856">
        <v>2003</v>
      </c>
      <c r="C2856" t="s">
        <v>273</v>
      </c>
      <c r="D2856">
        <v>69.400000000000006</v>
      </c>
      <c r="E2856">
        <v>173</v>
      </c>
      <c r="F2856">
        <v>0</v>
      </c>
      <c r="G2856">
        <v>1.2</v>
      </c>
      <c r="H2856">
        <v>27.298390730000001</v>
      </c>
      <c r="I2856">
        <v>64</v>
      </c>
      <c r="J2856">
        <v>165</v>
      </c>
      <c r="K2856">
        <v>43.3</v>
      </c>
      <c r="L2856">
        <v>0</v>
      </c>
      <c r="M2856">
        <v>67</v>
      </c>
      <c r="N2856">
        <v>4.2</v>
      </c>
      <c r="O2856">
        <v>69</v>
      </c>
      <c r="P2856">
        <v>0.1</v>
      </c>
      <c r="Q2856">
        <v>158.52724000000001</v>
      </c>
      <c r="R2856">
        <v>198964</v>
      </c>
      <c r="S2856">
        <v>1.6</v>
      </c>
      <c r="T2856">
        <v>1.6</v>
      </c>
      <c r="U2856">
        <v>0</v>
      </c>
      <c r="V2856">
        <v>10.4</v>
      </c>
      <c r="W2856" t="b">
        <f>COUNT(LifeExpectancyData[[#This Row],[Life expectancy]:[Schooling]])=19</f>
        <v>1</v>
      </c>
    </row>
    <row r="2857" spans="1:23" x14ac:dyDescent="0.25">
      <c r="A2857" t="s">
        <v>461</v>
      </c>
      <c r="B2857">
        <v>2002</v>
      </c>
      <c r="C2857" t="s">
        <v>273</v>
      </c>
      <c r="D2857">
        <v>69.3</v>
      </c>
      <c r="E2857">
        <v>176</v>
      </c>
      <c r="F2857">
        <v>0</v>
      </c>
      <c r="G2857">
        <v>1.24</v>
      </c>
      <c r="H2857">
        <v>171.13736109999999</v>
      </c>
      <c r="I2857">
        <v>66</v>
      </c>
      <c r="J2857">
        <v>101</v>
      </c>
      <c r="K2857">
        <v>42.6</v>
      </c>
      <c r="L2857">
        <v>0</v>
      </c>
      <c r="M2857">
        <v>67</v>
      </c>
      <c r="N2857">
        <v>3.52</v>
      </c>
      <c r="O2857">
        <v>7</v>
      </c>
      <c r="P2857">
        <v>0.1</v>
      </c>
      <c r="Q2857">
        <v>1353.9348190000001</v>
      </c>
      <c r="R2857">
        <v>193956</v>
      </c>
      <c r="S2857">
        <v>1.7</v>
      </c>
      <c r="T2857">
        <v>1.6</v>
      </c>
      <c r="U2857">
        <v>0</v>
      </c>
      <c r="V2857">
        <v>10.199999999999999</v>
      </c>
      <c r="W2857" t="b">
        <f>COUNT(LifeExpectancyData[[#This Row],[Life expectancy]:[Schooling]])=19</f>
        <v>1</v>
      </c>
    </row>
    <row r="2858" spans="1:23" x14ac:dyDescent="0.25">
      <c r="A2858" t="s">
        <v>461</v>
      </c>
      <c r="B2858">
        <v>2001</v>
      </c>
      <c r="C2858" t="s">
        <v>273</v>
      </c>
      <c r="D2858">
        <v>69.099999999999994</v>
      </c>
      <c r="E2858">
        <v>179</v>
      </c>
      <c r="F2858">
        <v>0</v>
      </c>
      <c r="G2858">
        <v>0.91</v>
      </c>
      <c r="H2858">
        <v>163.10529199999999</v>
      </c>
      <c r="I2858">
        <v>68</v>
      </c>
      <c r="J2858">
        <v>7</v>
      </c>
      <c r="K2858">
        <v>41.9</v>
      </c>
      <c r="L2858">
        <v>0</v>
      </c>
      <c r="M2858">
        <v>67</v>
      </c>
      <c r="N2858">
        <v>3.37</v>
      </c>
      <c r="O2858">
        <v>7</v>
      </c>
      <c r="P2858">
        <v>0.1</v>
      </c>
      <c r="Q2858">
        <v>1362.6173100000001</v>
      </c>
      <c r="R2858">
        <v>18929</v>
      </c>
      <c r="S2858">
        <v>1.7</v>
      </c>
      <c r="T2858">
        <v>1.6</v>
      </c>
      <c r="U2858">
        <v>0</v>
      </c>
      <c r="V2858">
        <v>10.1</v>
      </c>
      <c r="W2858" t="b">
        <f>COUNT(LifeExpectancyData[[#This Row],[Life expectancy]:[Schooling]])=19</f>
        <v>1</v>
      </c>
    </row>
    <row r="2859" spans="1:23" x14ac:dyDescent="0.25">
      <c r="A2859" t="s">
        <v>461</v>
      </c>
      <c r="B2859">
        <v>2000</v>
      </c>
      <c r="C2859" t="s">
        <v>273</v>
      </c>
      <c r="D2859">
        <v>69</v>
      </c>
      <c r="E2859">
        <v>18</v>
      </c>
      <c r="F2859">
        <v>0</v>
      </c>
      <c r="G2859">
        <v>1.21</v>
      </c>
      <c r="H2859">
        <v>21.900752319999999</v>
      </c>
      <c r="I2859">
        <v>7</v>
      </c>
      <c r="J2859">
        <v>9</v>
      </c>
      <c r="K2859">
        <v>41.1</v>
      </c>
      <c r="L2859">
        <v>0</v>
      </c>
      <c r="M2859">
        <v>67</v>
      </c>
      <c r="N2859">
        <v>3.28</v>
      </c>
      <c r="O2859">
        <v>71</v>
      </c>
      <c r="P2859">
        <v>0.1</v>
      </c>
      <c r="Q2859">
        <v>1469.8491489999999</v>
      </c>
      <c r="R2859">
        <v>18563</v>
      </c>
      <c r="S2859">
        <v>1.7</v>
      </c>
      <c r="T2859">
        <v>1.7</v>
      </c>
      <c r="U2859">
        <v>0</v>
      </c>
      <c r="V2859">
        <v>9.6</v>
      </c>
      <c r="W2859" t="b">
        <f>COUNT(LifeExpectancyData[[#This Row],[Life expectancy]:[Schooling]])=19</f>
        <v>1</v>
      </c>
    </row>
    <row r="2860" spans="1:23" x14ac:dyDescent="0.25">
      <c r="A2860" t="s">
        <v>462</v>
      </c>
      <c r="B2860">
        <v>2015</v>
      </c>
      <c r="C2860" t="s">
        <v>273</v>
      </c>
      <c r="D2860">
        <v>74.099999999999994</v>
      </c>
      <c r="E2860">
        <v>157</v>
      </c>
      <c r="F2860">
        <v>9</v>
      </c>
      <c r="H2860">
        <v>0</v>
      </c>
      <c r="I2860">
        <v>87</v>
      </c>
      <c r="J2860">
        <v>0</v>
      </c>
      <c r="K2860">
        <v>62.1</v>
      </c>
      <c r="L2860">
        <v>10</v>
      </c>
      <c r="M2860">
        <v>87</v>
      </c>
      <c r="O2860">
        <v>87</v>
      </c>
      <c r="P2860">
        <v>0.1</v>
      </c>
      <c r="S2860">
        <v>1.6</v>
      </c>
      <c r="T2860">
        <v>1.5</v>
      </c>
      <c r="U2860">
        <v>0.76900000000000002</v>
      </c>
      <c r="V2860">
        <v>14.3</v>
      </c>
      <c r="W2860" t="b">
        <f>COUNT(LifeExpectancyData[[#This Row],[Life expectancy]:[Schooling]])=19</f>
        <v>0</v>
      </c>
    </row>
    <row r="2861" spans="1:23" x14ac:dyDescent="0.25">
      <c r="A2861" t="s">
        <v>462</v>
      </c>
      <c r="B2861">
        <v>2014</v>
      </c>
      <c r="C2861" t="s">
        <v>273</v>
      </c>
      <c r="D2861">
        <v>73.900000000000006</v>
      </c>
      <c r="E2861">
        <v>158</v>
      </c>
      <c r="F2861">
        <v>9</v>
      </c>
      <c r="G2861">
        <v>6.47</v>
      </c>
      <c r="H2861">
        <v>0</v>
      </c>
      <c r="I2861">
        <v>78</v>
      </c>
      <c r="J2861">
        <v>0</v>
      </c>
      <c r="K2861">
        <v>61.5</v>
      </c>
      <c r="L2861">
        <v>10</v>
      </c>
      <c r="M2861">
        <v>79</v>
      </c>
      <c r="N2861">
        <v>5.26</v>
      </c>
      <c r="O2861">
        <v>78</v>
      </c>
      <c r="P2861">
        <v>0.1</v>
      </c>
      <c r="S2861">
        <v>1.6</v>
      </c>
      <c r="T2861">
        <v>1.5</v>
      </c>
      <c r="U2861">
        <v>0.77100000000000002</v>
      </c>
      <c r="V2861">
        <v>14.2</v>
      </c>
      <c r="W2861" t="b">
        <f>COUNT(LifeExpectancyData[[#This Row],[Life expectancy]:[Schooling]])=19</f>
        <v>0</v>
      </c>
    </row>
    <row r="2862" spans="1:23" x14ac:dyDescent="0.25">
      <c r="A2862" t="s">
        <v>462</v>
      </c>
      <c r="B2862">
        <v>2013</v>
      </c>
      <c r="C2862" t="s">
        <v>273</v>
      </c>
      <c r="D2862">
        <v>73.8</v>
      </c>
      <c r="E2862">
        <v>159</v>
      </c>
      <c r="F2862">
        <v>9</v>
      </c>
      <c r="G2862">
        <v>6.71</v>
      </c>
      <c r="H2862">
        <v>0</v>
      </c>
      <c r="I2862">
        <v>82</v>
      </c>
      <c r="J2862">
        <v>0</v>
      </c>
      <c r="K2862">
        <v>61</v>
      </c>
      <c r="L2862">
        <v>10</v>
      </c>
      <c r="M2862">
        <v>82</v>
      </c>
      <c r="N2862">
        <v>4.9400000000000004</v>
      </c>
      <c r="O2862">
        <v>82</v>
      </c>
      <c r="P2862">
        <v>0.1</v>
      </c>
      <c r="S2862">
        <v>1.6</v>
      </c>
      <c r="T2862">
        <v>1.5</v>
      </c>
      <c r="U2862">
        <v>0.77</v>
      </c>
      <c r="V2862">
        <v>14.2</v>
      </c>
      <c r="W2862" t="b">
        <f>COUNT(LifeExpectancyData[[#This Row],[Life expectancy]:[Schooling]])=19</f>
        <v>0</v>
      </c>
    </row>
    <row r="2863" spans="1:23" x14ac:dyDescent="0.25">
      <c r="A2863" t="s">
        <v>462</v>
      </c>
      <c r="B2863">
        <v>2012</v>
      </c>
      <c r="C2863" t="s">
        <v>273</v>
      </c>
      <c r="D2863">
        <v>73.7</v>
      </c>
      <c r="E2863">
        <v>161</v>
      </c>
      <c r="F2863">
        <v>9</v>
      </c>
      <c r="G2863">
        <v>6.7</v>
      </c>
      <c r="H2863">
        <v>0</v>
      </c>
      <c r="I2863">
        <v>81</v>
      </c>
      <c r="J2863">
        <v>1</v>
      </c>
      <c r="K2863">
        <v>6.4</v>
      </c>
      <c r="L2863">
        <v>10</v>
      </c>
      <c r="M2863">
        <v>73</v>
      </c>
      <c r="N2863">
        <v>4.8</v>
      </c>
      <c r="O2863">
        <v>81</v>
      </c>
      <c r="P2863">
        <v>0.1</v>
      </c>
      <c r="S2863">
        <v>1.6</v>
      </c>
      <c r="T2863">
        <v>1.5</v>
      </c>
      <c r="U2863">
        <v>0.76700000000000002</v>
      </c>
      <c r="V2863">
        <v>14.1</v>
      </c>
      <c r="W2863" t="b">
        <f>COUNT(LifeExpectancyData[[#This Row],[Life expectancy]:[Schooling]])=19</f>
        <v>0</v>
      </c>
    </row>
    <row r="2864" spans="1:23" x14ac:dyDescent="0.25">
      <c r="A2864" t="s">
        <v>462</v>
      </c>
      <c r="B2864">
        <v>2011</v>
      </c>
      <c r="C2864" t="s">
        <v>273</v>
      </c>
      <c r="D2864">
        <v>73.8</v>
      </c>
      <c r="E2864">
        <v>158</v>
      </c>
      <c r="F2864">
        <v>9</v>
      </c>
      <c r="G2864">
        <v>6.74</v>
      </c>
      <c r="H2864">
        <v>0</v>
      </c>
      <c r="I2864">
        <v>78</v>
      </c>
      <c r="J2864">
        <v>0</v>
      </c>
      <c r="K2864">
        <v>59.9</v>
      </c>
      <c r="L2864">
        <v>10</v>
      </c>
      <c r="M2864">
        <v>78</v>
      </c>
      <c r="N2864">
        <v>5.24</v>
      </c>
      <c r="O2864">
        <v>78</v>
      </c>
      <c r="P2864">
        <v>0.1</v>
      </c>
      <c r="S2864">
        <v>1.6</v>
      </c>
      <c r="T2864">
        <v>1.5</v>
      </c>
      <c r="U2864">
        <v>0.75600000000000001</v>
      </c>
      <c r="V2864">
        <v>14.1</v>
      </c>
      <c r="W2864" t="b">
        <f>COUNT(LifeExpectancyData[[#This Row],[Life expectancy]:[Schooling]])=19</f>
        <v>0</v>
      </c>
    </row>
    <row r="2865" spans="1:23" x14ac:dyDescent="0.25">
      <c r="A2865" t="s">
        <v>462</v>
      </c>
      <c r="B2865">
        <v>2010</v>
      </c>
      <c r="C2865" t="s">
        <v>273</v>
      </c>
      <c r="D2865">
        <v>73.7</v>
      </c>
      <c r="E2865">
        <v>158</v>
      </c>
      <c r="F2865">
        <v>9</v>
      </c>
      <c r="G2865">
        <v>7.22</v>
      </c>
      <c r="H2865">
        <v>0</v>
      </c>
      <c r="I2865">
        <v>78</v>
      </c>
      <c r="J2865">
        <v>0</v>
      </c>
      <c r="K2865">
        <v>59.3</v>
      </c>
      <c r="L2865">
        <v>10</v>
      </c>
      <c r="M2865">
        <v>74</v>
      </c>
      <c r="N2865">
        <v>5.4</v>
      </c>
      <c r="O2865">
        <v>78</v>
      </c>
      <c r="P2865">
        <v>0.1</v>
      </c>
      <c r="S2865">
        <v>1.6</v>
      </c>
      <c r="T2865">
        <v>1.5</v>
      </c>
      <c r="U2865">
        <v>0.754</v>
      </c>
      <c r="V2865">
        <v>14</v>
      </c>
      <c r="W2865" t="b">
        <f>COUNT(LifeExpectancyData[[#This Row],[Life expectancy]:[Schooling]])=19</f>
        <v>0</v>
      </c>
    </row>
    <row r="2866" spans="1:23" x14ac:dyDescent="0.25">
      <c r="A2866" t="s">
        <v>462</v>
      </c>
      <c r="B2866">
        <v>2009</v>
      </c>
      <c r="C2866" t="s">
        <v>273</v>
      </c>
      <c r="D2866">
        <v>73.599999999999994</v>
      </c>
      <c r="E2866">
        <v>166</v>
      </c>
      <c r="F2866">
        <v>9</v>
      </c>
      <c r="G2866">
        <v>7.59</v>
      </c>
      <c r="H2866">
        <v>0</v>
      </c>
      <c r="I2866">
        <v>84</v>
      </c>
      <c r="J2866">
        <v>0</v>
      </c>
      <c r="K2866">
        <v>58.8</v>
      </c>
      <c r="L2866">
        <v>10</v>
      </c>
      <c r="M2866">
        <v>75</v>
      </c>
      <c r="N2866">
        <v>5.81</v>
      </c>
      <c r="O2866">
        <v>84</v>
      </c>
      <c r="P2866">
        <v>0.1</v>
      </c>
      <c r="S2866">
        <v>1.6</v>
      </c>
      <c r="T2866">
        <v>1.5</v>
      </c>
      <c r="U2866">
        <v>0.754</v>
      </c>
      <c r="V2866">
        <v>14</v>
      </c>
      <c r="W2866" t="b">
        <f>COUNT(LifeExpectancyData[[#This Row],[Life expectancy]:[Schooling]])=19</f>
        <v>0</v>
      </c>
    </row>
    <row r="2867" spans="1:23" x14ac:dyDescent="0.25">
      <c r="A2867" t="s">
        <v>462</v>
      </c>
      <c r="B2867">
        <v>2008</v>
      </c>
      <c r="C2867" t="s">
        <v>273</v>
      </c>
      <c r="D2867">
        <v>73.2</v>
      </c>
      <c r="E2867">
        <v>168</v>
      </c>
      <c r="F2867">
        <v>9</v>
      </c>
      <c r="G2867">
        <v>8.18</v>
      </c>
      <c r="H2867">
        <v>0</v>
      </c>
      <c r="I2867">
        <v>53</v>
      </c>
      <c r="J2867">
        <v>0</v>
      </c>
      <c r="K2867">
        <v>58.2</v>
      </c>
      <c r="L2867">
        <v>10</v>
      </c>
      <c r="M2867">
        <v>76</v>
      </c>
      <c r="N2867">
        <v>3.98</v>
      </c>
      <c r="O2867">
        <v>5</v>
      </c>
      <c r="P2867">
        <v>0.1</v>
      </c>
      <c r="S2867">
        <v>1.6</v>
      </c>
      <c r="T2867">
        <v>1.5</v>
      </c>
      <c r="U2867">
        <v>0.745</v>
      </c>
      <c r="V2867">
        <v>13.4</v>
      </c>
      <c r="W2867" t="b">
        <f>COUNT(LifeExpectancyData[[#This Row],[Life expectancy]:[Schooling]])=19</f>
        <v>0</v>
      </c>
    </row>
    <row r="2868" spans="1:23" x14ac:dyDescent="0.25">
      <c r="A2868" t="s">
        <v>462</v>
      </c>
      <c r="B2868">
        <v>2007</v>
      </c>
      <c r="C2868" t="s">
        <v>273</v>
      </c>
      <c r="D2868">
        <v>73.400000000000006</v>
      </c>
      <c r="E2868">
        <v>165</v>
      </c>
      <c r="F2868">
        <v>9</v>
      </c>
      <c r="G2868">
        <v>8.6999999999999993</v>
      </c>
      <c r="H2868">
        <v>0</v>
      </c>
      <c r="I2868">
        <v>62</v>
      </c>
      <c r="J2868">
        <v>32</v>
      </c>
      <c r="K2868">
        <v>57.6</v>
      </c>
      <c r="L2868">
        <v>10</v>
      </c>
      <c r="M2868">
        <v>67</v>
      </c>
      <c r="N2868">
        <v>5.25</v>
      </c>
      <c r="O2868">
        <v>62</v>
      </c>
      <c r="P2868">
        <v>0.1</v>
      </c>
      <c r="S2868">
        <v>1.6</v>
      </c>
      <c r="T2868">
        <v>1.5</v>
      </c>
      <c r="U2868">
        <v>0.72799999999999998</v>
      </c>
      <c r="V2868">
        <v>12.9</v>
      </c>
      <c r="W2868" t="b">
        <f>COUNT(LifeExpectancyData[[#This Row],[Life expectancy]:[Schooling]])=19</f>
        <v>0</v>
      </c>
    </row>
    <row r="2869" spans="1:23" x14ac:dyDescent="0.25">
      <c r="A2869" t="s">
        <v>462</v>
      </c>
      <c r="B2869">
        <v>2006</v>
      </c>
      <c r="C2869" t="s">
        <v>273</v>
      </c>
      <c r="D2869">
        <v>73.599999999999994</v>
      </c>
      <c r="E2869">
        <v>163</v>
      </c>
      <c r="F2869">
        <v>9</v>
      </c>
      <c r="G2869">
        <v>8.27</v>
      </c>
      <c r="H2869">
        <v>0</v>
      </c>
      <c r="I2869">
        <v>71</v>
      </c>
      <c r="J2869">
        <v>78</v>
      </c>
      <c r="K2869">
        <v>57.1</v>
      </c>
      <c r="L2869">
        <v>11</v>
      </c>
      <c r="M2869">
        <v>73</v>
      </c>
      <c r="N2869">
        <v>4.8499999999999996</v>
      </c>
      <c r="O2869">
        <v>71</v>
      </c>
      <c r="P2869">
        <v>0.1</v>
      </c>
      <c r="S2869">
        <v>1.6</v>
      </c>
      <c r="T2869">
        <v>1.6</v>
      </c>
      <c r="U2869">
        <v>0.71399999999999997</v>
      </c>
      <c r="V2869">
        <v>12.4</v>
      </c>
      <c r="W2869" t="b">
        <f>COUNT(LifeExpectancyData[[#This Row],[Life expectancy]:[Schooling]])=19</f>
        <v>0</v>
      </c>
    </row>
    <row r="2870" spans="1:23" x14ac:dyDescent="0.25">
      <c r="A2870" t="s">
        <v>462</v>
      </c>
      <c r="B2870">
        <v>2005</v>
      </c>
      <c r="C2870" t="s">
        <v>273</v>
      </c>
      <c r="D2870">
        <v>73.599999999999994</v>
      </c>
      <c r="E2870">
        <v>158</v>
      </c>
      <c r="F2870">
        <v>9</v>
      </c>
      <c r="G2870">
        <v>7.92</v>
      </c>
      <c r="H2870">
        <v>0</v>
      </c>
      <c r="I2870">
        <v>88</v>
      </c>
      <c r="J2870">
        <v>0</v>
      </c>
      <c r="K2870">
        <v>56.5</v>
      </c>
      <c r="L2870">
        <v>11</v>
      </c>
      <c r="M2870">
        <v>8</v>
      </c>
      <c r="N2870">
        <v>4.6900000000000004</v>
      </c>
      <c r="O2870">
        <v>87</v>
      </c>
      <c r="P2870">
        <v>0.1</v>
      </c>
      <c r="S2870">
        <v>1.7</v>
      </c>
      <c r="T2870">
        <v>1.6</v>
      </c>
      <c r="U2870">
        <v>0.7</v>
      </c>
      <c r="V2870">
        <v>11.8</v>
      </c>
      <c r="W2870" t="b">
        <f>COUNT(LifeExpectancyData[[#This Row],[Life expectancy]:[Schooling]])=19</f>
        <v>0</v>
      </c>
    </row>
    <row r="2871" spans="1:23" x14ac:dyDescent="0.25">
      <c r="A2871" t="s">
        <v>462</v>
      </c>
      <c r="B2871">
        <v>2004</v>
      </c>
      <c r="C2871" t="s">
        <v>273</v>
      </c>
      <c r="D2871">
        <v>73.3</v>
      </c>
      <c r="E2871">
        <v>161</v>
      </c>
      <c r="F2871">
        <v>10</v>
      </c>
      <c r="G2871">
        <v>7.55</v>
      </c>
      <c r="H2871">
        <v>0</v>
      </c>
      <c r="I2871">
        <v>82</v>
      </c>
      <c r="J2871">
        <v>0</v>
      </c>
      <c r="K2871">
        <v>55.9</v>
      </c>
      <c r="L2871">
        <v>11</v>
      </c>
      <c r="M2871">
        <v>83</v>
      </c>
      <c r="N2871">
        <v>4.78</v>
      </c>
      <c r="O2871">
        <v>86</v>
      </c>
      <c r="P2871">
        <v>0.1</v>
      </c>
      <c r="S2871">
        <v>1.7</v>
      </c>
      <c r="T2871">
        <v>1.6</v>
      </c>
      <c r="U2871">
        <v>0.68700000000000006</v>
      </c>
      <c r="V2871">
        <v>11.6</v>
      </c>
      <c r="W2871" t="b">
        <f>COUNT(LifeExpectancyData[[#This Row],[Life expectancy]:[Schooling]])=19</f>
        <v>0</v>
      </c>
    </row>
    <row r="2872" spans="1:23" x14ac:dyDescent="0.25">
      <c r="A2872" t="s">
        <v>462</v>
      </c>
      <c r="B2872">
        <v>2003</v>
      </c>
      <c r="C2872" t="s">
        <v>273</v>
      </c>
      <c r="D2872">
        <v>72.400000000000006</v>
      </c>
      <c r="E2872">
        <v>172</v>
      </c>
      <c r="F2872">
        <v>10</v>
      </c>
      <c r="G2872">
        <v>6.3</v>
      </c>
      <c r="H2872">
        <v>0</v>
      </c>
      <c r="I2872">
        <v>72</v>
      </c>
      <c r="J2872">
        <v>0</v>
      </c>
      <c r="K2872">
        <v>55.3</v>
      </c>
      <c r="L2872">
        <v>12</v>
      </c>
      <c r="M2872">
        <v>86</v>
      </c>
      <c r="N2872">
        <v>4.93</v>
      </c>
      <c r="O2872">
        <v>68</v>
      </c>
      <c r="P2872">
        <v>0.1</v>
      </c>
      <c r="S2872">
        <v>1.7</v>
      </c>
      <c r="T2872">
        <v>1.6</v>
      </c>
      <c r="U2872">
        <v>0.68799999999999994</v>
      </c>
      <c r="V2872">
        <v>11.6</v>
      </c>
      <c r="W2872" t="b">
        <f>COUNT(LifeExpectancyData[[#This Row],[Life expectancy]:[Schooling]])=19</f>
        <v>0</v>
      </c>
    </row>
    <row r="2873" spans="1:23" x14ac:dyDescent="0.25">
      <c r="A2873" t="s">
        <v>462</v>
      </c>
      <c r="B2873">
        <v>2002</v>
      </c>
      <c r="C2873" t="s">
        <v>273</v>
      </c>
      <c r="D2873">
        <v>73.099999999999994</v>
      </c>
      <c r="E2873">
        <v>167</v>
      </c>
      <c r="F2873">
        <v>10</v>
      </c>
      <c r="G2873">
        <v>6.89</v>
      </c>
      <c r="H2873">
        <v>0</v>
      </c>
      <c r="I2873">
        <v>6</v>
      </c>
      <c r="J2873">
        <v>2392</v>
      </c>
      <c r="K2873">
        <v>54.7</v>
      </c>
      <c r="L2873">
        <v>12</v>
      </c>
      <c r="M2873">
        <v>81</v>
      </c>
      <c r="N2873">
        <v>4.93</v>
      </c>
      <c r="O2873">
        <v>65</v>
      </c>
      <c r="P2873">
        <v>0.1</v>
      </c>
      <c r="S2873">
        <v>1.7</v>
      </c>
      <c r="T2873">
        <v>1.7</v>
      </c>
      <c r="U2873">
        <v>0.68400000000000005</v>
      </c>
      <c r="V2873">
        <v>11</v>
      </c>
      <c r="W2873" t="b">
        <f>COUNT(LifeExpectancyData[[#This Row],[Life expectancy]:[Schooling]])=19</f>
        <v>0</v>
      </c>
    </row>
    <row r="2874" spans="1:23" x14ac:dyDescent="0.25">
      <c r="A2874" t="s">
        <v>462</v>
      </c>
      <c r="B2874">
        <v>2001</v>
      </c>
      <c r="C2874" t="s">
        <v>273</v>
      </c>
      <c r="D2874">
        <v>72.5</v>
      </c>
      <c r="E2874">
        <v>169</v>
      </c>
      <c r="F2874">
        <v>10</v>
      </c>
      <c r="G2874">
        <v>8.0500000000000007</v>
      </c>
      <c r="H2874">
        <v>0</v>
      </c>
      <c r="I2874">
        <v>53</v>
      </c>
      <c r="J2874">
        <v>115</v>
      </c>
      <c r="K2874">
        <v>54.1</v>
      </c>
      <c r="L2874">
        <v>12</v>
      </c>
      <c r="M2874">
        <v>87</v>
      </c>
      <c r="N2874">
        <v>5.21</v>
      </c>
      <c r="O2874">
        <v>7</v>
      </c>
      <c r="P2874">
        <v>0.1</v>
      </c>
      <c r="S2874">
        <v>1.8</v>
      </c>
      <c r="T2874">
        <v>1.7</v>
      </c>
      <c r="U2874">
        <v>0.67200000000000004</v>
      </c>
      <c r="V2874">
        <v>10.4</v>
      </c>
      <c r="W2874" t="b">
        <f>COUNT(LifeExpectancyData[[#This Row],[Life expectancy]:[Schooling]])=19</f>
        <v>0</v>
      </c>
    </row>
    <row r="2875" spans="1:23" x14ac:dyDescent="0.25">
      <c r="A2875" t="s">
        <v>462</v>
      </c>
      <c r="B2875">
        <v>2000</v>
      </c>
      <c r="C2875" t="s">
        <v>273</v>
      </c>
      <c r="D2875">
        <v>72.5</v>
      </c>
      <c r="E2875">
        <v>168</v>
      </c>
      <c r="F2875">
        <v>11</v>
      </c>
      <c r="G2875">
        <v>8.01</v>
      </c>
      <c r="H2875">
        <v>0</v>
      </c>
      <c r="I2875">
        <v>5</v>
      </c>
      <c r="J2875">
        <v>22</v>
      </c>
      <c r="K2875">
        <v>53.4</v>
      </c>
      <c r="L2875">
        <v>13</v>
      </c>
      <c r="M2875">
        <v>86</v>
      </c>
      <c r="N2875">
        <v>4.91</v>
      </c>
      <c r="O2875">
        <v>77</v>
      </c>
      <c r="P2875">
        <v>0.1</v>
      </c>
      <c r="S2875">
        <v>1.8</v>
      </c>
      <c r="T2875">
        <v>1.7</v>
      </c>
      <c r="U2875">
        <v>0.67</v>
      </c>
      <c r="V2875">
        <v>10.6</v>
      </c>
      <c r="W2875" t="b">
        <f>COUNT(LifeExpectancyData[[#This Row],[Life expectancy]:[Schooling]])=19</f>
        <v>0</v>
      </c>
    </row>
    <row r="2876" spans="1:23" x14ac:dyDescent="0.25">
      <c r="A2876" t="s">
        <v>463</v>
      </c>
      <c r="B2876">
        <v>2015</v>
      </c>
      <c r="C2876" t="s">
        <v>273</v>
      </c>
      <c r="D2876">
        <v>76</v>
      </c>
      <c r="E2876">
        <v>127</v>
      </c>
      <c r="F2876">
        <v>28</v>
      </c>
      <c r="H2876">
        <v>0</v>
      </c>
      <c r="I2876">
        <v>97</v>
      </c>
      <c r="J2876">
        <v>256</v>
      </c>
      <c r="K2876">
        <v>17.5</v>
      </c>
      <c r="L2876">
        <v>35</v>
      </c>
      <c r="M2876">
        <v>97</v>
      </c>
      <c r="O2876">
        <v>97</v>
      </c>
      <c r="P2876">
        <v>0.1</v>
      </c>
      <c r="S2876">
        <v>14.2</v>
      </c>
      <c r="T2876">
        <v>14.5</v>
      </c>
      <c r="U2876">
        <v>0.67800000000000005</v>
      </c>
      <c r="V2876">
        <v>12.6</v>
      </c>
      <c r="W2876" t="b">
        <f>COUNT(LifeExpectancyData[[#This Row],[Life expectancy]:[Schooling]])=19</f>
        <v>0</v>
      </c>
    </row>
    <row r="2877" spans="1:23" x14ac:dyDescent="0.25">
      <c r="A2877" t="s">
        <v>463</v>
      </c>
      <c r="B2877">
        <v>2014</v>
      </c>
      <c r="C2877" t="s">
        <v>273</v>
      </c>
      <c r="D2877">
        <v>75.900000000000006</v>
      </c>
      <c r="E2877">
        <v>128</v>
      </c>
      <c r="F2877">
        <v>28</v>
      </c>
      <c r="G2877">
        <v>4.09</v>
      </c>
      <c r="H2877">
        <v>0</v>
      </c>
      <c r="I2877">
        <v>95</v>
      </c>
      <c r="J2877">
        <v>15033</v>
      </c>
      <c r="K2877">
        <v>16.7</v>
      </c>
      <c r="L2877">
        <v>35</v>
      </c>
      <c r="M2877">
        <v>96</v>
      </c>
      <c r="N2877">
        <v>7.7</v>
      </c>
      <c r="O2877">
        <v>95</v>
      </c>
      <c r="P2877">
        <v>0.1</v>
      </c>
      <c r="S2877">
        <v>14.3</v>
      </c>
      <c r="T2877">
        <v>14.7</v>
      </c>
      <c r="U2877">
        <v>0.67500000000000004</v>
      </c>
      <c r="V2877">
        <v>12.5</v>
      </c>
      <c r="W2877" t="b">
        <f>COUNT(LifeExpectancyData[[#This Row],[Life expectancy]:[Schooling]])=19</f>
        <v>0</v>
      </c>
    </row>
    <row r="2878" spans="1:23" x14ac:dyDescent="0.25">
      <c r="A2878" t="s">
        <v>463</v>
      </c>
      <c r="B2878">
        <v>2013</v>
      </c>
      <c r="C2878" t="s">
        <v>273</v>
      </c>
      <c r="D2878">
        <v>75.7</v>
      </c>
      <c r="E2878">
        <v>129</v>
      </c>
      <c r="F2878">
        <v>28</v>
      </c>
      <c r="G2878">
        <v>4</v>
      </c>
      <c r="H2878">
        <v>0</v>
      </c>
      <c r="I2878">
        <v>59</v>
      </c>
      <c r="J2878">
        <v>1123</v>
      </c>
      <c r="K2878">
        <v>16</v>
      </c>
      <c r="L2878">
        <v>35</v>
      </c>
      <c r="M2878">
        <v>93</v>
      </c>
      <c r="N2878">
        <v>7.17</v>
      </c>
      <c r="O2878">
        <v>59</v>
      </c>
      <c r="P2878">
        <v>0.1</v>
      </c>
      <c r="S2878">
        <v>14.3</v>
      </c>
      <c r="T2878">
        <v>14.9</v>
      </c>
      <c r="U2878">
        <v>0.66800000000000004</v>
      </c>
      <c r="V2878">
        <v>12.3</v>
      </c>
      <c r="W2878" t="b">
        <f>COUNT(LifeExpectancyData[[#This Row],[Life expectancy]:[Schooling]])=19</f>
        <v>0</v>
      </c>
    </row>
    <row r="2879" spans="1:23" x14ac:dyDescent="0.25">
      <c r="A2879" t="s">
        <v>463</v>
      </c>
      <c r="B2879">
        <v>2012</v>
      </c>
      <c r="C2879" t="s">
        <v>273</v>
      </c>
      <c r="D2879">
        <v>75.599999999999994</v>
      </c>
      <c r="E2879">
        <v>13</v>
      </c>
      <c r="F2879">
        <v>29</v>
      </c>
      <c r="G2879">
        <v>4.12</v>
      </c>
      <c r="H2879">
        <v>0</v>
      </c>
      <c r="I2879">
        <v>97</v>
      </c>
      <c r="J2879">
        <v>578</v>
      </c>
      <c r="K2879">
        <v>15.3</v>
      </c>
      <c r="L2879">
        <v>36</v>
      </c>
      <c r="M2879">
        <v>97</v>
      </c>
      <c r="N2879">
        <v>6.96</v>
      </c>
      <c r="O2879">
        <v>97</v>
      </c>
      <c r="P2879">
        <v>0.1</v>
      </c>
      <c r="S2879">
        <v>14.4</v>
      </c>
      <c r="T2879">
        <v>15</v>
      </c>
      <c r="U2879">
        <v>0.66200000000000003</v>
      </c>
      <c r="V2879">
        <v>12.2</v>
      </c>
      <c r="W2879" t="b">
        <f>COUNT(LifeExpectancyData[[#This Row],[Life expectancy]:[Schooling]])=19</f>
        <v>0</v>
      </c>
    </row>
    <row r="2880" spans="1:23" x14ac:dyDescent="0.25">
      <c r="A2880" t="s">
        <v>463</v>
      </c>
      <c r="B2880">
        <v>2011</v>
      </c>
      <c r="C2880" t="s">
        <v>273</v>
      </c>
      <c r="D2880">
        <v>75.400000000000006</v>
      </c>
      <c r="E2880">
        <v>131</v>
      </c>
      <c r="F2880">
        <v>29</v>
      </c>
      <c r="G2880">
        <v>3.94</v>
      </c>
      <c r="H2880">
        <v>0</v>
      </c>
      <c r="I2880">
        <v>95</v>
      </c>
      <c r="J2880">
        <v>750</v>
      </c>
      <c r="K2880">
        <v>14.7</v>
      </c>
      <c r="L2880">
        <v>36</v>
      </c>
      <c r="M2880">
        <v>96</v>
      </c>
      <c r="N2880">
        <v>6.2</v>
      </c>
      <c r="O2880">
        <v>95</v>
      </c>
      <c r="P2880">
        <v>0.1</v>
      </c>
      <c r="S2880">
        <v>14.4</v>
      </c>
      <c r="T2880">
        <v>15.2</v>
      </c>
      <c r="U2880">
        <v>0.65500000000000003</v>
      </c>
      <c r="V2880">
        <v>12</v>
      </c>
      <c r="W2880" t="b">
        <f>COUNT(LifeExpectancyData[[#This Row],[Life expectancy]:[Schooling]])=19</f>
        <v>0</v>
      </c>
    </row>
    <row r="2881" spans="1:23" x14ac:dyDescent="0.25">
      <c r="A2881" t="s">
        <v>463</v>
      </c>
      <c r="B2881">
        <v>2010</v>
      </c>
      <c r="C2881" t="s">
        <v>273</v>
      </c>
      <c r="D2881">
        <v>75.2</v>
      </c>
      <c r="E2881">
        <v>133</v>
      </c>
      <c r="F2881">
        <v>29</v>
      </c>
      <c r="G2881">
        <v>3.93</v>
      </c>
      <c r="H2881">
        <v>0</v>
      </c>
      <c r="I2881">
        <v>88</v>
      </c>
      <c r="J2881">
        <v>2809</v>
      </c>
      <c r="K2881">
        <v>14</v>
      </c>
      <c r="L2881">
        <v>35</v>
      </c>
      <c r="M2881">
        <v>94</v>
      </c>
      <c r="N2881">
        <v>6.36</v>
      </c>
      <c r="O2881">
        <v>93</v>
      </c>
      <c r="P2881">
        <v>0.1</v>
      </c>
      <c r="S2881">
        <v>14.5</v>
      </c>
      <c r="T2881">
        <v>15.4</v>
      </c>
      <c r="U2881">
        <v>0.64700000000000002</v>
      </c>
      <c r="V2881">
        <v>11.9</v>
      </c>
      <c r="W2881" t="b">
        <f>COUNT(LifeExpectancyData[[#This Row],[Life expectancy]:[Schooling]])=19</f>
        <v>0</v>
      </c>
    </row>
    <row r="2882" spans="1:23" x14ac:dyDescent="0.25">
      <c r="A2882" t="s">
        <v>463</v>
      </c>
      <c r="B2882">
        <v>2009</v>
      </c>
      <c r="C2882" t="s">
        <v>273</v>
      </c>
      <c r="D2882">
        <v>75</v>
      </c>
      <c r="E2882">
        <v>134</v>
      </c>
      <c r="F2882">
        <v>29</v>
      </c>
      <c r="G2882">
        <v>3.86</v>
      </c>
      <c r="H2882">
        <v>0</v>
      </c>
      <c r="I2882">
        <v>94</v>
      </c>
      <c r="J2882">
        <v>6582</v>
      </c>
      <c r="K2882">
        <v>13.4</v>
      </c>
      <c r="L2882">
        <v>35</v>
      </c>
      <c r="M2882">
        <v>97</v>
      </c>
      <c r="N2882">
        <v>6.4</v>
      </c>
      <c r="O2882">
        <v>96</v>
      </c>
      <c r="P2882">
        <v>0.1</v>
      </c>
      <c r="S2882">
        <v>14.6</v>
      </c>
      <c r="T2882">
        <v>15.5</v>
      </c>
      <c r="U2882">
        <v>0.64100000000000001</v>
      </c>
      <c r="V2882">
        <v>11.7</v>
      </c>
      <c r="W2882" t="b">
        <f>COUNT(LifeExpectancyData[[#This Row],[Life expectancy]:[Schooling]])=19</f>
        <v>0</v>
      </c>
    </row>
    <row r="2883" spans="1:23" x14ac:dyDescent="0.25">
      <c r="A2883" t="s">
        <v>463</v>
      </c>
      <c r="B2883">
        <v>2008</v>
      </c>
      <c r="C2883" t="s">
        <v>273</v>
      </c>
      <c r="D2883">
        <v>74.900000000000006</v>
      </c>
      <c r="E2883">
        <v>135</v>
      </c>
      <c r="F2883">
        <v>28</v>
      </c>
      <c r="G2883">
        <v>3.58</v>
      </c>
      <c r="H2883">
        <v>0</v>
      </c>
      <c r="I2883">
        <v>87</v>
      </c>
      <c r="J2883">
        <v>352</v>
      </c>
      <c r="K2883">
        <v>12.9</v>
      </c>
      <c r="L2883">
        <v>35</v>
      </c>
      <c r="M2883">
        <v>93</v>
      </c>
      <c r="N2883">
        <v>5.53</v>
      </c>
      <c r="O2883">
        <v>93</v>
      </c>
      <c r="P2883">
        <v>0.2</v>
      </c>
      <c r="S2883">
        <v>14.7</v>
      </c>
      <c r="T2883">
        <v>15.7</v>
      </c>
      <c r="U2883">
        <v>0.63300000000000001</v>
      </c>
      <c r="V2883">
        <v>11.6</v>
      </c>
      <c r="W2883" t="b">
        <f>COUNT(LifeExpectancyData[[#This Row],[Life expectancy]:[Schooling]])=19</f>
        <v>0</v>
      </c>
    </row>
    <row r="2884" spans="1:23" x14ac:dyDescent="0.25">
      <c r="A2884" t="s">
        <v>463</v>
      </c>
      <c r="B2884">
        <v>2007</v>
      </c>
      <c r="C2884" t="s">
        <v>273</v>
      </c>
      <c r="D2884">
        <v>74.7</v>
      </c>
      <c r="E2884">
        <v>136</v>
      </c>
      <c r="F2884">
        <v>28</v>
      </c>
      <c r="G2884">
        <v>3.01</v>
      </c>
      <c r="H2884">
        <v>0</v>
      </c>
      <c r="I2884">
        <v>67</v>
      </c>
      <c r="J2884">
        <v>17</v>
      </c>
      <c r="K2884">
        <v>12.3</v>
      </c>
      <c r="L2884">
        <v>35</v>
      </c>
      <c r="M2884">
        <v>92</v>
      </c>
      <c r="N2884">
        <v>6.9</v>
      </c>
      <c r="O2884">
        <v>92</v>
      </c>
      <c r="P2884">
        <v>0.2</v>
      </c>
      <c r="S2884">
        <v>14.9</v>
      </c>
      <c r="T2884">
        <v>15.8</v>
      </c>
      <c r="U2884">
        <v>0.625</v>
      </c>
      <c r="V2884">
        <v>11.4</v>
      </c>
      <c r="W2884" t="b">
        <f>COUNT(LifeExpectancyData[[#This Row],[Life expectancy]:[Schooling]])=19</f>
        <v>0</v>
      </c>
    </row>
    <row r="2885" spans="1:23" x14ac:dyDescent="0.25">
      <c r="A2885" t="s">
        <v>463</v>
      </c>
      <c r="B2885">
        <v>2006</v>
      </c>
      <c r="C2885" t="s">
        <v>273</v>
      </c>
      <c r="D2885">
        <v>74.599999999999994</v>
      </c>
      <c r="E2885">
        <v>136</v>
      </c>
      <c r="F2885">
        <v>28</v>
      </c>
      <c r="G2885">
        <v>2.56</v>
      </c>
      <c r="H2885">
        <v>0</v>
      </c>
      <c r="I2885">
        <v>93</v>
      </c>
      <c r="J2885">
        <v>1978</v>
      </c>
      <c r="K2885">
        <v>11.8</v>
      </c>
      <c r="L2885">
        <v>35</v>
      </c>
      <c r="M2885">
        <v>94</v>
      </c>
      <c r="N2885">
        <v>5.56</v>
      </c>
      <c r="O2885">
        <v>94</v>
      </c>
      <c r="P2885">
        <v>0.2</v>
      </c>
      <c r="S2885">
        <v>15.1</v>
      </c>
      <c r="T2885">
        <v>15.9</v>
      </c>
      <c r="U2885">
        <v>0.61799999999999999</v>
      </c>
      <c r="V2885">
        <v>11.3</v>
      </c>
      <c r="W2885" t="b">
        <f>COUNT(LifeExpectancyData[[#This Row],[Life expectancy]:[Schooling]])=19</f>
        <v>0</v>
      </c>
    </row>
    <row r="2886" spans="1:23" x14ac:dyDescent="0.25">
      <c r="A2886" t="s">
        <v>463</v>
      </c>
      <c r="B2886">
        <v>2005</v>
      </c>
      <c r="C2886" t="s">
        <v>273</v>
      </c>
      <c r="D2886">
        <v>74.400000000000006</v>
      </c>
      <c r="E2886">
        <v>136</v>
      </c>
      <c r="F2886">
        <v>29</v>
      </c>
      <c r="G2886">
        <v>2.7</v>
      </c>
      <c r="H2886">
        <v>0</v>
      </c>
      <c r="I2886">
        <v>94</v>
      </c>
      <c r="J2886">
        <v>410</v>
      </c>
      <c r="K2886">
        <v>11.3</v>
      </c>
      <c r="L2886">
        <v>36</v>
      </c>
      <c r="M2886">
        <v>94</v>
      </c>
      <c r="N2886">
        <v>5.38</v>
      </c>
      <c r="O2886">
        <v>95</v>
      </c>
      <c r="P2886">
        <v>0.2</v>
      </c>
      <c r="S2886">
        <v>15.3</v>
      </c>
      <c r="T2886">
        <v>16</v>
      </c>
      <c r="U2886">
        <v>0.60899999999999999</v>
      </c>
      <c r="V2886">
        <v>11.1</v>
      </c>
      <c r="W2886" t="b">
        <f>COUNT(LifeExpectancyData[[#This Row],[Life expectancy]:[Schooling]])=19</f>
        <v>0</v>
      </c>
    </row>
    <row r="2887" spans="1:23" x14ac:dyDescent="0.25">
      <c r="A2887" t="s">
        <v>463</v>
      </c>
      <c r="B2887">
        <v>2004</v>
      </c>
      <c r="C2887" t="s">
        <v>273</v>
      </c>
      <c r="D2887">
        <v>74.2</v>
      </c>
      <c r="E2887">
        <v>136</v>
      </c>
      <c r="F2887">
        <v>29</v>
      </c>
      <c r="G2887">
        <v>2.86</v>
      </c>
      <c r="H2887">
        <v>0</v>
      </c>
      <c r="I2887">
        <v>94</v>
      </c>
      <c r="J2887">
        <v>217</v>
      </c>
      <c r="K2887">
        <v>1.9</v>
      </c>
      <c r="L2887">
        <v>36</v>
      </c>
      <c r="M2887">
        <v>96</v>
      </c>
      <c r="N2887">
        <v>5.9</v>
      </c>
      <c r="O2887">
        <v>96</v>
      </c>
      <c r="P2887">
        <v>0.2</v>
      </c>
      <c r="S2887">
        <v>15.4</v>
      </c>
      <c r="T2887">
        <v>16.100000000000001</v>
      </c>
      <c r="U2887">
        <v>0.60099999999999998</v>
      </c>
      <c r="V2887">
        <v>11</v>
      </c>
      <c r="W2887" t="b">
        <f>COUNT(LifeExpectancyData[[#This Row],[Life expectancy]:[Schooling]])=19</f>
        <v>0</v>
      </c>
    </row>
    <row r="2888" spans="1:23" x14ac:dyDescent="0.25">
      <c r="A2888" t="s">
        <v>463</v>
      </c>
      <c r="B2888">
        <v>2003</v>
      </c>
      <c r="C2888" t="s">
        <v>273</v>
      </c>
      <c r="D2888">
        <v>74</v>
      </c>
      <c r="E2888">
        <v>137</v>
      </c>
      <c r="F2888">
        <v>30</v>
      </c>
      <c r="G2888">
        <v>2.19</v>
      </c>
      <c r="H2888">
        <v>0</v>
      </c>
      <c r="I2888">
        <v>78</v>
      </c>
      <c r="J2888">
        <v>2297</v>
      </c>
      <c r="K2888">
        <v>1.4</v>
      </c>
      <c r="L2888">
        <v>37</v>
      </c>
      <c r="M2888">
        <v>96</v>
      </c>
      <c r="N2888">
        <v>4.84</v>
      </c>
      <c r="O2888">
        <v>99</v>
      </c>
      <c r="P2888">
        <v>0.2</v>
      </c>
      <c r="S2888">
        <v>15.6</v>
      </c>
      <c r="T2888">
        <v>16.2</v>
      </c>
      <c r="U2888">
        <v>0.59199999999999997</v>
      </c>
      <c r="V2888">
        <v>10.9</v>
      </c>
      <c r="W2888" t="b">
        <f>COUNT(LifeExpectancyData[[#This Row],[Life expectancy]:[Schooling]])=19</f>
        <v>0</v>
      </c>
    </row>
    <row r="2889" spans="1:23" x14ac:dyDescent="0.25">
      <c r="A2889" t="s">
        <v>463</v>
      </c>
      <c r="B2889">
        <v>2002</v>
      </c>
      <c r="C2889" t="s">
        <v>273</v>
      </c>
      <c r="D2889">
        <v>73.8</v>
      </c>
      <c r="E2889">
        <v>137</v>
      </c>
      <c r="F2889">
        <v>30</v>
      </c>
      <c r="G2889">
        <v>2.0299999999999998</v>
      </c>
      <c r="H2889">
        <v>0</v>
      </c>
      <c r="J2889">
        <v>6755</v>
      </c>
      <c r="K2889">
        <v>1</v>
      </c>
      <c r="L2889">
        <v>39</v>
      </c>
      <c r="M2889">
        <v>92</v>
      </c>
      <c r="N2889">
        <v>4.7</v>
      </c>
      <c r="O2889">
        <v>75</v>
      </c>
      <c r="P2889">
        <v>0.2</v>
      </c>
      <c r="S2889">
        <v>15.6</v>
      </c>
      <c r="T2889">
        <v>16.3</v>
      </c>
      <c r="U2889">
        <v>0.58399999999999996</v>
      </c>
      <c r="V2889">
        <v>10.7</v>
      </c>
      <c r="W2889" t="b">
        <f>COUNT(LifeExpectancyData[[#This Row],[Life expectancy]:[Schooling]])=19</f>
        <v>0</v>
      </c>
    </row>
    <row r="2890" spans="1:23" x14ac:dyDescent="0.25">
      <c r="A2890" t="s">
        <v>463</v>
      </c>
      <c r="B2890">
        <v>2001</v>
      </c>
      <c r="C2890" t="s">
        <v>273</v>
      </c>
      <c r="D2890">
        <v>73.599999999999994</v>
      </c>
      <c r="E2890">
        <v>138</v>
      </c>
      <c r="F2890">
        <v>32</v>
      </c>
      <c r="G2890">
        <v>1.84</v>
      </c>
      <c r="H2890">
        <v>0</v>
      </c>
      <c r="J2890">
        <v>12058</v>
      </c>
      <c r="K2890">
        <v>9.6</v>
      </c>
      <c r="L2890">
        <v>41</v>
      </c>
      <c r="M2890">
        <v>96</v>
      </c>
      <c r="N2890">
        <v>5.17</v>
      </c>
      <c r="O2890">
        <v>96</v>
      </c>
      <c r="P2890">
        <v>0.1</v>
      </c>
      <c r="S2890">
        <v>15.7</v>
      </c>
      <c r="T2890">
        <v>16.399999999999999</v>
      </c>
      <c r="U2890">
        <v>0.57599999999999996</v>
      </c>
      <c r="V2890">
        <v>10.6</v>
      </c>
      <c r="W2890" t="b">
        <f>COUNT(LifeExpectancyData[[#This Row],[Life expectancy]:[Schooling]])=19</f>
        <v>0</v>
      </c>
    </row>
    <row r="2891" spans="1:23" x14ac:dyDescent="0.25">
      <c r="A2891" t="s">
        <v>463</v>
      </c>
      <c r="B2891">
        <v>2000</v>
      </c>
      <c r="C2891" t="s">
        <v>273</v>
      </c>
      <c r="D2891">
        <v>73.400000000000006</v>
      </c>
      <c r="E2891">
        <v>139</v>
      </c>
      <c r="F2891">
        <v>33</v>
      </c>
      <c r="G2891">
        <v>1.6</v>
      </c>
      <c r="H2891">
        <v>0</v>
      </c>
      <c r="J2891">
        <v>16512</v>
      </c>
      <c r="K2891">
        <v>9.1999999999999993</v>
      </c>
      <c r="L2891">
        <v>43</v>
      </c>
      <c r="M2891">
        <v>96</v>
      </c>
      <c r="N2891">
        <v>4.8899999999999997</v>
      </c>
      <c r="O2891">
        <v>96</v>
      </c>
      <c r="P2891">
        <v>0.1</v>
      </c>
      <c r="S2891">
        <v>15.8</v>
      </c>
      <c r="T2891">
        <v>16.399999999999999</v>
      </c>
      <c r="U2891">
        <v>0.56899999999999995</v>
      </c>
      <c r="V2891">
        <v>10.4</v>
      </c>
      <c r="W2891" t="b">
        <f>COUNT(LifeExpectancyData[[#This Row],[Life expectancy]:[Schooling]])=19</f>
        <v>0</v>
      </c>
    </row>
    <row r="2892" spans="1:23" x14ac:dyDescent="0.25">
      <c r="A2892" t="s">
        <v>464</v>
      </c>
      <c r="B2892">
        <v>2015</v>
      </c>
      <c r="C2892" t="s">
        <v>273</v>
      </c>
      <c r="D2892">
        <v>65.7</v>
      </c>
      <c r="E2892">
        <v>224</v>
      </c>
      <c r="F2892">
        <v>37</v>
      </c>
      <c r="H2892">
        <v>0</v>
      </c>
      <c r="I2892">
        <v>69</v>
      </c>
      <c r="J2892">
        <v>468</v>
      </c>
      <c r="K2892">
        <v>41.3</v>
      </c>
      <c r="L2892">
        <v>47</v>
      </c>
      <c r="M2892">
        <v>63</v>
      </c>
      <c r="O2892">
        <v>69</v>
      </c>
      <c r="P2892">
        <v>0.1</v>
      </c>
      <c r="S2892">
        <v>13.6</v>
      </c>
      <c r="T2892">
        <v>13.4</v>
      </c>
      <c r="U2892">
        <v>0.499</v>
      </c>
      <c r="V2892">
        <v>9</v>
      </c>
      <c r="W2892" t="b">
        <f>COUNT(LifeExpectancyData[[#This Row],[Life expectancy]:[Schooling]])=19</f>
        <v>0</v>
      </c>
    </row>
    <row r="2893" spans="1:23" x14ac:dyDescent="0.25">
      <c r="A2893" t="s">
        <v>464</v>
      </c>
      <c r="B2893">
        <v>2014</v>
      </c>
      <c r="C2893" t="s">
        <v>273</v>
      </c>
      <c r="D2893">
        <v>65.400000000000006</v>
      </c>
      <c r="E2893">
        <v>228</v>
      </c>
      <c r="F2893">
        <v>37</v>
      </c>
      <c r="G2893">
        <v>0.01</v>
      </c>
      <c r="H2893">
        <v>0</v>
      </c>
      <c r="I2893">
        <v>73</v>
      </c>
      <c r="J2893">
        <v>815</v>
      </c>
      <c r="K2893">
        <v>4.4000000000000004</v>
      </c>
      <c r="L2893">
        <v>47</v>
      </c>
      <c r="M2893">
        <v>67</v>
      </c>
      <c r="N2893">
        <v>5.64</v>
      </c>
      <c r="O2893">
        <v>73</v>
      </c>
      <c r="P2893">
        <v>0.1</v>
      </c>
      <c r="S2893">
        <v>13.7</v>
      </c>
      <c r="T2893">
        <v>13.5</v>
      </c>
      <c r="U2893">
        <v>0.5</v>
      </c>
      <c r="V2893">
        <v>9</v>
      </c>
      <c r="W2893" t="b">
        <f>COUNT(LifeExpectancyData[[#This Row],[Life expectancy]:[Schooling]])=19</f>
        <v>0</v>
      </c>
    </row>
    <row r="2894" spans="1:23" x14ac:dyDescent="0.25">
      <c r="A2894" t="s">
        <v>464</v>
      </c>
      <c r="B2894">
        <v>2013</v>
      </c>
      <c r="C2894" t="s">
        <v>273</v>
      </c>
      <c r="D2894">
        <v>65.400000000000006</v>
      </c>
      <c r="E2894">
        <v>226</v>
      </c>
      <c r="F2894">
        <v>36</v>
      </c>
      <c r="G2894">
        <v>0.04</v>
      </c>
      <c r="H2894">
        <v>0</v>
      </c>
      <c r="I2894">
        <v>73</v>
      </c>
      <c r="J2894">
        <v>400</v>
      </c>
      <c r="K2894">
        <v>39.6</v>
      </c>
      <c r="L2894">
        <v>46</v>
      </c>
      <c r="M2894">
        <v>67</v>
      </c>
      <c r="N2894">
        <v>5.78</v>
      </c>
      <c r="O2894">
        <v>73</v>
      </c>
      <c r="P2894">
        <v>0.1</v>
      </c>
      <c r="S2894">
        <v>13.7</v>
      </c>
      <c r="T2894">
        <v>13.5</v>
      </c>
      <c r="U2894">
        <v>0.498</v>
      </c>
      <c r="V2894">
        <v>9</v>
      </c>
      <c r="W2894" t="b">
        <f>COUNT(LifeExpectancyData[[#This Row],[Life expectancy]:[Schooling]])=19</f>
        <v>0</v>
      </c>
    </row>
    <row r="2895" spans="1:23" x14ac:dyDescent="0.25">
      <c r="A2895" t="s">
        <v>464</v>
      </c>
      <c r="B2895">
        <v>2012</v>
      </c>
      <c r="C2895" t="s">
        <v>273</v>
      </c>
      <c r="D2895">
        <v>64.7</v>
      </c>
      <c r="E2895">
        <v>236</v>
      </c>
      <c r="F2895">
        <v>36</v>
      </c>
      <c r="G2895">
        <v>0.04</v>
      </c>
      <c r="H2895">
        <v>0</v>
      </c>
      <c r="I2895">
        <v>67</v>
      </c>
      <c r="J2895">
        <v>2177</v>
      </c>
      <c r="K2895">
        <v>38.700000000000003</v>
      </c>
      <c r="L2895">
        <v>46</v>
      </c>
      <c r="M2895">
        <v>68</v>
      </c>
      <c r="N2895">
        <v>5.73</v>
      </c>
      <c r="O2895">
        <v>67</v>
      </c>
      <c r="P2895">
        <v>0.1</v>
      </c>
      <c r="S2895">
        <v>13.7</v>
      </c>
      <c r="T2895">
        <v>13.6</v>
      </c>
      <c r="U2895">
        <v>0.49399999999999999</v>
      </c>
      <c r="V2895">
        <v>9</v>
      </c>
      <c r="W2895" t="b">
        <f>COUNT(LifeExpectancyData[[#This Row],[Life expectancy]:[Schooling]])=19</f>
        <v>0</v>
      </c>
    </row>
    <row r="2896" spans="1:23" x14ac:dyDescent="0.25">
      <c r="A2896" t="s">
        <v>464</v>
      </c>
      <c r="B2896">
        <v>2011</v>
      </c>
      <c r="C2896" t="s">
        <v>273</v>
      </c>
      <c r="D2896">
        <v>64.599999999999994</v>
      </c>
      <c r="E2896">
        <v>234</v>
      </c>
      <c r="F2896">
        <v>35</v>
      </c>
      <c r="G2896">
        <v>0.04</v>
      </c>
      <c r="H2896">
        <v>0</v>
      </c>
      <c r="I2896">
        <v>69</v>
      </c>
      <c r="J2896">
        <v>2676</v>
      </c>
      <c r="K2896">
        <v>37.9</v>
      </c>
      <c r="L2896">
        <v>45</v>
      </c>
      <c r="M2896">
        <v>69</v>
      </c>
      <c r="N2896">
        <v>5.4</v>
      </c>
      <c r="O2896">
        <v>69</v>
      </c>
      <c r="P2896">
        <v>0.1</v>
      </c>
      <c r="S2896">
        <v>13.7</v>
      </c>
      <c r="T2896">
        <v>13.6</v>
      </c>
      <c r="U2896">
        <v>0.49299999999999999</v>
      </c>
      <c r="V2896">
        <v>8.6</v>
      </c>
      <c r="W2896" t="b">
        <f>COUNT(LifeExpectancyData[[#This Row],[Life expectancy]:[Schooling]])=19</f>
        <v>0</v>
      </c>
    </row>
    <row r="2897" spans="1:23" x14ac:dyDescent="0.25">
      <c r="A2897" t="s">
        <v>464</v>
      </c>
      <c r="B2897">
        <v>2010</v>
      </c>
      <c r="C2897" t="s">
        <v>273</v>
      </c>
      <c r="D2897">
        <v>64.400000000000006</v>
      </c>
      <c r="E2897">
        <v>233</v>
      </c>
      <c r="F2897">
        <v>35</v>
      </c>
      <c r="G2897">
        <v>0.06</v>
      </c>
      <c r="H2897">
        <v>0</v>
      </c>
      <c r="I2897">
        <v>76</v>
      </c>
      <c r="J2897">
        <v>510</v>
      </c>
      <c r="K2897">
        <v>37.200000000000003</v>
      </c>
      <c r="L2897">
        <v>45</v>
      </c>
      <c r="M2897">
        <v>77</v>
      </c>
      <c r="N2897">
        <v>5.17</v>
      </c>
      <c r="O2897">
        <v>76</v>
      </c>
      <c r="P2897">
        <v>0.1</v>
      </c>
      <c r="S2897">
        <v>13.7</v>
      </c>
      <c r="T2897">
        <v>13.7</v>
      </c>
      <c r="U2897">
        <v>0.48799999999999999</v>
      </c>
      <c r="V2897">
        <v>8.5</v>
      </c>
      <c r="W2897" t="b">
        <f>COUNT(LifeExpectancyData[[#This Row],[Life expectancy]:[Schooling]])=19</f>
        <v>0</v>
      </c>
    </row>
    <row r="2898" spans="1:23" x14ac:dyDescent="0.25">
      <c r="A2898" t="s">
        <v>464</v>
      </c>
      <c r="B2898">
        <v>2009</v>
      </c>
      <c r="C2898" t="s">
        <v>273</v>
      </c>
      <c r="D2898">
        <v>64.099999999999994</v>
      </c>
      <c r="E2898">
        <v>235</v>
      </c>
      <c r="F2898">
        <v>36</v>
      </c>
      <c r="G2898">
        <v>0.03</v>
      </c>
      <c r="H2898">
        <v>0</v>
      </c>
      <c r="I2898">
        <v>76</v>
      </c>
      <c r="J2898">
        <v>130</v>
      </c>
      <c r="K2898">
        <v>36.4</v>
      </c>
      <c r="L2898">
        <v>46</v>
      </c>
      <c r="M2898">
        <v>76</v>
      </c>
      <c r="N2898">
        <v>5.32</v>
      </c>
      <c r="O2898">
        <v>76</v>
      </c>
      <c r="P2898">
        <v>0.1</v>
      </c>
      <c r="S2898">
        <v>13.8</v>
      </c>
      <c r="T2898">
        <v>13.7</v>
      </c>
      <c r="U2898">
        <v>0.48299999999999998</v>
      </c>
      <c r="V2898">
        <v>8.4</v>
      </c>
      <c r="W2898" t="b">
        <f>COUNT(LifeExpectancyData[[#This Row],[Life expectancy]:[Schooling]])=19</f>
        <v>0</v>
      </c>
    </row>
    <row r="2899" spans="1:23" x14ac:dyDescent="0.25">
      <c r="A2899" t="s">
        <v>464</v>
      </c>
      <c r="B2899">
        <v>2008</v>
      </c>
      <c r="C2899" t="s">
        <v>273</v>
      </c>
      <c r="D2899">
        <v>63.8</v>
      </c>
      <c r="E2899">
        <v>238</v>
      </c>
      <c r="F2899">
        <v>37</v>
      </c>
      <c r="G2899">
        <v>0.04</v>
      </c>
      <c r="H2899">
        <v>0</v>
      </c>
      <c r="I2899">
        <v>78</v>
      </c>
      <c r="J2899">
        <v>7</v>
      </c>
      <c r="K2899">
        <v>35.700000000000003</v>
      </c>
      <c r="L2899">
        <v>47</v>
      </c>
      <c r="M2899">
        <v>78</v>
      </c>
      <c r="N2899">
        <v>5.12</v>
      </c>
      <c r="O2899">
        <v>78</v>
      </c>
      <c r="P2899">
        <v>0.1</v>
      </c>
      <c r="S2899">
        <v>13.8</v>
      </c>
      <c r="T2899">
        <v>13.7</v>
      </c>
      <c r="U2899">
        <v>0.48</v>
      </c>
      <c r="V2899">
        <v>8.5</v>
      </c>
      <c r="W2899" t="b">
        <f>COUNT(LifeExpectancyData[[#This Row],[Life expectancy]:[Schooling]])=19</f>
        <v>0</v>
      </c>
    </row>
    <row r="2900" spans="1:23" x14ac:dyDescent="0.25">
      <c r="A2900" t="s">
        <v>464</v>
      </c>
      <c r="B2900">
        <v>2007</v>
      </c>
      <c r="C2900" t="s">
        <v>273</v>
      </c>
      <c r="D2900">
        <v>63.4</v>
      </c>
      <c r="E2900">
        <v>24</v>
      </c>
      <c r="F2900">
        <v>38</v>
      </c>
      <c r="G2900">
        <v>0.05</v>
      </c>
      <c r="H2900">
        <v>0</v>
      </c>
      <c r="I2900">
        <v>79</v>
      </c>
      <c r="J2900">
        <v>13</v>
      </c>
      <c r="K2900">
        <v>35.1</v>
      </c>
      <c r="L2900">
        <v>49</v>
      </c>
      <c r="M2900">
        <v>79</v>
      </c>
      <c r="N2900">
        <v>4.92</v>
      </c>
      <c r="O2900">
        <v>79</v>
      </c>
      <c r="P2900">
        <v>0.1</v>
      </c>
      <c r="S2900">
        <v>13.8</v>
      </c>
      <c r="T2900">
        <v>13.8</v>
      </c>
      <c r="U2900">
        <v>0.47699999999999998</v>
      </c>
      <c r="V2900">
        <v>8.6</v>
      </c>
      <c r="W2900" t="b">
        <f>COUNT(LifeExpectancyData[[#This Row],[Life expectancy]:[Schooling]])=19</f>
        <v>0</v>
      </c>
    </row>
    <row r="2901" spans="1:23" x14ac:dyDescent="0.25">
      <c r="A2901" t="s">
        <v>464</v>
      </c>
      <c r="B2901">
        <v>2006</v>
      </c>
      <c r="C2901" t="s">
        <v>273</v>
      </c>
      <c r="D2901">
        <v>63</v>
      </c>
      <c r="E2901">
        <v>242</v>
      </c>
      <c r="F2901">
        <v>39</v>
      </c>
      <c r="G2901">
        <v>0.04</v>
      </c>
      <c r="H2901">
        <v>0</v>
      </c>
      <c r="I2901">
        <v>78</v>
      </c>
      <c r="J2901">
        <v>8079</v>
      </c>
      <c r="K2901">
        <v>34.5</v>
      </c>
      <c r="L2901">
        <v>51</v>
      </c>
      <c r="M2901">
        <v>78</v>
      </c>
      <c r="N2901">
        <v>4.82</v>
      </c>
      <c r="O2901">
        <v>78</v>
      </c>
      <c r="P2901">
        <v>0.1</v>
      </c>
      <c r="S2901">
        <v>13.9</v>
      </c>
      <c r="T2901">
        <v>13.8</v>
      </c>
      <c r="U2901">
        <v>0.47499999999999998</v>
      </c>
      <c r="V2901">
        <v>8.6999999999999993</v>
      </c>
      <c r="W2901" t="b">
        <f>COUNT(LifeExpectancyData[[#This Row],[Life expectancy]:[Schooling]])=19</f>
        <v>0</v>
      </c>
    </row>
    <row r="2902" spans="1:23" x14ac:dyDescent="0.25">
      <c r="A2902" t="s">
        <v>464</v>
      </c>
      <c r="B2902">
        <v>2005</v>
      </c>
      <c r="C2902" t="s">
        <v>273</v>
      </c>
      <c r="D2902">
        <v>62.6</v>
      </c>
      <c r="E2902">
        <v>245</v>
      </c>
      <c r="F2902">
        <v>40</v>
      </c>
      <c r="G2902">
        <v>0.04</v>
      </c>
      <c r="H2902">
        <v>0</v>
      </c>
      <c r="I2902">
        <v>8</v>
      </c>
      <c r="J2902">
        <v>6285</v>
      </c>
      <c r="K2902">
        <v>33.9</v>
      </c>
      <c r="L2902">
        <v>53</v>
      </c>
      <c r="M2902">
        <v>8</v>
      </c>
      <c r="N2902">
        <v>4.58</v>
      </c>
      <c r="O2902">
        <v>79</v>
      </c>
      <c r="P2902">
        <v>0.1</v>
      </c>
      <c r="S2902">
        <v>13.9</v>
      </c>
      <c r="T2902">
        <v>13.8</v>
      </c>
      <c r="U2902">
        <v>0.47</v>
      </c>
      <c r="V2902">
        <v>8.6</v>
      </c>
      <c r="W2902" t="b">
        <f>COUNT(LifeExpectancyData[[#This Row],[Life expectancy]:[Schooling]])=19</f>
        <v>0</v>
      </c>
    </row>
    <row r="2903" spans="1:23" x14ac:dyDescent="0.25">
      <c r="A2903" t="s">
        <v>464</v>
      </c>
      <c r="B2903">
        <v>2004</v>
      </c>
      <c r="C2903" t="s">
        <v>273</v>
      </c>
      <c r="D2903">
        <v>62.2</v>
      </c>
      <c r="E2903">
        <v>247</v>
      </c>
      <c r="F2903">
        <v>42</v>
      </c>
      <c r="G2903">
        <v>0.06</v>
      </c>
      <c r="H2903">
        <v>0</v>
      </c>
      <c r="I2903">
        <v>43</v>
      </c>
      <c r="J2903">
        <v>12708</v>
      </c>
      <c r="K2903">
        <v>33.299999999999997</v>
      </c>
      <c r="L2903">
        <v>56</v>
      </c>
      <c r="M2903">
        <v>72</v>
      </c>
      <c r="N2903">
        <v>4.9000000000000004</v>
      </c>
      <c r="O2903">
        <v>72</v>
      </c>
      <c r="P2903">
        <v>0.1</v>
      </c>
      <c r="S2903">
        <v>13.9</v>
      </c>
      <c r="T2903">
        <v>13.9</v>
      </c>
      <c r="U2903">
        <v>0.46400000000000002</v>
      </c>
      <c r="V2903">
        <v>8.4</v>
      </c>
      <c r="W2903" t="b">
        <f>COUNT(LifeExpectancyData[[#This Row],[Life expectancy]:[Schooling]])=19</f>
        <v>0</v>
      </c>
    </row>
    <row r="2904" spans="1:23" x14ac:dyDescent="0.25">
      <c r="A2904" t="s">
        <v>464</v>
      </c>
      <c r="B2904">
        <v>2003</v>
      </c>
      <c r="C2904" t="s">
        <v>273</v>
      </c>
      <c r="D2904">
        <v>61.9</v>
      </c>
      <c r="E2904">
        <v>249</v>
      </c>
      <c r="F2904">
        <v>43</v>
      </c>
      <c r="G2904">
        <v>0.04</v>
      </c>
      <c r="H2904">
        <v>0</v>
      </c>
      <c r="I2904">
        <v>38</v>
      </c>
      <c r="J2904">
        <v>8536</v>
      </c>
      <c r="K2904">
        <v>32.700000000000003</v>
      </c>
      <c r="L2904">
        <v>58</v>
      </c>
      <c r="M2904">
        <v>61</v>
      </c>
      <c r="N2904">
        <v>5</v>
      </c>
      <c r="O2904">
        <v>61</v>
      </c>
      <c r="P2904">
        <v>0.1</v>
      </c>
      <c r="S2904">
        <v>14</v>
      </c>
      <c r="T2904">
        <v>13.9</v>
      </c>
      <c r="U2904">
        <v>0.45700000000000002</v>
      </c>
      <c r="V2904">
        <v>8.1999999999999993</v>
      </c>
      <c r="W2904" t="b">
        <f>COUNT(LifeExpectancyData[[#This Row],[Life expectancy]:[Schooling]])=19</f>
        <v>0</v>
      </c>
    </row>
    <row r="2905" spans="1:23" x14ac:dyDescent="0.25">
      <c r="A2905" t="s">
        <v>464</v>
      </c>
      <c r="B2905">
        <v>2002</v>
      </c>
      <c r="C2905" t="s">
        <v>273</v>
      </c>
      <c r="D2905">
        <v>61.5</v>
      </c>
      <c r="E2905">
        <v>25</v>
      </c>
      <c r="F2905">
        <v>45</v>
      </c>
      <c r="G2905">
        <v>7.0000000000000007E-2</v>
      </c>
      <c r="H2905">
        <v>0</v>
      </c>
      <c r="I2905">
        <v>31</v>
      </c>
      <c r="J2905">
        <v>890</v>
      </c>
      <c r="K2905">
        <v>32.200000000000003</v>
      </c>
      <c r="L2905">
        <v>61</v>
      </c>
      <c r="M2905">
        <v>64</v>
      </c>
      <c r="N2905">
        <v>4.22</v>
      </c>
      <c r="O2905">
        <v>65</v>
      </c>
      <c r="P2905">
        <v>0.1</v>
      </c>
      <c r="S2905">
        <v>14</v>
      </c>
      <c r="T2905">
        <v>14</v>
      </c>
      <c r="U2905">
        <v>0.45</v>
      </c>
      <c r="V2905">
        <v>8</v>
      </c>
      <c r="W2905" t="b">
        <f>COUNT(LifeExpectancyData[[#This Row],[Life expectancy]:[Schooling]])=19</f>
        <v>0</v>
      </c>
    </row>
    <row r="2906" spans="1:23" x14ac:dyDescent="0.25">
      <c r="A2906" t="s">
        <v>464</v>
      </c>
      <c r="B2906">
        <v>2001</v>
      </c>
      <c r="C2906" t="s">
        <v>273</v>
      </c>
      <c r="D2906">
        <v>61.1</v>
      </c>
      <c r="E2906">
        <v>251</v>
      </c>
      <c r="F2906">
        <v>46</v>
      </c>
      <c r="G2906">
        <v>0.08</v>
      </c>
      <c r="H2906">
        <v>0</v>
      </c>
      <c r="I2906">
        <v>19</v>
      </c>
      <c r="J2906">
        <v>485</v>
      </c>
      <c r="K2906">
        <v>31.7</v>
      </c>
      <c r="L2906">
        <v>63</v>
      </c>
      <c r="M2906">
        <v>73</v>
      </c>
      <c r="N2906">
        <v>4.34</v>
      </c>
      <c r="O2906">
        <v>73</v>
      </c>
      <c r="P2906">
        <v>0.1</v>
      </c>
      <c r="S2906">
        <v>14</v>
      </c>
      <c r="T2906">
        <v>14</v>
      </c>
      <c r="U2906">
        <v>0.44400000000000001</v>
      </c>
      <c r="V2906">
        <v>7.9</v>
      </c>
      <c r="W2906" t="b">
        <f>COUNT(LifeExpectancyData[[#This Row],[Life expectancy]:[Schooling]])=19</f>
        <v>0</v>
      </c>
    </row>
    <row r="2907" spans="1:23" x14ac:dyDescent="0.25">
      <c r="A2907" t="s">
        <v>464</v>
      </c>
      <c r="B2907">
        <v>2000</v>
      </c>
      <c r="C2907" t="s">
        <v>273</v>
      </c>
      <c r="D2907">
        <v>68</v>
      </c>
      <c r="E2907">
        <v>252</v>
      </c>
      <c r="F2907">
        <v>48</v>
      </c>
      <c r="G2907">
        <v>7.0000000000000007E-2</v>
      </c>
      <c r="H2907">
        <v>0</v>
      </c>
      <c r="I2907">
        <v>14</v>
      </c>
      <c r="J2907">
        <v>0</v>
      </c>
      <c r="K2907">
        <v>31.2</v>
      </c>
      <c r="L2907">
        <v>66</v>
      </c>
      <c r="M2907">
        <v>74</v>
      </c>
      <c r="N2907">
        <v>4.1399999999999997</v>
      </c>
      <c r="O2907">
        <v>74</v>
      </c>
      <c r="P2907">
        <v>0.1</v>
      </c>
      <c r="S2907">
        <v>14.1</v>
      </c>
      <c r="T2907">
        <v>14.1</v>
      </c>
      <c r="U2907">
        <v>0.436</v>
      </c>
      <c r="V2907">
        <v>7.7</v>
      </c>
      <c r="W2907" t="b">
        <f>COUNT(LifeExpectancyData[[#This Row],[Life expectancy]:[Schooling]])=19</f>
        <v>0</v>
      </c>
    </row>
    <row r="2908" spans="1:23" x14ac:dyDescent="0.25">
      <c r="A2908" t="s">
        <v>465</v>
      </c>
      <c r="B2908">
        <v>2015</v>
      </c>
      <c r="C2908" t="s">
        <v>273</v>
      </c>
      <c r="D2908">
        <v>61.8</v>
      </c>
      <c r="E2908">
        <v>33</v>
      </c>
      <c r="F2908">
        <v>27</v>
      </c>
      <c r="H2908">
        <v>0</v>
      </c>
      <c r="I2908">
        <v>9</v>
      </c>
      <c r="J2908">
        <v>9</v>
      </c>
      <c r="K2908">
        <v>23.4</v>
      </c>
      <c r="L2908">
        <v>40</v>
      </c>
      <c r="M2908">
        <v>9</v>
      </c>
      <c r="O2908">
        <v>9</v>
      </c>
      <c r="P2908">
        <v>4.0999999999999996</v>
      </c>
      <c r="Q2908">
        <v>1313.8896460000001</v>
      </c>
      <c r="R2908">
        <v>161587</v>
      </c>
      <c r="S2908">
        <v>6.3</v>
      </c>
      <c r="T2908">
        <v>6.1</v>
      </c>
      <c r="U2908">
        <v>0.57599999999999996</v>
      </c>
      <c r="V2908">
        <v>12.5</v>
      </c>
      <c r="W2908" t="b">
        <f>COUNT(LifeExpectancyData[[#This Row],[Life expectancy]:[Schooling]])=19</f>
        <v>0</v>
      </c>
    </row>
    <row r="2909" spans="1:23" x14ac:dyDescent="0.25">
      <c r="A2909" t="s">
        <v>465</v>
      </c>
      <c r="B2909">
        <v>2014</v>
      </c>
      <c r="C2909" t="s">
        <v>273</v>
      </c>
      <c r="D2909">
        <v>61.1</v>
      </c>
      <c r="E2909">
        <v>314</v>
      </c>
      <c r="F2909">
        <v>28</v>
      </c>
      <c r="G2909">
        <v>0.01</v>
      </c>
      <c r="H2909">
        <v>196.66757680000001</v>
      </c>
      <c r="I2909">
        <v>86</v>
      </c>
      <c r="J2909">
        <v>9</v>
      </c>
      <c r="K2909">
        <v>22.8</v>
      </c>
      <c r="L2909">
        <v>41</v>
      </c>
      <c r="M2909">
        <v>78</v>
      </c>
      <c r="N2909">
        <v>4.99</v>
      </c>
      <c r="O2909">
        <v>86</v>
      </c>
      <c r="P2909">
        <v>4.3</v>
      </c>
      <c r="Q2909">
        <v>1738.8822</v>
      </c>
      <c r="R2909">
        <v>1562974</v>
      </c>
      <c r="S2909">
        <v>6.3</v>
      </c>
      <c r="T2909">
        <v>6.2</v>
      </c>
      <c r="U2909">
        <v>0.56999999999999995</v>
      </c>
      <c r="V2909">
        <v>12.5</v>
      </c>
      <c r="W2909" t="b">
        <f>COUNT(LifeExpectancyData[[#This Row],[Life expectancy]:[Schooling]])=19</f>
        <v>1</v>
      </c>
    </row>
    <row r="2910" spans="1:23" x14ac:dyDescent="0.25">
      <c r="A2910" t="s">
        <v>465</v>
      </c>
      <c r="B2910">
        <v>2013</v>
      </c>
      <c r="C2910" t="s">
        <v>273</v>
      </c>
      <c r="D2910">
        <v>63</v>
      </c>
      <c r="E2910">
        <v>328</v>
      </c>
      <c r="F2910">
        <v>29</v>
      </c>
      <c r="G2910">
        <v>2.41</v>
      </c>
      <c r="H2910">
        <v>20.62306285</v>
      </c>
      <c r="I2910">
        <v>79</v>
      </c>
      <c r="J2910">
        <v>35</v>
      </c>
      <c r="K2910">
        <v>22.3</v>
      </c>
      <c r="L2910">
        <v>42</v>
      </c>
      <c r="M2910">
        <v>74</v>
      </c>
      <c r="N2910">
        <v>4.99</v>
      </c>
      <c r="O2910">
        <v>79</v>
      </c>
      <c r="P2910">
        <v>4.8</v>
      </c>
      <c r="Q2910">
        <v>185.79335900000001</v>
      </c>
      <c r="R2910">
        <v>1515321</v>
      </c>
      <c r="S2910">
        <v>6.4</v>
      </c>
      <c r="T2910">
        <v>6.2</v>
      </c>
      <c r="U2910">
        <v>0.56499999999999995</v>
      </c>
      <c r="V2910">
        <v>12.5</v>
      </c>
      <c r="W2910" t="b">
        <f>COUNT(LifeExpectancyData[[#This Row],[Life expectancy]:[Schooling]])=19</f>
        <v>1</v>
      </c>
    </row>
    <row r="2911" spans="1:23" x14ac:dyDescent="0.25">
      <c r="A2911" t="s">
        <v>465</v>
      </c>
      <c r="B2911">
        <v>2012</v>
      </c>
      <c r="C2911" t="s">
        <v>273</v>
      </c>
      <c r="D2911">
        <v>59.2</v>
      </c>
      <c r="E2911">
        <v>349</v>
      </c>
      <c r="F2911">
        <v>29</v>
      </c>
      <c r="G2911">
        <v>2.59</v>
      </c>
      <c r="H2911">
        <v>196.91524960000001</v>
      </c>
      <c r="I2911">
        <v>78</v>
      </c>
      <c r="J2911">
        <v>896</v>
      </c>
      <c r="K2911">
        <v>21.7</v>
      </c>
      <c r="L2911">
        <v>43</v>
      </c>
      <c r="M2911">
        <v>7</v>
      </c>
      <c r="N2911">
        <v>4.91</v>
      </c>
      <c r="O2911">
        <v>78</v>
      </c>
      <c r="P2911">
        <v>5.6</v>
      </c>
      <c r="Q2911">
        <v>1734.9361200000001</v>
      </c>
      <c r="R2911">
        <v>14699937</v>
      </c>
      <c r="S2911">
        <v>6.5</v>
      </c>
      <c r="T2911">
        <v>6.3</v>
      </c>
      <c r="U2911">
        <v>0.55400000000000005</v>
      </c>
      <c r="V2911">
        <v>12.3</v>
      </c>
      <c r="W2911" t="b">
        <f>COUNT(LifeExpectancyData[[#This Row],[Life expectancy]:[Schooling]])=19</f>
        <v>1</v>
      </c>
    </row>
    <row r="2912" spans="1:23" x14ac:dyDescent="0.25">
      <c r="A2912" t="s">
        <v>465</v>
      </c>
      <c r="B2912">
        <v>2011</v>
      </c>
      <c r="C2912" t="s">
        <v>273</v>
      </c>
      <c r="D2912">
        <v>58.2</v>
      </c>
      <c r="E2912">
        <v>366</v>
      </c>
      <c r="F2912">
        <v>29</v>
      </c>
      <c r="G2912">
        <v>2.57</v>
      </c>
      <c r="H2912">
        <v>183.04616949999999</v>
      </c>
      <c r="I2912">
        <v>81</v>
      </c>
      <c r="J2912">
        <v>13234</v>
      </c>
      <c r="K2912">
        <v>21.2</v>
      </c>
      <c r="L2912">
        <v>44</v>
      </c>
      <c r="M2912">
        <v>83</v>
      </c>
      <c r="N2912">
        <v>4.26</v>
      </c>
      <c r="O2912">
        <v>81</v>
      </c>
      <c r="P2912">
        <v>6.3</v>
      </c>
      <c r="Q2912">
        <v>1644.619672</v>
      </c>
      <c r="R2912">
        <v>14264756</v>
      </c>
      <c r="S2912">
        <v>6.6</v>
      </c>
      <c r="T2912">
        <v>6.4</v>
      </c>
      <c r="U2912">
        <v>0.54300000000000004</v>
      </c>
      <c r="V2912">
        <v>12</v>
      </c>
      <c r="W2912" t="b">
        <f>COUNT(LifeExpectancyData[[#This Row],[Life expectancy]:[Schooling]])=19</f>
        <v>1</v>
      </c>
    </row>
    <row r="2913" spans="1:23" x14ac:dyDescent="0.25">
      <c r="A2913" t="s">
        <v>465</v>
      </c>
      <c r="B2913">
        <v>2010</v>
      </c>
      <c r="C2913" t="s">
        <v>273</v>
      </c>
      <c r="D2913">
        <v>58</v>
      </c>
      <c r="E2913">
        <v>363</v>
      </c>
      <c r="F2913">
        <v>30</v>
      </c>
      <c r="G2913">
        <v>2.4700000000000002</v>
      </c>
      <c r="H2913">
        <v>184.3649102</v>
      </c>
      <c r="I2913">
        <v>83</v>
      </c>
      <c r="J2913">
        <v>15754</v>
      </c>
      <c r="K2913">
        <v>2.7</v>
      </c>
      <c r="L2913">
        <v>45</v>
      </c>
      <c r="M2913">
        <v>8</v>
      </c>
      <c r="N2913">
        <v>4.41</v>
      </c>
      <c r="O2913">
        <v>83</v>
      </c>
      <c r="P2913">
        <v>6.8</v>
      </c>
      <c r="Q2913">
        <v>1463.213573</v>
      </c>
      <c r="R2913">
        <v>138533</v>
      </c>
      <c r="S2913">
        <v>6.7</v>
      </c>
      <c r="T2913">
        <v>6.5</v>
      </c>
      <c r="U2913">
        <v>0.53300000000000003</v>
      </c>
      <c r="V2913">
        <v>11.8</v>
      </c>
      <c r="W2913" t="b">
        <f>COUNT(LifeExpectancyData[[#This Row],[Life expectancy]:[Schooling]])=19</f>
        <v>1</v>
      </c>
    </row>
    <row r="2914" spans="1:23" x14ac:dyDescent="0.25">
      <c r="A2914" t="s">
        <v>465</v>
      </c>
      <c r="B2914">
        <v>2009</v>
      </c>
      <c r="C2914" t="s">
        <v>273</v>
      </c>
      <c r="D2914">
        <v>57.4</v>
      </c>
      <c r="E2914">
        <v>368</v>
      </c>
      <c r="F2914">
        <v>30</v>
      </c>
      <c r="G2914">
        <v>2.2999999999999998</v>
      </c>
      <c r="H2914">
        <v>143.86988729999999</v>
      </c>
      <c r="I2914">
        <v>94</v>
      </c>
      <c r="J2914">
        <v>26</v>
      </c>
      <c r="K2914">
        <v>2.2000000000000002</v>
      </c>
      <c r="L2914">
        <v>47</v>
      </c>
      <c r="M2914">
        <v>93</v>
      </c>
      <c r="N2914">
        <v>4.7300000000000004</v>
      </c>
      <c r="O2914">
        <v>94</v>
      </c>
      <c r="P2914">
        <v>9.1</v>
      </c>
      <c r="Q2914">
        <v>1139.1123299999999</v>
      </c>
      <c r="R2914">
        <v>13456417</v>
      </c>
      <c r="S2914">
        <v>6.7</v>
      </c>
      <c r="T2914">
        <v>6.6</v>
      </c>
      <c r="U2914">
        <v>0.51800000000000002</v>
      </c>
      <c r="V2914">
        <v>11.6</v>
      </c>
      <c r="W2914" t="b">
        <f>COUNT(LifeExpectancyData[[#This Row],[Life expectancy]:[Schooling]])=19</f>
        <v>1</v>
      </c>
    </row>
    <row r="2915" spans="1:23" x14ac:dyDescent="0.25">
      <c r="A2915" t="s">
        <v>465</v>
      </c>
      <c r="B2915">
        <v>2008</v>
      </c>
      <c r="C2915" t="s">
        <v>273</v>
      </c>
      <c r="D2915">
        <v>55.7</v>
      </c>
      <c r="E2915">
        <v>45</v>
      </c>
      <c r="F2915">
        <v>31</v>
      </c>
      <c r="G2915">
        <v>2.12</v>
      </c>
      <c r="H2915">
        <v>153.67837539999999</v>
      </c>
      <c r="I2915">
        <v>87</v>
      </c>
      <c r="J2915">
        <v>140</v>
      </c>
      <c r="K2915">
        <v>19.7</v>
      </c>
      <c r="L2915">
        <v>49</v>
      </c>
      <c r="M2915">
        <v>9</v>
      </c>
      <c r="N2915">
        <v>4.87</v>
      </c>
      <c r="O2915">
        <v>87</v>
      </c>
      <c r="P2915">
        <v>11.9</v>
      </c>
      <c r="Q2915">
        <v>1369.6824899999999</v>
      </c>
      <c r="R2915">
        <v>1382517</v>
      </c>
      <c r="S2915">
        <v>6.8</v>
      </c>
      <c r="T2915">
        <v>6.7</v>
      </c>
      <c r="U2915">
        <v>0.504</v>
      </c>
      <c r="V2915">
        <v>11.4</v>
      </c>
      <c r="W2915" t="b">
        <f>COUNT(LifeExpectancyData[[#This Row],[Life expectancy]:[Schooling]])=19</f>
        <v>1</v>
      </c>
    </row>
    <row r="2916" spans="1:23" x14ac:dyDescent="0.25">
      <c r="A2916" t="s">
        <v>465</v>
      </c>
      <c r="B2916">
        <v>2007</v>
      </c>
      <c r="C2916" t="s">
        <v>273</v>
      </c>
      <c r="D2916">
        <v>52.6</v>
      </c>
      <c r="E2916">
        <v>487</v>
      </c>
      <c r="F2916">
        <v>32</v>
      </c>
      <c r="G2916">
        <v>2.08</v>
      </c>
      <c r="H2916">
        <v>10.85148218</v>
      </c>
      <c r="I2916">
        <v>8</v>
      </c>
      <c r="J2916">
        <v>535</v>
      </c>
      <c r="K2916">
        <v>19.2</v>
      </c>
      <c r="L2916">
        <v>51</v>
      </c>
      <c r="M2916">
        <v>77</v>
      </c>
      <c r="N2916">
        <v>4.37</v>
      </c>
      <c r="O2916">
        <v>8</v>
      </c>
      <c r="P2916">
        <v>13.6</v>
      </c>
      <c r="Q2916">
        <v>114.587985</v>
      </c>
      <c r="R2916">
        <v>12725974</v>
      </c>
      <c r="S2916">
        <v>6.9</v>
      </c>
      <c r="T2916">
        <v>6.8</v>
      </c>
      <c r="U2916">
        <v>0.49199999999999999</v>
      </c>
      <c r="V2916">
        <v>11.1</v>
      </c>
      <c r="W2916" t="b">
        <f>COUNT(LifeExpectancyData[[#This Row],[Life expectancy]:[Schooling]])=19</f>
        <v>1</v>
      </c>
    </row>
    <row r="2917" spans="1:23" x14ac:dyDescent="0.25">
      <c r="A2917" t="s">
        <v>465</v>
      </c>
      <c r="B2917">
        <v>2006</v>
      </c>
      <c r="C2917" t="s">
        <v>273</v>
      </c>
      <c r="D2917">
        <v>58</v>
      </c>
      <c r="E2917">
        <v>526</v>
      </c>
      <c r="F2917">
        <v>33</v>
      </c>
      <c r="G2917">
        <v>2.25</v>
      </c>
      <c r="H2917">
        <v>1.8600037389999999</v>
      </c>
      <c r="I2917">
        <v>81</v>
      </c>
      <c r="J2917">
        <v>459</v>
      </c>
      <c r="K2917">
        <v>18.8</v>
      </c>
      <c r="L2917">
        <v>52</v>
      </c>
      <c r="M2917">
        <v>83</v>
      </c>
      <c r="N2917">
        <v>6.11</v>
      </c>
      <c r="O2917">
        <v>81</v>
      </c>
      <c r="P2917">
        <v>15.9</v>
      </c>
      <c r="Q2917">
        <v>13.154199</v>
      </c>
      <c r="R2917">
        <v>12383446</v>
      </c>
      <c r="S2917">
        <v>7</v>
      </c>
      <c r="T2917">
        <v>6.9</v>
      </c>
      <c r="U2917">
        <v>0.47899999999999998</v>
      </c>
      <c r="V2917">
        <v>10.9</v>
      </c>
      <c r="W2917" t="b">
        <f>COUNT(LifeExpectancyData[[#This Row],[Life expectancy]:[Schooling]])=19</f>
        <v>1</v>
      </c>
    </row>
    <row r="2918" spans="1:23" x14ac:dyDescent="0.25">
      <c r="A2918" t="s">
        <v>465</v>
      </c>
      <c r="B2918">
        <v>2005</v>
      </c>
      <c r="C2918" t="s">
        <v>273</v>
      </c>
      <c r="D2918">
        <v>49.3</v>
      </c>
      <c r="E2918">
        <v>554</v>
      </c>
      <c r="F2918">
        <v>34</v>
      </c>
      <c r="G2918">
        <v>2.33</v>
      </c>
      <c r="H2918">
        <v>121.87933099999999</v>
      </c>
      <c r="I2918">
        <v>82</v>
      </c>
      <c r="J2918">
        <v>45</v>
      </c>
      <c r="K2918">
        <v>18.399999999999999</v>
      </c>
      <c r="L2918">
        <v>55</v>
      </c>
      <c r="M2918">
        <v>84</v>
      </c>
      <c r="N2918">
        <v>7.56</v>
      </c>
      <c r="O2918">
        <v>82</v>
      </c>
      <c r="P2918">
        <v>17</v>
      </c>
      <c r="Q2918">
        <v>691.31781639999997</v>
      </c>
      <c r="R2918">
        <v>1252156</v>
      </c>
      <c r="S2918">
        <v>7.1</v>
      </c>
      <c r="T2918">
        <v>7</v>
      </c>
      <c r="U2918">
        <v>0.46700000000000003</v>
      </c>
      <c r="V2918">
        <v>10.7</v>
      </c>
      <c r="W2918" t="b">
        <f>COUNT(LifeExpectancyData[[#This Row],[Life expectancy]:[Schooling]])=19</f>
        <v>1</v>
      </c>
    </row>
    <row r="2919" spans="1:23" x14ac:dyDescent="0.25">
      <c r="A2919" t="s">
        <v>465</v>
      </c>
      <c r="B2919">
        <v>2004</v>
      </c>
      <c r="C2919" t="s">
        <v>273</v>
      </c>
      <c r="D2919">
        <v>47.9</v>
      </c>
      <c r="E2919">
        <v>578</v>
      </c>
      <c r="F2919">
        <v>36</v>
      </c>
      <c r="G2919">
        <v>2.46</v>
      </c>
      <c r="H2919">
        <v>8.369851529</v>
      </c>
      <c r="J2919">
        <v>35</v>
      </c>
      <c r="K2919">
        <v>18</v>
      </c>
      <c r="L2919">
        <v>59</v>
      </c>
      <c r="M2919">
        <v>84</v>
      </c>
      <c r="N2919">
        <v>7.33</v>
      </c>
      <c r="O2919">
        <v>83</v>
      </c>
      <c r="P2919">
        <v>17.600000000000001</v>
      </c>
      <c r="Q2919">
        <v>53.277221699999998</v>
      </c>
      <c r="R2919">
        <v>11731746</v>
      </c>
      <c r="S2919">
        <v>7.2</v>
      </c>
      <c r="T2919">
        <v>7.1</v>
      </c>
      <c r="U2919">
        <v>0.45600000000000002</v>
      </c>
      <c r="V2919">
        <v>10.5</v>
      </c>
      <c r="W2919" t="b">
        <f>COUNT(LifeExpectancyData[[#This Row],[Life expectancy]:[Schooling]])=19</f>
        <v>0</v>
      </c>
    </row>
    <row r="2920" spans="1:23" x14ac:dyDescent="0.25">
      <c r="A2920" t="s">
        <v>465</v>
      </c>
      <c r="B2920">
        <v>2003</v>
      </c>
      <c r="C2920" t="s">
        <v>273</v>
      </c>
      <c r="D2920">
        <v>46.4</v>
      </c>
      <c r="E2920">
        <v>64</v>
      </c>
      <c r="F2920">
        <v>39</v>
      </c>
      <c r="G2920">
        <v>2.33</v>
      </c>
      <c r="H2920">
        <v>65.789974040000004</v>
      </c>
      <c r="J2920">
        <v>881</v>
      </c>
      <c r="K2920">
        <v>17.600000000000001</v>
      </c>
      <c r="L2920">
        <v>62</v>
      </c>
      <c r="M2920">
        <v>85</v>
      </c>
      <c r="N2920">
        <v>8.18</v>
      </c>
      <c r="O2920">
        <v>83</v>
      </c>
      <c r="P2920">
        <v>18.2</v>
      </c>
      <c r="Q2920">
        <v>429.15834339999998</v>
      </c>
      <c r="R2920">
        <v>11421984</v>
      </c>
      <c r="S2920">
        <v>7.3</v>
      </c>
      <c r="T2920">
        <v>7.2</v>
      </c>
      <c r="U2920">
        <v>0.443</v>
      </c>
      <c r="V2920">
        <v>10.199999999999999</v>
      </c>
      <c r="W2920" t="b">
        <f>COUNT(LifeExpectancyData[[#This Row],[Life expectancy]:[Schooling]])=19</f>
        <v>0</v>
      </c>
    </row>
    <row r="2921" spans="1:23" x14ac:dyDescent="0.25">
      <c r="A2921" t="s">
        <v>465</v>
      </c>
      <c r="B2921">
        <v>2002</v>
      </c>
      <c r="C2921" t="s">
        <v>273</v>
      </c>
      <c r="D2921">
        <v>45.5</v>
      </c>
      <c r="E2921">
        <v>69</v>
      </c>
      <c r="F2921">
        <v>41</v>
      </c>
      <c r="G2921">
        <v>2.44</v>
      </c>
      <c r="H2921">
        <v>54.043480469999999</v>
      </c>
      <c r="J2921">
        <v>25036</v>
      </c>
      <c r="K2921">
        <v>17.3</v>
      </c>
      <c r="L2921">
        <v>66</v>
      </c>
      <c r="M2921">
        <v>85</v>
      </c>
      <c r="N2921">
        <v>6.93</v>
      </c>
      <c r="O2921">
        <v>84</v>
      </c>
      <c r="P2921">
        <v>18.399999999999999</v>
      </c>
      <c r="Q2921">
        <v>377.135244</v>
      </c>
      <c r="R2921">
        <v>111249</v>
      </c>
      <c r="S2921">
        <v>7.4</v>
      </c>
      <c r="T2921">
        <v>7.3</v>
      </c>
      <c r="U2921">
        <v>0.433</v>
      </c>
      <c r="V2921">
        <v>10</v>
      </c>
      <c r="W2921" t="b">
        <f>COUNT(LifeExpectancyData[[#This Row],[Life expectancy]:[Schooling]])=19</f>
        <v>0</v>
      </c>
    </row>
    <row r="2922" spans="1:23" x14ac:dyDescent="0.25">
      <c r="A2922" t="s">
        <v>465</v>
      </c>
      <c r="B2922">
        <v>2001</v>
      </c>
      <c r="C2922" t="s">
        <v>273</v>
      </c>
      <c r="D2922">
        <v>44.6</v>
      </c>
      <c r="E2922">
        <v>611</v>
      </c>
      <c r="F2922">
        <v>43</v>
      </c>
      <c r="G2922">
        <v>2.61</v>
      </c>
      <c r="H2922">
        <v>46.830274629999998</v>
      </c>
      <c r="J2922">
        <v>16997</v>
      </c>
      <c r="K2922">
        <v>17.100000000000001</v>
      </c>
      <c r="L2922">
        <v>70</v>
      </c>
      <c r="M2922">
        <v>86</v>
      </c>
      <c r="N2922">
        <v>6.56</v>
      </c>
      <c r="O2922">
        <v>85</v>
      </c>
      <c r="P2922">
        <v>18.600000000000001</v>
      </c>
      <c r="Q2922">
        <v>378.2736238</v>
      </c>
      <c r="R2922">
        <v>1824125</v>
      </c>
      <c r="S2922">
        <v>7.4</v>
      </c>
      <c r="T2922">
        <v>7.4</v>
      </c>
      <c r="U2922">
        <v>0.42399999999999999</v>
      </c>
      <c r="V2922">
        <v>9.8000000000000007</v>
      </c>
      <c r="W2922" t="b">
        <f>COUNT(LifeExpectancyData[[#This Row],[Life expectancy]:[Schooling]])=19</f>
        <v>0</v>
      </c>
    </row>
    <row r="2923" spans="1:23" x14ac:dyDescent="0.25">
      <c r="A2923" t="s">
        <v>465</v>
      </c>
      <c r="B2923">
        <v>2000</v>
      </c>
      <c r="C2923" t="s">
        <v>273</v>
      </c>
      <c r="D2923">
        <v>43.8</v>
      </c>
      <c r="E2923">
        <v>614</v>
      </c>
      <c r="F2923">
        <v>44</v>
      </c>
      <c r="G2923">
        <v>2.62</v>
      </c>
      <c r="H2923">
        <v>45.616880379999998</v>
      </c>
      <c r="J2923">
        <v>30930</v>
      </c>
      <c r="K2923">
        <v>16.8</v>
      </c>
      <c r="L2923">
        <v>72</v>
      </c>
      <c r="M2923">
        <v>85</v>
      </c>
      <c r="N2923">
        <v>7.16</v>
      </c>
      <c r="O2923">
        <v>85</v>
      </c>
      <c r="P2923">
        <v>18.7</v>
      </c>
      <c r="Q2923">
        <v>341.955625</v>
      </c>
      <c r="R2923">
        <v>1531221</v>
      </c>
      <c r="S2923">
        <v>7.5</v>
      </c>
      <c r="T2923">
        <v>7.5</v>
      </c>
      <c r="U2923">
        <v>0.41799999999999998</v>
      </c>
      <c r="V2923">
        <v>9.6</v>
      </c>
      <c r="W2923" t="b">
        <f>COUNT(LifeExpectancyData[[#This Row],[Life expectancy]:[Schooling]])=19</f>
        <v>0</v>
      </c>
    </row>
    <row r="2924" spans="1:23" x14ac:dyDescent="0.25">
      <c r="A2924" t="s">
        <v>466</v>
      </c>
      <c r="B2924">
        <v>2015</v>
      </c>
      <c r="C2924" t="s">
        <v>273</v>
      </c>
      <c r="D2924">
        <v>67</v>
      </c>
      <c r="E2924">
        <v>336</v>
      </c>
      <c r="F2924">
        <v>22</v>
      </c>
      <c r="H2924">
        <v>0</v>
      </c>
      <c r="I2924">
        <v>87</v>
      </c>
      <c r="J2924">
        <v>0</v>
      </c>
      <c r="K2924">
        <v>31.8</v>
      </c>
      <c r="L2924">
        <v>32</v>
      </c>
      <c r="M2924">
        <v>88</v>
      </c>
      <c r="O2924">
        <v>87</v>
      </c>
      <c r="P2924">
        <v>6.2</v>
      </c>
      <c r="Q2924">
        <v>118.69383000000001</v>
      </c>
      <c r="R2924">
        <v>15777451</v>
      </c>
      <c r="S2924">
        <v>5.6</v>
      </c>
      <c r="T2924">
        <v>5.5</v>
      </c>
      <c r="U2924">
        <v>0.50700000000000001</v>
      </c>
      <c r="V2924">
        <v>10.3</v>
      </c>
      <c r="W2924" t="b">
        <f>COUNT(LifeExpectancyData[[#This Row],[Life expectancy]:[Schooling]])=19</f>
        <v>0</v>
      </c>
    </row>
    <row r="2925" spans="1:23" x14ac:dyDescent="0.25">
      <c r="A2925" t="s">
        <v>466</v>
      </c>
      <c r="B2925">
        <v>2014</v>
      </c>
      <c r="C2925" t="s">
        <v>273</v>
      </c>
      <c r="D2925">
        <v>59.2</v>
      </c>
      <c r="E2925">
        <v>371</v>
      </c>
      <c r="F2925">
        <v>23</v>
      </c>
      <c r="G2925">
        <v>6.5</v>
      </c>
      <c r="H2925">
        <v>10.82259524</v>
      </c>
      <c r="I2925">
        <v>91</v>
      </c>
      <c r="J2925">
        <v>0</v>
      </c>
      <c r="K2925">
        <v>31.3</v>
      </c>
      <c r="L2925">
        <v>34</v>
      </c>
      <c r="M2925">
        <v>92</v>
      </c>
      <c r="N2925">
        <v>6.44</v>
      </c>
      <c r="O2925">
        <v>91</v>
      </c>
      <c r="P2925">
        <v>6.3</v>
      </c>
      <c r="Q2925">
        <v>127.47462</v>
      </c>
      <c r="R2925">
        <v>15411675</v>
      </c>
      <c r="S2925">
        <v>5.9</v>
      </c>
      <c r="T2925">
        <v>5.7</v>
      </c>
      <c r="U2925">
        <v>0.498</v>
      </c>
      <c r="V2925">
        <v>10.3</v>
      </c>
      <c r="W2925" t="b">
        <f>COUNT(LifeExpectancyData[[#This Row],[Life expectancy]:[Schooling]])=19</f>
        <v>1</v>
      </c>
    </row>
    <row r="2926" spans="1:23" x14ac:dyDescent="0.25">
      <c r="A2926" t="s">
        <v>466</v>
      </c>
      <c r="B2926">
        <v>2013</v>
      </c>
      <c r="C2926" t="s">
        <v>273</v>
      </c>
      <c r="D2926">
        <v>58</v>
      </c>
      <c r="E2926">
        <v>399</v>
      </c>
      <c r="F2926">
        <v>25</v>
      </c>
      <c r="G2926">
        <v>6.39</v>
      </c>
      <c r="H2926">
        <v>10.666707280000001</v>
      </c>
      <c r="I2926">
        <v>95</v>
      </c>
      <c r="J2926">
        <v>0</v>
      </c>
      <c r="K2926">
        <v>3.8</v>
      </c>
      <c r="L2926">
        <v>36</v>
      </c>
      <c r="M2926">
        <v>95</v>
      </c>
      <c r="N2926">
        <v>6.88</v>
      </c>
      <c r="O2926">
        <v>95</v>
      </c>
      <c r="P2926">
        <v>6.8</v>
      </c>
      <c r="Q2926">
        <v>111.227396</v>
      </c>
      <c r="R2926">
        <v>155456</v>
      </c>
      <c r="S2926">
        <v>6.2</v>
      </c>
      <c r="T2926">
        <v>6</v>
      </c>
      <c r="U2926">
        <v>0.48799999999999999</v>
      </c>
      <c r="V2926">
        <v>10.4</v>
      </c>
      <c r="W2926" t="b">
        <f>COUNT(LifeExpectancyData[[#This Row],[Life expectancy]:[Schooling]])=19</f>
        <v>1</v>
      </c>
    </row>
    <row r="2927" spans="1:23" x14ac:dyDescent="0.25">
      <c r="A2927" t="s">
        <v>466</v>
      </c>
      <c r="B2927">
        <v>2012</v>
      </c>
      <c r="C2927" t="s">
        <v>273</v>
      </c>
      <c r="D2927">
        <v>56.6</v>
      </c>
      <c r="E2927">
        <v>429</v>
      </c>
      <c r="F2927">
        <v>26</v>
      </c>
      <c r="G2927">
        <v>6.09</v>
      </c>
      <c r="H2927">
        <v>92.602336359999995</v>
      </c>
      <c r="I2927">
        <v>97</v>
      </c>
      <c r="J2927">
        <v>0</v>
      </c>
      <c r="K2927">
        <v>3.3</v>
      </c>
      <c r="L2927">
        <v>39</v>
      </c>
      <c r="M2927">
        <v>95</v>
      </c>
      <c r="N2927">
        <v>6.69</v>
      </c>
      <c r="O2927">
        <v>95</v>
      </c>
      <c r="P2927">
        <v>8.8000000000000007</v>
      </c>
      <c r="Q2927">
        <v>955.64846599999998</v>
      </c>
      <c r="R2927">
        <v>1471826</v>
      </c>
      <c r="S2927">
        <v>6.5</v>
      </c>
      <c r="T2927">
        <v>6.4</v>
      </c>
      <c r="U2927">
        <v>0.46400000000000002</v>
      </c>
      <c r="V2927">
        <v>9.8000000000000007</v>
      </c>
      <c r="W2927" t="b">
        <f>COUNT(LifeExpectancyData[[#This Row],[Life expectancy]:[Schooling]])=19</f>
        <v>1</v>
      </c>
    </row>
    <row r="2928" spans="1:23" x14ac:dyDescent="0.25">
      <c r="A2928" t="s">
        <v>466</v>
      </c>
      <c r="B2928">
        <v>2011</v>
      </c>
      <c r="C2928" t="s">
        <v>273</v>
      </c>
      <c r="D2928">
        <v>54.9</v>
      </c>
      <c r="E2928">
        <v>464</v>
      </c>
      <c r="F2928">
        <v>28</v>
      </c>
      <c r="G2928">
        <v>6</v>
      </c>
      <c r="H2928">
        <v>63.750530339999997</v>
      </c>
      <c r="I2928">
        <v>94</v>
      </c>
      <c r="J2928">
        <v>0</v>
      </c>
      <c r="K2928">
        <v>29.9</v>
      </c>
      <c r="L2928">
        <v>42</v>
      </c>
      <c r="M2928">
        <v>93</v>
      </c>
      <c r="N2928">
        <v>6.31</v>
      </c>
      <c r="O2928">
        <v>93</v>
      </c>
      <c r="P2928">
        <v>13.3</v>
      </c>
      <c r="Q2928">
        <v>839.92793600000005</v>
      </c>
      <c r="R2928">
        <v>14386649</v>
      </c>
      <c r="S2928">
        <v>6.8</v>
      </c>
      <c r="T2928">
        <v>6.7</v>
      </c>
      <c r="U2928">
        <v>0.45200000000000001</v>
      </c>
      <c r="V2928">
        <v>10.1</v>
      </c>
      <c r="W2928" t="b">
        <f>COUNT(LifeExpectancyData[[#This Row],[Life expectancy]:[Schooling]])=19</f>
        <v>1</v>
      </c>
    </row>
    <row r="2929" spans="1:23" x14ac:dyDescent="0.25">
      <c r="A2929" t="s">
        <v>466</v>
      </c>
      <c r="B2929">
        <v>2010</v>
      </c>
      <c r="C2929" t="s">
        <v>273</v>
      </c>
      <c r="D2929">
        <v>52.4</v>
      </c>
      <c r="E2929">
        <v>527</v>
      </c>
      <c r="F2929">
        <v>29</v>
      </c>
      <c r="G2929">
        <v>5.21</v>
      </c>
      <c r="H2929">
        <v>53.308580810000002</v>
      </c>
      <c r="I2929">
        <v>9</v>
      </c>
      <c r="J2929">
        <v>9696</v>
      </c>
      <c r="K2929">
        <v>29.4</v>
      </c>
      <c r="L2929">
        <v>44</v>
      </c>
      <c r="M2929">
        <v>89</v>
      </c>
      <c r="N2929">
        <v>5.37</v>
      </c>
      <c r="O2929">
        <v>89</v>
      </c>
      <c r="P2929">
        <v>15.7</v>
      </c>
      <c r="Q2929">
        <v>713.63562000000002</v>
      </c>
      <c r="R2929">
        <v>1486317</v>
      </c>
      <c r="S2929">
        <v>7.1</v>
      </c>
      <c r="T2929">
        <v>7</v>
      </c>
      <c r="U2929">
        <v>0.436</v>
      </c>
      <c r="V2929">
        <v>10</v>
      </c>
      <c r="W2929" t="b">
        <f>COUNT(LifeExpectancyData[[#This Row],[Life expectancy]:[Schooling]])=19</f>
        <v>1</v>
      </c>
    </row>
    <row r="2930" spans="1:23" x14ac:dyDescent="0.25">
      <c r="A2930" t="s">
        <v>466</v>
      </c>
      <c r="B2930">
        <v>2009</v>
      </c>
      <c r="C2930" t="s">
        <v>273</v>
      </c>
      <c r="D2930">
        <v>50</v>
      </c>
      <c r="E2930">
        <v>587</v>
      </c>
      <c r="F2930">
        <v>30</v>
      </c>
      <c r="G2930">
        <v>4.6399999999999997</v>
      </c>
      <c r="H2930">
        <v>1.040021112</v>
      </c>
      <c r="I2930">
        <v>73</v>
      </c>
      <c r="J2930">
        <v>853</v>
      </c>
      <c r="K2930">
        <v>29</v>
      </c>
      <c r="L2930">
        <v>45</v>
      </c>
      <c r="M2930">
        <v>69</v>
      </c>
      <c r="N2930">
        <v>6.26</v>
      </c>
      <c r="O2930">
        <v>73</v>
      </c>
      <c r="P2930">
        <v>18.100000000000001</v>
      </c>
      <c r="Q2930">
        <v>65.824121000000005</v>
      </c>
      <c r="R2930">
        <v>1381599</v>
      </c>
      <c r="S2930">
        <v>7.5</v>
      </c>
      <c r="T2930">
        <v>7.4</v>
      </c>
      <c r="U2930">
        <v>0.41899999999999998</v>
      </c>
      <c r="V2930">
        <v>9.9</v>
      </c>
      <c r="W2930" t="b">
        <f>COUNT(LifeExpectancyData[[#This Row],[Life expectancy]:[Schooling]])=19</f>
        <v>1</v>
      </c>
    </row>
    <row r="2931" spans="1:23" x14ac:dyDescent="0.25">
      <c r="A2931" t="s">
        <v>466</v>
      </c>
      <c r="B2931">
        <v>2008</v>
      </c>
      <c r="C2931" t="s">
        <v>273</v>
      </c>
      <c r="D2931">
        <v>48.2</v>
      </c>
      <c r="E2931">
        <v>632</v>
      </c>
      <c r="F2931">
        <v>30</v>
      </c>
      <c r="G2931">
        <v>3.56</v>
      </c>
      <c r="H2931">
        <v>20.843428670000002</v>
      </c>
      <c r="I2931">
        <v>75</v>
      </c>
      <c r="J2931">
        <v>0</v>
      </c>
      <c r="K2931">
        <v>28.6</v>
      </c>
      <c r="L2931">
        <v>46</v>
      </c>
      <c r="M2931">
        <v>75</v>
      </c>
      <c r="N2931">
        <v>4.96</v>
      </c>
      <c r="O2931">
        <v>75</v>
      </c>
      <c r="P2931">
        <v>20.5</v>
      </c>
      <c r="Q2931">
        <v>325.67857299999997</v>
      </c>
      <c r="R2931">
        <v>13558469</v>
      </c>
      <c r="S2931">
        <v>7.8</v>
      </c>
      <c r="T2931">
        <v>7.8</v>
      </c>
      <c r="U2931">
        <v>0.42099999999999999</v>
      </c>
      <c r="V2931">
        <v>9.6999999999999993</v>
      </c>
      <c r="W2931" t="b">
        <f>COUNT(LifeExpectancyData[[#This Row],[Life expectancy]:[Schooling]])=19</f>
        <v>1</v>
      </c>
    </row>
    <row r="2932" spans="1:23" x14ac:dyDescent="0.25">
      <c r="A2932" t="s">
        <v>466</v>
      </c>
      <c r="B2932">
        <v>2007</v>
      </c>
      <c r="C2932" t="s">
        <v>273</v>
      </c>
      <c r="D2932">
        <v>46.6</v>
      </c>
      <c r="E2932">
        <v>67</v>
      </c>
      <c r="F2932">
        <v>29</v>
      </c>
      <c r="G2932">
        <v>3.88</v>
      </c>
      <c r="H2932">
        <v>29.814566070000001</v>
      </c>
      <c r="I2932">
        <v>72</v>
      </c>
      <c r="J2932">
        <v>242</v>
      </c>
      <c r="K2932">
        <v>28.2</v>
      </c>
      <c r="L2932">
        <v>46</v>
      </c>
      <c r="M2932">
        <v>73</v>
      </c>
      <c r="N2932">
        <v>4.47</v>
      </c>
      <c r="O2932">
        <v>73</v>
      </c>
      <c r="P2932">
        <v>23.7</v>
      </c>
      <c r="Q2932">
        <v>396.99821659999998</v>
      </c>
      <c r="R2932">
        <v>1332999</v>
      </c>
      <c r="S2932">
        <v>8.1999999999999993</v>
      </c>
      <c r="T2932">
        <v>8.1999999999999993</v>
      </c>
      <c r="U2932">
        <v>0.41399999999999998</v>
      </c>
      <c r="V2932">
        <v>9.6</v>
      </c>
      <c r="W2932" t="b">
        <f>COUNT(LifeExpectancyData[[#This Row],[Life expectancy]:[Schooling]])=19</f>
        <v>1</v>
      </c>
    </row>
    <row r="2933" spans="1:23" x14ac:dyDescent="0.25">
      <c r="A2933" t="s">
        <v>466</v>
      </c>
      <c r="B2933">
        <v>2006</v>
      </c>
      <c r="C2933" t="s">
        <v>273</v>
      </c>
      <c r="D2933">
        <v>45.4</v>
      </c>
      <c r="E2933">
        <v>7</v>
      </c>
      <c r="F2933">
        <v>28</v>
      </c>
      <c r="G2933">
        <v>4.57</v>
      </c>
      <c r="H2933">
        <v>34.262168760000002</v>
      </c>
      <c r="I2933">
        <v>68</v>
      </c>
      <c r="J2933">
        <v>212</v>
      </c>
      <c r="K2933">
        <v>27.9</v>
      </c>
      <c r="L2933">
        <v>45</v>
      </c>
      <c r="M2933">
        <v>71</v>
      </c>
      <c r="N2933">
        <v>5.12</v>
      </c>
      <c r="O2933">
        <v>7</v>
      </c>
      <c r="P2933">
        <v>26.8</v>
      </c>
      <c r="Q2933">
        <v>414.79623199999997</v>
      </c>
      <c r="R2933">
        <v>13124267</v>
      </c>
      <c r="S2933">
        <v>8.6</v>
      </c>
      <c r="T2933">
        <v>8.6</v>
      </c>
      <c r="U2933">
        <v>0.40799999999999997</v>
      </c>
      <c r="V2933">
        <v>9.5</v>
      </c>
      <c r="W2933" t="b">
        <f>COUNT(LifeExpectancyData[[#This Row],[Life expectancy]:[Schooling]])=19</f>
        <v>1</v>
      </c>
    </row>
    <row r="2934" spans="1:23" x14ac:dyDescent="0.25">
      <c r="A2934" t="s">
        <v>466</v>
      </c>
      <c r="B2934">
        <v>2005</v>
      </c>
      <c r="C2934" t="s">
        <v>273</v>
      </c>
      <c r="D2934">
        <v>44.6</v>
      </c>
      <c r="E2934">
        <v>717</v>
      </c>
      <c r="F2934">
        <v>28</v>
      </c>
      <c r="G2934">
        <v>4.1399999999999997</v>
      </c>
      <c r="H2934">
        <v>8.7174087</v>
      </c>
      <c r="I2934">
        <v>65</v>
      </c>
      <c r="J2934">
        <v>420</v>
      </c>
      <c r="K2934">
        <v>27.5</v>
      </c>
      <c r="L2934">
        <v>43</v>
      </c>
      <c r="M2934">
        <v>69</v>
      </c>
      <c r="N2934">
        <v>6.44</v>
      </c>
      <c r="O2934">
        <v>68</v>
      </c>
      <c r="P2934">
        <v>30.3</v>
      </c>
      <c r="Q2934">
        <v>444.76575000000003</v>
      </c>
      <c r="R2934">
        <v>129432</v>
      </c>
      <c r="S2934">
        <v>9</v>
      </c>
      <c r="T2934">
        <v>9</v>
      </c>
      <c r="U2934">
        <v>0.40600000000000003</v>
      </c>
      <c r="V2934">
        <v>9.3000000000000007</v>
      </c>
      <c r="W2934" t="b">
        <f>COUNT(LifeExpectancyData[[#This Row],[Life expectancy]:[Schooling]])=19</f>
        <v>1</v>
      </c>
    </row>
    <row r="2935" spans="1:23" x14ac:dyDescent="0.25">
      <c r="A2935" t="s">
        <v>466</v>
      </c>
      <c r="B2935">
        <v>2004</v>
      </c>
      <c r="C2935" t="s">
        <v>273</v>
      </c>
      <c r="D2935">
        <v>44.3</v>
      </c>
      <c r="E2935">
        <v>723</v>
      </c>
      <c r="F2935">
        <v>27</v>
      </c>
      <c r="G2935">
        <v>4.3600000000000003</v>
      </c>
      <c r="H2935">
        <v>0</v>
      </c>
      <c r="I2935">
        <v>68</v>
      </c>
      <c r="J2935">
        <v>31</v>
      </c>
      <c r="K2935">
        <v>27.1</v>
      </c>
      <c r="L2935">
        <v>42</v>
      </c>
      <c r="M2935">
        <v>67</v>
      </c>
      <c r="N2935">
        <v>7.13</v>
      </c>
      <c r="O2935">
        <v>65</v>
      </c>
      <c r="P2935">
        <v>33.6</v>
      </c>
      <c r="Q2935">
        <v>454.36665399999998</v>
      </c>
      <c r="R2935">
        <v>12777511</v>
      </c>
      <c r="S2935">
        <v>9.4</v>
      </c>
      <c r="T2935">
        <v>9.4</v>
      </c>
      <c r="U2935">
        <v>0.40699999999999997</v>
      </c>
      <c r="V2935">
        <v>9.1999999999999993</v>
      </c>
      <c r="W2935" t="b">
        <f>COUNT(LifeExpectancyData[[#This Row],[Life expectancy]:[Schooling]])=19</f>
        <v>1</v>
      </c>
    </row>
    <row r="2936" spans="1:23" x14ac:dyDescent="0.25">
      <c r="A2936" t="s">
        <v>466</v>
      </c>
      <c r="B2936">
        <v>2003</v>
      </c>
      <c r="C2936" t="s">
        <v>273</v>
      </c>
      <c r="D2936">
        <v>44.5</v>
      </c>
      <c r="E2936">
        <v>715</v>
      </c>
      <c r="F2936">
        <v>26</v>
      </c>
      <c r="G2936">
        <v>4.0599999999999996</v>
      </c>
      <c r="H2936">
        <v>0</v>
      </c>
      <c r="I2936">
        <v>7</v>
      </c>
      <c r="J2936">
        <v>998</v>
      </c>
      <c r="K2936">
        <v>26.7</v>
      </c>
      <c r="L2936">
        <v>41</v>
      </c>
      <c r="M2936">
        <v>7</v>
      </c>
      <c r="N2936">
        <v>6.52</v>
      </c>
      <c r="O2936">
        <v>68</v>
      </c>
      <c r="P2936">
        <v>36.700000000000003</v>
      </c>
      <c r="Q2936">
        <v>453.35115519999999</v>
      </c>
      <c r="R2936">
        <v>12633897</v>
      </c>
      <c r="S2936">
        <v>9.8000000000000007</v>
      </c>
      <c r="T2936">
        <v>9.9</v>
      </c>
      <c r="U2936">
        <v>0.41799999999999998</v>
      </c>
      <c r="V2936">
        <v>9.5</v>
      </c>
      <c r="W2936" t="b">
        <f>COUNT(LifeExpectancyData[[#This Row],[Life expectancy]:[Schooling]])=19</f>
        <v>1</v>
      </c>
    </row>
    <row r="2937" spans="1:23" x14ac:dyDescent="0.25">
      <c r="A2937" t="s">
        <v>466</v>
      </c>
      <c r="B2937">
        <v>2002</v>
      </c>
      <c r="C2937" t="s">
        <v>273</v>
      </c>
      <c r="D2937">
        <v>44.8</v>
      </c>
      <c r="E2937">
        <v>73</v>
      </c>
      <c r="F2937">
        <v>25</v>
      </c>
      <c r="G2937">
        <v>4.43</v>
      </c>
      <c r="H2937">
        <v>0</v>
      </c>
      <c r="I2937">
        <v>73</v>
      </c>
      <c r="J2937">
        <v>304</v>
      </c>
      <c r="K2937">
        <v>26.3</v>
      </c>
      <c r="L2937">
        <v>40</v>
      </c>
      <c r="M2937">
        <v>73</v>
      </c>
      <c r="N2937">
        <v>6.53</v>
      </c>
      <c r="O2937">
        <v>71</v>
      </c>
      <c r="P2937">
        <v>39.799999999999997</v>
      </c>
      <c r="Q2937">
        <v>57.34834</v>
      </c>
      <c r="R2937">
        <v>125525</v>
      </c>
      <c r="S2937">
        <v>1.2</v>
      </c>
      <c r="T2937">
        <v>1.3</v>
      </c>
      <c r="U2937">
        <v>0.42699999999999999</v>
      </c>
      <c r="V2937">
        <v>10</v>
      </c>
      <c r="W2937" t="b">
        <f>COUNT(LifeExpectancyData[[#This Row],[Life expectancy]:[Schooling]])=19</f>
        <v>1</v>
      </c>
    </row>
    <row r="2938" spans="1:23" x14ac:dyDescent="0.25">
      <c r="A2938" t="s">
        <v>466</v>
      </c>
      <c r="B2938">
        <v>2001</v>
      </c>
      <c r="C2938" t="s">
        <v>273</v>
      </c>
      <c r="D2938">
        <v>45.3</v>
      </c>
      <c r="E2938">
        <v>686</v>
      </c>
      <c r="F2938">
        <v>25</v>
      </c>
      <c r="G2938">
        <v>1.72</v>
      </c>
      <c r="H2938">
        <v>0</v>
      </c>
      <c r="I2938">
        <v>76</v>
      </c>
      <c r="J2938">
        <v>529</v>
      </c>
      <c r="K2938">
        <v>25.9</v>
      </c>
      <c r="L2938">
        <v>39</v>
      </c>
      <c r="M2938">
        <v>76</v>
      </c>
      <c r="N2938">
        <v>6.16</v>
      </c>
      <c r="O2938">
        <v>75</v>
      </c>
      <c r="P2938">
        <v>42.1</v>
      </c>
      <c r="Q2938">
        <v>548.587312</v>
      </c>
      <c r="R2938">
        <v>12366165</v>
      </c>
      <c r="S2938">
        <v>1.6</v>
      </c>
      <c r="T2938">
        <v>1.7</v>
      </c>
      <c r="U2938">
        <v>0.42699999999999999</v>
      </c>
      <c r="V2938">
        <v>9.8000000000000007</v>
      </c>
      <c r="W2938" t="b">
        <f>COUNT(LifeExpectancyData[[#This Row],[Life expectancy]:[Schooling]])=19</f>
        <v>1</v>
      </c>
    </row>
    <row r="2939" spans="1:23" x14ac:dyDescent="0.25">
      <c r="A2939" t="s">
        <v>466</v>
      </c>
      <c r="B2939">
        <v>2000</v>
      </c>
      <c r="C2939" t="s">
        <v>273</v>
      </c>
      <c r="D2939">
        <v>46</v>
      </c>
      <c r="E2939">
        <v>665</v>
      </c>
      <c r="F2939">
        <v>24</v>
      </c>
      <c r="G2939">
        <v>1.68</v>
      </c>
      <c r="H2939">
        <v>0</v>
      </c>
      <c r="I2939">
        <v>79</v>
      </c>
      <c r="J2939">
        <v>1483</v>
      </c>
      <c r="K2939">
        <v>25.5</v>
      </c>
      <c r="L2939">
        <v>39</v>
      </c>
      <c r="M2939">
        <v>78</v>
      </c>
      <c r="N2939">
        <v>7.1</v>
      </c>
      <c r="O2939">
        <v>78</v>
      </c>
      <c r="P2939">
        <v>43.5</v>
      </c>
      <c r="Q2939">
        <v>547.35887849999995</v>
      </c>
      <c r="R2939">
        <v>12222251</v>
      </c>
      <c r="S2939">
        <v>11</v>
      </c>
      <c r="T2939">
        <v>11.2</v>
      </c>
      <c r="U2939">
        <v>0.434</v>
      </c>
      <c r="V2939">
        <v>9.8000000000000007</v>
      </c>
      <c r="W2939" t="b">
        <f>COUNT(LifeExpectancyData[[#This Row],[Life expectancy]:[Schooling]])=19</f>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C2810-D099-4032-AC23-13C6D91749E0}">
  <dimension ref="A1:AR1651"/>
  <sheetViews>
    <sheetView tabSelected="1" topLeftCell="AC1" zoomScaleNormal="100" workbookViewId="0">
      <pane ySplit="2" topLeftCell="A12" activePane="bottomLeft" state="frozenSplit"/>
      <selection pane="bottomLeft" activeCell="AV55" sqref="AV55"/>
    </sheetView>
  </sheetViews>
  <sheetFormatPr defaultRowHeight="15" x14ac:dyDescent="0.25"/>
  <cols>
    <col min="1" max="1" width="28.7109375" customWidth="1"/>
    <col min="2" max="2" width="14.7109375" customWidth="1"/>
    <col min="3" max="3" width="2.7109375" customWidth="1"/>
    <col min="4" max="4" width="28.7109375" customWidth="1"/>
    <col min="5" max="5" width="8.7109375" customWidth="1"/>
    <col min="6" max="7" width="10.7109375" customWidth="1"/>
    <col min="8" max="9" width="8.7109375" customWidth="1"/>
    <col min="10" max="10" width="10.7109375" customWidth="1"/>
    <col min="11" max="11" width="2.7109375" customWidth="1"/>
    <col min="12" max="12" width="22.7109375" customWidth="1"/>
    <col min="13" max="14" width="12.7109375" customWidth="1"/>
    <col min="15" max="15" width="14.7109375" customWidth="1"/>
    <col min="16" max="16" width="10.7109375" customWidth="1"/>
    <col min="17" max="17" width="13.7109375" customWidth="1"/>
    <col min="18" max="18" width="10.7109375" customWidth="1"/>
    <col min="19" max="19" width="12.7109375" customWidth="1"/>
    <col min="20" max="20" width="2.7109375" customWidth="1"/>
    <col min="21" max="21" width="20.7109375" customWidth="1"/>
    <col min="22" max="22" width="14.7109375" customWidth="1"/>
    <col min="23" max="23" width="2.7109375" customWidth="1"/>
    <col min="24" max="24" width="10.7109375" customWidth="1"/>
    <col min="25" max="25" width="9.7109375" style="22" customWidth="1"/>
    <col min="26" max="26" width="10.7109375" style="22" customWidth="1"/>
    <col min="27" max="28" width="9.7109375" style="22" customWidth="1"/>
    <col min="29" max="29" width="12.7109375" style="22" customWidth="1"/>
    <col min="30" max="30" width="9.7109375" style="22" customWidth="1"/>
    <col min="31" max="31" width="14.7109375" style="22" customWidth="1"/>
    <col min="32" max="32" width="17.7109375" style="22" customWidth="1"/>
    <col min="33" max="33" width="14.7109375" style="22" customWidth="1"/>
    <col min="34" max="34" width="15.7109375" style="22" customWidth="1"/>
    <col min="35" max="35" width="14.7109375" customWidth="1"/>
  </cols>
  <sheetData>
    <row r="1" spans="1:40" x14ac:dyDescent="0.25">
      <c r="A1" s="14" t="s">
        <v>610</v>
      </c>
      <c r="B1" s="3" t="s">
        <v>468</v>
      </c>
      <c r="C1" s="39"/>
      <c r="D1" s="14" t="s">
        <v>470</v>
      </c>
      <c r="L1" s="14" t="s">
        <v>473</v>
      </c>
      <c r="U1" s="16" t="s">
        <v>499</v>
      </c>
      <c r="V1" s="7"/>
      <c r="X1" s="14" t="s">
        <v>508</v>
      </c>
      <c r="AI1" s="22">
        <f>MIN(_xlfn.ANCHORARRAY($AH$3))</f>
        <v>-17.183808823256719</v>
      </c>
      <c r="AL1" s="22">
        <f>MAX(_xlfn.ANCHORARRAY($AH$3))</f>
        <v>12.195640736393337</v>
      </c>
    </row>
    <row r="2" spans="1:40" ht="30" x14ac:dyDescent="0.25">
      <c r="A2" s="2" t="s">
        <v>469</v>
      </c>
      <c r="B2" s="31" t="b">
        <v>1</v>
      </c>
      <c r="C2" s="2"/>
      <c r="D2" s="32"/>
      <c r="E2" s="32" t="s">
        <v>471</v>
      </c>
      <c r="F2" s="32" t="s">
        <v>472</v>
      </c>
      <c r="G2" s="32" t="s">
        <v>227</v>
      </c>
      <c r="H2" s="32" t="s">
        <v>232</v>
      </c>
      <c r="I2" s="32" t="s">
        <v>118</v>
      </c>
      <c r="J2" s="32" t="s">
        <v>123</v>
      </c>
      <c r="K2" s="2"/>
      <c r="L2" s="2"/>
      <c r="M2" s="2"/>
      <c r="N2" s="2"/>
      <c r="O2" s="2"/>
      <c r="P2" s="2"/>
      <c r="Q2" s="2"/>
      <c r="R2" s="2"/>
      <c r="S2" s="2"/>
      <c r="T2" s="2"/>
      <c r="U2" s="33" t="s">
        <v>500</v>
      </c>
      <c r="V2" s="34"/>
      <c r="W2" s="2"/>
      <c r="X2" s="32" t="s">
        <v>519</v>
      </c>
      <c r="Y2" s="35" t="s">
        <v>509</v>
      </c>
      <c r="Z2" s="35" t="s">
        <v>163</v>
      </c>
      <c r="AA2" s="35" t="s">
        <v>520</v>
      </c>
      <c r="AB2" s="35" t="s">
        <v>510</v>
      </c>
      <c r="AC2" s="35" t="s">
        <v>511</v>
      </c>
      <c r="AD2" s="35" t="s">
        <v>513</v>
      </c>
      <c r="AE2" s="35" t="s">
        <v>521</v>
      </c>
      <c r="AF2" s="35" t="s">
        <v>512</v>
      </c>
      <c r="AG2" s="35" t="s">
        <v>549</v>
      </c>
      <c r="AH2" s="35" t="s">
        <v>589</v>
      </c>
      <c r="AI2" s="35" t="s">
        <v>630</v>
      </c>
      <c r="AJ2" s="35" t="s">
        <v>631</v>
      </c>
      <c r="AK2" s="35" t="s">
        <v>632</v>
      </c>
      <c r="AL2" s="35" t="s">
        <v>630</v>
      </c>
      <c r="AM2" s="35" t="s">
        <v>633</v>
      </c>
      <c r="AN2" s="35" t="s">
        <v>632</v>
      </c>
    </row>
    <row r="3" spans="1:40" x14ac:dyDescent="0.25">
      <c r="A3" t="str" cm="1">
        <f t="array" aca="1" ref="A3:A20" ca="1">Coefficient_Name_Col(All_Xs)</f>
        <v>Adult Mortality</v>
      </c>
      <c r="B3" s="15" t="b">
        <v>1</v>
      </c>
      <c r="D3" t="str" cm="1">
        <f t="array" aca="1" ref="D3:D20" ca="1">Coefficient_Name_Col(All_Xs,Ind_Var_Filter)</f>
        <v>Adult Mortality</v>
      </c>
      <c r="E3" s="4" cm="1">
        <f t="array" ref="E3:E20">Pearson_R(x_s,y,fil)</f>
        <v>-0.70252306230697348</v>
      </c>
      <c r="F3" s="4" cm="1">
        <f t="array" ref="F3:F20">Spearman_R(x_s,y,fil)</f>
        <v>-0.65562080697254088</v>
      </c>
      <c r="G3" s="4" cm="1">
        <f t="array" ref="G3:G20">Skewness(x_s,fil)</f>
        <v>1.2764291138226984</v>
      </c>
      <c r="H3" s="4" cm="1">
        <f t="array" ref="H3:H20">Kurtosis(x_s,fil)</f>
        <v>2.4009445877439255</v>
      </c>
      <c r="I3" s="4" cm="1">
        <f t="array" ref="I3:I20">VIF(x_s,Allow_Intercept,fil)</f>
        <v>1.7959837847979341</v>
      </c>
      <c r="J3" s="4" cm="1">
        <f t="array" ref="J3:J20">Tolerance(x_s,Allow_Intercept,fil)</f>
        <v>0.55679790010604679</v>
      </c>
      <c r="L3" s="16" t="s">
        <v>474</v>
      </c>
      <c r="M3" s="7"/>
      <c r="O3" s="16" t="s">
        <v>479</v>
      </c>
      <c r="P3" s="7"/>
      <c r="U3" s="11" t="s">
        <v>501</v>
      </c>
      <c r="V3" s="24" cm="1">
        <f t="array" aca="1" ref="V3:V8" ca="1">Prediction_Interval(x_s,y,pred_input,Allow_Intercept,fil,alpha)</f>
        <v>69.302304426925446</v>
      </c>
      <c r="X3" cm="1">
        <f t="array" ref="X3:X1651">Dependent_Var(y,fil)</f>
        <v>65</v>
      </c>
      <c r="Y3" s="22" cm="1">
        <f t="array" ref="Y3:Y1651">Predictions(x_s,y,Allow_Intercept,fil)</f>
        <v>63.208825243148453</v>
      </c>
      <c r="Z3" s="22" cm="1">
        <f t="array" ref="Z3:Z1651">Residuals(x_s,y,Allow_Intercept,fil)</f>
        <v>1.7911747568515466</v>
      </c>
      <c r="AA3" s="22" cm="1">
        <f t="array" ref="AA3:AA1651">Dependent_Var(y,fil)-LOOCV_prediction(x_s,y,Allow_Intercept,fil)</f>
        <v>1.8237306351892784</v>
      </c>
      <c r="AB3" s="22" cm="1">
        <f t="array" ref="AB3:AB1651">Hat_diagonal(x_s,Allow_Intercept,fil)</f>
        <v>1.7851253748528771E-2</v>
      </c>
      <c r="AC3" s="22" cm="1">
        <f t="array" ref="AC3:AC1651">Studentized_Residuals(x_s,y,Allow_Intercept,fil)</f>
        <v>0.50263325470209952</v>
      </c>
      <c r="AD3" s="22" cm="1">
        <f t="array" ref="AD3:AD1651">Cooks_Distance(x_s,y,Allow_Intercept,fil)</f>
        <v>2.4167976663689572E-4</v>
      </c>
      <c r="AE3" s="22" cm="1">
        <f t="array" ref="AE3:AE1651">_xlfn._xlws.SORT(Normal_Scores(y,fil))</f>
        <v>-3.4287229888501014</v>
      </c>
      <c r="AF3" s="22" cm="1">
        <f t="array" ref="AF3:AF1651">Studentized_Residuals_Ranked(x_s,y,Allow_Intercept,fil)</f>
        <v>-4.7556630357299623</v>
      </c>
      <c r="AG3" s="22" cm="1">
        <f t="array" ref="AG3:AG1651">SQRT(ABS(Studentized_Residuals(x_s,y,Allow_Intercept,fil)))</f>
        <v>0.70896632832744566</v>
      </c>
      <c r="AH3" s="22" cm="1">
        <f t="array" ref="AH3:AH1651">Residuals(x_s,y,Allow_Intercept,fil)/(1-Hat_diagonal(x_s,Allow_Intercept,fil))</f>
        <v>1.8237306351892759</v>
      </c>
      <c r="AI3" cm="1">
        <f t="array" ref="AI3:AI1651">_xlfn.SEQUENCE($M$8,1,1.1*$AI$1,0)</f>
        <v>-18.902189705582391</v>
      </c>
      <c r="AJ3" cm="1">
        <f t="array" ref="AJ3:AJ1651">_xlfn.SEQUENCE($M$8,1,-3*$M$7,0)</f>
        <v>-10.787464088230255</v>
      </c>
      <c r="AK3" cm="1">
        <f t="array" ref="AK3:AK1651">_xlfn.SEQUENCE($M$8,1,-2*$M$7,0)</f>
        <v>-7.1916427254868367</v>
      </c>
      <c r="AL3" cm="1">
        <f t="array" ref="AL3:AL1651">_xlfn.SEQUENCE($M$8,1,1.1*$AL$1,0)</f>
        <v>13.415204810032671</v>
      </c>
      <c r="AM3" cm="1">
        <f t="array" ref="AM3:AM1651">_xlfn.SEQUENCE($M$8,1,3*$M$7,0)</f>
        <v>10.787464088230255</v>
      </c>
      <c r="AN3" cm="1">
        <f t="array" ref="AN3:AN1651">_xlfn.SEQUENCE($M$8,1,2*$M$7,0)</f>
        <v>7.1916427254868367</v>
      </c>
    </row>
    <row r="4" spans="1:40" x14ac:dyDescent="0.25">
      <c r="A4" t="str">
        <f ca="1"/>
        <v>infant deaths</v>
      </c>
      <c r="B4" s="15" t="b">
        <v>1</v>
      </c>
      <c r="D4" t="str">
        <f ca="1"/>
        <v>infant deaths</v>
      </c>
      <c r="E4" s="4">
        <v>-0.16907380399959634</v>
      </c>
      <c r="F4" s="4">
        <v>-0.52145512663077931</v>
      </c>
      <c r="G4" s="4">
        <v>8.4773694116605309</v>
      </c>
      <c r="H4" s="4">
        <v>85.319968793192416</v>
      </c>
      <c r="I4" s="4">
        <v>212.1776986884056</v>
      </c>
      <c r="J4" s="4">
        <v>4.7130306633618169E-3</v>
      </c>
      <c r="L4" s="11" t="s">
        <v>475</v>
      </c>
      <c r="M4" s="24" cm="1">
        <f t="array" ref="M4">Multiple_R(x_s,y,Allow_Intercept,fil)</f>
        <v>0.91363980575441461</v>
      </c>
      <c r="O4" s="11" t="s">
        <v>61</v>
      </c>
      <c r="P4" s="24" cm="1">
        <f t="array" ref="P4">PRESS(x_s,y,Allow_Intercept,fil)</f>
        <v>21644.337291621447</v>
      </c>
      <c r="U4" s="11" t="s">
        <v>502</v>
      </c>
      <c r="V4" s="24">
        <f ca="1"/>
        <v>3.5969115011230923</v>
      </c>
      <c r="X4">
        <v>59.9</v>
      </c>
      <c r="Y4" s="22">
        <v>63.3155128837898</v>
      </c>
      <c r="Z4" s="22">
        <v>-3.4155128837898019</v>
      </c>
      <c r="AA4" s="22">
        <v>-3.4499594048971503</v>
      </c>
      <c r="AB4" s="22">
        <v>9.9846163576449015E-3</v>
      </c>
      <c r="AC4" s="22">
        <v>-0.95463389033168689</v>
      </c>
      <c r="AD4" s="22">
        <v>4.8373725376668836E-4</v>
      </c>
      <c r="AE4" s="22">
        <v>-3.118249953252767</v>
      </c>
      <c r="AF4" s="22">
        <v>-3.6237753759145934</v>
      </c>
      <c r="AG4" s="22">
        <v>0.97705367832667556</v>
      </c>
      <c r="AH4" s="22">
        <v>-3.4499594048971489</v>
      </c>
      <c r="AI4">
        <v>-18.902189705582391</v>
      </c>
      <c r="AJ4">
        <v>-10.787464088230255</v>
      </c>
      <c r="AK4">
        <v>-7.1916427254868367</v>
      </c>
      <c r="AL4">
        <v>13.415204810032671</v>
      </c>
      <c r="AM4">
        <v>10.787464088230255</v>
      </c>
      <c r="AN4">
        <v>7.1916427254868367</v>
      </c>
    </row>
    <row r="5" spans="1:40" x14ac:dyDescent="0.25">
      <c r="A5" t="str">
        <f ca="1"/>
        <v>Alcohol</v>
      </c>
      <c r="B5" s="15" t="b">
        <v>1</v>
      </c>
      <c r="D5" t="str">
        <f ca="1"/>
        <v>Alcohol</v>
      </c>
      <c r="E5" s="4">
        <v>0.4027183217273525</v>
      </c>
      <c r="F5" s="4">
        <v>0.45156709663151606</v>
      </c>
      <c r="G5" s="4">
        <v>0.66251839935723011</v>
      </c>
      <c r="H5" s="4">
        <v>-0.59110044260500194</v>
      </c>
      <c r="I5" s="4">
        <v>1.9383807427033666</v>
      </c>
      <c r="J5" s="4">
        <v>0.5158945185378534</v>
      </c>
      <c r="L5" s="11" t="s">
        <v>476</v>
      </c>
      <c r="M5" s="24" cm="1">
        <f t="array" ref="M5">R_squared(x_s,y,Allow_Intercept,fil)</f>
        <v>0.83473769465896452</v>
      </c>
      <c r="O5" s="11" t="s">
        <v>480</v>
      </c>
      <c r="P5" s="24" cm="1">
        <f t="array" ref="P5">1-PRESS(x_s,y,Allow_Intercept,fil)/SS_Total(y,Allow_Intercept,fil)</f>
        <v>0.830279509231025</v>
      </c>
      <c r="U5" s="11" t="s">
        <v>503</v>
      </c>
      <c r="V5" s="24">
        <f ca="1"/>
        <v>1.9614204285810608</v>
      </c>
      <c r="X5">
        <v>59.9</v>
      </c>
      <c r="Y5" s="22">
        <v>63.190581385013246</v>
      </c>
      <c r="Z5" s="22">
        <v>-3.2905813850132475</v>
      </c>
      <c r="AA5" s="22">
        <v>-3.3226588922625311</v>
      </c>
      <c r="AB5" s="22">
        <v>9.6541680290996631E-3</v>
      </c>
      <c r="AC5" s="22">
        <v>-0.9195621547553654</v>
      </c>
      <c r="AD5" s="22">
        <v>4.3384695415967189E-4</v>
      </c>
      <c r="AE5" s="22">
        <v>-2.9644605992605717</v>
      </c>
      <c r="AF5" s="22">
        <v>-3.4154828724569519</v>
      </c>
      <c r="AG5" s="22">
        <v>0.95893803488826401</v>
      </c>
      <c r="AH5" s="22">
        <v>-3.3226588922625324</v>
      </c>
      <c r="AI5">
        <v>-18.902189705582391</v>
      </c>
      <c r="AJ5">
        <v>-10.787464088230255</v>
      </c>
      <c r="AK5">
        <v>-7.1916427254868367</v>
      </c>
      <c r="AL5">
        <v>13.415204810032671</v>
      </c>
      <c r="AM5">
        <v>10.787464088230255</v>
      </c>
      <c r="AN5">
        <v>7.1916427254868367</v>
      </c>
    </row>
    <row r="6" spans="1:40" x14ac:dyDescent="0.25">
      <c r="A6" t="str">
        <f ca="1"/>
        <v>percentage expenditure</v>
      </c>
      <c r="B6" s="15" t="b">
        <v>1</v>
      </c>
      <c r="D6" t="str">
        <f ca="1"/>
        <v>percentage expenditure</v>
      </c>
      <c r="E6" s="4">
        <v>0.40963082412504903</v>
      </c>
      <c r="F6" s="4">
        <v>0.57668637597311545</v>
      </c>
      <c r="G6" s="4">
        <v>4.9805739179663373</v>
      </c>
      <c r="H6" s="4">
        <v>30.992195235914028</v>
      </c>
      <c r="I6" s="4">
        <v>12.847294716102079</v>
      </c>
      <c r="J6" s="4">
        <v>7.7837398619544085E-2</v>
      </c>
      <c r="L6" s="11" t="s">
        <v>477</v>
      </c>
      <c r="M6" s="24" cm="1">
        <f t="array" ref="M6">Adjusted_R2(x_s,y,Allow_Intercept,fil)</f>
        <v>0.83291271214599605</v>
      </c>
      <c r="O6" s="11" t="s">
        <v>481</v>
      </c>
      <c r="P6" s="24" cm="1">
        <f t="array" ref="P6">(DF_Regression(x_s)+IF(Allow_Intercept,1,0))/Observations(y,fil)</f>
        <v>1.1522134627046696E-2</v>
      </c>
      <c r="U6" s="11" t="s">
        <v>497</v>
      </c>
      <c r="V6" s="24">
        <f ca="1"/>
        <v>62.247248728824445</v>
      </c>
      <c r="X6">
        <v>59.5</v>
      </c>
      <c r="Y6" s="22">
        <v>63.029961578160005</v>
      </c>
      <c r="Z6" s="22">
        <v>-3.5299615781600053</v>
      </c>
      <c r="AA6" s="22">
        <v>-3.5662935813810464</v>
      </c>
      <c r="AB6" s="22">
        <v>1.0187608617172437E-2</v>
      </c>
      <c r="AC6" s="22">
        <v>-0.98672339853065394</v>
      </c>
      <c r="AD6" s="22">
        <v>5.2742002930859452E-4</v>
      </c>
      <c r="AE6" s="22">
        <v>-2.9644605992605717</v>
      </c>
      <c r="AF6" s="22">
        <v>-3.3372523963301397</v>
      </c>
      <c r="AG6" s="22">
        <v>0.99333951825680122</v>
      </c>
      <c r="AH6" s="22">
        <v>-3.5662935813810495</v>
      </c>
      <c r="AI6">
        <v>-18.902189705582391</v>
      </c>
      <c r="AJ6">
        <v>-10.787464088230255</v>
      </c>
      <c r="AK6">
        <v>-7.1916427254868367</v>
      </c>
      <c r="AL6">
        <v>13.415204810032671</v>
      </c>
      <c r="AM6">
        <v>10.787464088230255</v>
      </c>
      <c r="AN6">
        <v>7.1916427254868367</v>
      </c>
    </row>
    <row r="7" spans="1:40" x14ac:dyDescent="0.25">
      <c r="A7" t="str">
        <f ca="1"/>
        <v>Hepatitis B</v>
      </c>
      <c r="B7" s="15" t="b">
        <v>1</v>
      </c>
      <c r="D7" t="str">
        <f ca="1"/>
        <v>Hepatitis B</v>
      </c>
      <c r="E7" s="4">
        <v>0.19993527639757758</v>
      </c>
      <c r="F7" s="4">
        <v>0.29839199664291366</v>
      </c>
      <c r="G7" s="4">
        <v>-1.7933774066676584</v>
      </c>
      <c r="H7" s="4">
        <v>2.2314153470486389</v>
      </c>
      <c r="I7" s="4">
        <v>1.6518638507945069</v>
      </c>
      <c r="J7" s="4">
        <v>0.60537676850245492</v>
      </c>
      <c r="L7" s="11" t="s">
        <v>478</v>
      </c>
      <c r="M7" s="24" cm="1">
        <f t="array" ref="M7">SE_Regression(x_s,y,Allow_Intercept,fil)</f>
        <v>3.5958213627434183</v>
      </c>
      <c r="O7" s="11" t="s">
        <v>65</v>
      </c>
      <c r="P7" s="24" cm="1">
        <f t="array" ref="P7">AIC(x_s,y,Allow_Intercept,fil)</f>
        <v>4239.5791944720204</v>
      </c>
      <c r="U7" s="11" t="s">
        <v>498</v>
      </c>
      <c r="V7" s="24">
        <f ca="1"/>
        <v>76.357360125026446</v>
      </c>
      <c r="X7">
        <v>59.2</v>
      </c>
      <c r="Y7" s="22">
        <v>62.434755565308066</v>
      </c>
      <c r="Z7" s="22">
        <v>-3.2347555653080633</v>
      </c>
      <c r="AA7" s="22">
        <v>-3.2665621490990731</v>
      </c>
      <c r="AB7" s="22">
        <v>9.7370208614537511E-3</v>
      </c>
      <c r="AC7" s="22">
        <v>-0.90399928889247871</v>
      </c>
      <c r="AD7" s="22">
        <v>4.2291991272888001E-4</v>
      </c>
      <c r="AE7" s="22">
        <v>-2.7786903070508315</v>
      </c>
      <c r="AF7" s="22">
        <v>-3.1846140107056757</v>
      </c>
      <c r="AG7" s="22">
        <v>0.95078877196382516</v>
      </c>
      <c r="AH7" s="22">
        <v>-3.2665621490990762</v>
      </c>
      <c r="AI7">
        <v>-18.902189705582391</v>
      </c>
      <c r="AJ7">
        <v>-10.787464088230255</v>
      </c>
      <c r="AK7">
        <v>-7.1916427254868367</v>
      </c>
      <c r="AL7">
        <v>13.415204810032671</v>
      </c>
      <c r="AM7">
        <v>10.787464088230255</v>
      </c>
      <c r="AN7">
        <v>7.1916427254868367</v>
      </c>
    </row>
    <row r="8" spans="1:40" x14ac:dyDescent="0.25">
      <c r="A8" t="str">
        <f ca="1"/>
        <v>Measles</v>
      </c>
      <c r="B8" s="15" t="b">
        <v>1</v>
      </c>
      <c r="D8" t="str">
        <f ca="1"/>
        <v>Measles</v>
      </c>
      <c r="E8" s="4">
        <v>-6.8881222111176282E-2</v>
      </c>
      <c r="F8" s="4">
        <v>-0.24957375369248747</v>
      </c>
      <c r="G8" s="4">
        <v>7.9578377460109904</v>
      </c>
      <c r="H8" s="4">
        <v>74.67143971345466</v>
      </c>
      <c r="I8" s="4">
        <v>1.5141144309884405</v>
      </c>
      <c r="J8" s="4">
        <v>0.66045206328770178</v>
      </c>
      <c r="L8" s="12" t="s">
        <v>5</v>
      </c>
      <c r="M8" s="25" cm="1">
        <f t="array" ref="M8">Observations(y,fil)</f>
        <v>1649</v>
      </c>
      <c r="O8" s="11" t="s">
        <v>69</v>
      </c>
      <c r="P8" s="24" cm="1">
        <f t="array" ref="P8">BIC(x_s,y,Allow_Intercept,fil)</f>
        <v>4342.3297566006531</v>
      </c>
      <c r="U8" s="12" t="s">
        <v>504</v>
      </c>
      <c r="V8" s="26">
        <f ca="1"/>
        <v>0.95</v>
      </c>
      <c r="X8">
        <v>58.8</v>
      </c>
      <c r="Y8" s="22">
        <v>62.060621208288715</v>
      </c>
      <c r="Z8" s="22">
        <v>-3.2606212082887183</v>
      </c>
      <c r="AA8" s="22">
        <v>-3.2980030007553012</v>
      </c>
      <c r="AB8" s="22">
        <v>1.1334675092175802E-2</v>
      </c>
      <c r="AC8" s="22">
        <v>-0.91196377895255154</v>
      </c>
      <c r="AD8" s="22">
        <v>5.0183546641407453E-4</v>
      </c>
      <c r="AE8" s="22">
        <v>-2.7786903070508315</v>
      </c>
      <c r="AF8" s="22">
        <v>-3.046987196434594</v>
      </c>
      <c r="AG8" s="22">
        <v>0.95496794655765882</v>
      </c>
      <c r="AH8" s="22">
        <v>-3.2980030007553003</v>
      </c>
      <c r="AI8">
        <v>-18.902189705582391</v>
      </c>
      <c r="AJ8">
        <v>-10.787464088230255</v>
      </c>
      <c r="AK8">
        <v>-7.1916427254868367</v>
      </c>
      <c r="AL8">
        <v>13.415204810032671</v>
      </c>
      <c r="AM8">
        <v>10.787464088230255</v>
      </c>
      <c r="AN8">
        <v>7.1916427254868367</v>
      </c>
    </row>
    <row r="9" spans="1:40" x14ac:dyDescent="0.25">
      <c r="A9" t="str">
        <f ca="1"/>
        <v>BMI</v>
      </c>
      <c r="B9" s="15" t="b">
        <v>1</v>
      </c>
      <c r="D9" t="str">
        <f ca="1"/>
        <v>BMI</v>
      </c>
      <c r="E9" s="4">
        <v>0.54204158769157829</v>
      </c>
      <c r="F9" s="4">
        <v>0.5836370658786586</v>
      </c>
      <c r="G9" s="4">
        <v>-0.23360071764187307</v>
      </c>
      <c r="H9" s="4">
        <v>-1.2702262093966004</v>
      </c>
      <c r="I9" s="4">
        <v>1.7969198098458758</v>
      </c>
      <c r="J9" s="4">
        <v>0.55650786113030348</v>
      </c>
      <c r="O9" s="11" t="s">
        <v>73</v>
      </c>
      <c r="P9" s="24" cm="1">
        <f t="array" ref="P9">AICc(x_s,y,Allow_Intercept,fil)</f>
        <v>4240.0457383639787</v>
      </c>
      <c r="X9">
        <v>58.6</v>
      </c>
      <c r="Y9" s="22">
        <v>61.542913642342043</v>
      </c>
      <c r="Z9" s="22">
        <v>-2.9429136423420417</v>
      </c>
      <c r="AA9" s="22">
        <v>-2.9788960703122456</v>
      </c>
      <c r="AB9" s="22">
        <v>1.2079114920727519E-2</v>
      </c>
      <c r="AC9" s="22">
        <v>-0.82341415146343555</v>
      </c>
      <c r="AD9" s="22">
        <v>4.3631083576778921E-4</v>
      </c>
      <c r="AE9" s="22">
        <v>-2.6570161854420777</v>
      </c>
      <c r="AF9" s="22">
        <v>-3.0127608553572469</v>
      </c>
      <c r="AG9" s="22">
        <v>0.90742170541784795</v>
      </c>
      <c r="AH9" s="22">
        <v>-2.9788960703122469</v>
      </c>
      <c r="AI9">
        <v>-18.902189705582391</v>
      </c>
      <c r="AJ9">
        <v>-10.787464088230255</v>
      </c>
      <c r="AK9">
        <v>-7.1916427254868367</v>
      </c>
      <c r="AL9">
        <v>13.415204810032671</v>
      </c>
      <c r="AM9">
        <v>10.787464088230255</v>
      </c>
      <c r="AN9">
        <v>7.1916427254868367</v>
      </c>
    </row>
    <row r="10" spans="1:40" x14ac:dyDescent="0.25">
      <c r="A10" t="str">
        <f ca="1"/>
        <v>under-five deaths</v>
      </c>
      <c r="B10" s="15" t="b">
        <v>1</v>
      </c>
      <c r="D10" t="str">
        <f ca="1"/>
        <v>under-five deaths</v>
      </c>
      <c r="E10" s="4">
        <v>-0.19226530105304498</v>
      </c>
      <c r="F10" s="4">
        <v>-0.5384373468110879</v>
      </c>
      <c r="G10" s="4">
        <v>8.3408629723813945</v>
      </c>
      <c r="H10" s="4">
        <v>82.187220775460347</v>
      </c>
      <c r="I10" s="4">
        <v>201.99931076514267</v>
      </c>
      <c r="J10" s="4">
        <v>4.9505119409177789E-3</v>
      </c>
      <c r="O10" s="12" t="s">
        <v>482</v>
      </c>
      <c r="P10" s="26" cm="1">
        <f t="array" ref="P10">QQ_Correlation(x_s,y,Allow_Intercept,fil)</f>
        <v>0.99482008680564749</v>
      </c>
      <c r="U10" s="14" t="s">
        <v>467</v>
      </c>
      <c r="X10">
        <v>58.1</v>
      </c>
      <c r="Y10" s="22">
        <v>61.151703953904835</v>
      </c>
      <c r="Z10" s="22">
        <v>-3.0517039539048341</v>
      </c>
      <c r="AA10" s="22">
        <v>-3.0855292315522505</v>
      </c>
      <c r="AB10" s="22">
        <v>1.0962552971957265E-2</v>
      </c>
      <c r="AC10" s="22">
        <v>-0.85337108713972454</v>
      </c>
      <c r="AD10" s="22">
        <v>4.2483590875825802E-4</v>
      </c>
      <c r="AE10" s="22">
        <v>-2.6570161854420777</v>
      </c>
      <c r="AF10" s="22">
        <v>-2.984339698104892</v>
      </c>
      <c r="AG10" s="22">
        <v>0.92378086532452297</v>
      </c>
      <c r="AH10" s="22">
        <v>-3.0855292315522482</v>
      </c>
      <c r="AI10">
        <v>-18.902189705582391</v>
      </c>
      <c r="AJ10">
        <v>-10.787464088230255</v>
      </c>
      <c r="AK10">
        <v>-7.1916427254868367</v>
      </c>
      <c r="AL10">
        <v>13.415204810032671</v>
      </c>
      <c r="AM10">
        <v>10.787464088230255</v>
      </c>
      <c r="AN10">
        <v>7.1916427254868367</v>
      </c>
    </row>
    <row r="11" spans="1:40" x14ac:dyDescent="0.25">
      <c r="A11" t="str">
        <f ca="1"/>
        <v>Polio</v>
      </c>
      <c r="B11" s="15" t="b">
        <v>1</v>
      </c>
      <c r="D11" t="str">
        <f ca="1"/>
        <v>Polio</v>
      </c>
      <c r="E11" s="4">
        <v>0.32729440310492808</v>
      </c>
      <c r="F11" s="4">
        <v>0.43534266254009202</v>
      </c>
      <c r="G11" s="4">
        <v>-2.3601768849724745</v>
      </c>
      <c r="H11" s="4">
        <v>5.0635507264435367</v>
      </c>
      <c r="I11" s="4">
        <v>1.7126197216980923</v>
      </c>
      <c r="J11" s="4">
        <v>0.58390078505488807</v>
      </c>
      <c r="U11" s="3" t="s">
        <v>505</v>
      </c>
      <c r="V11" s="3" t="s">
        <v>506</v>
      </c>
      <c r="X11">
        <v>57.5</v>
      </c>
      <c r="Y11" s="22">
        <v>60.361530832249926</v>
      </c>
      <c r="Z11" s="22">
        <v>-2.861530832249926</v>
      </c>
      <c r="AA11" s="22">
        <v>-2.8899643180219101</v>
      </c>
      <c r="AB11" s="22">
        <v>9.8386978671926445E-3</v>
      </c>
      <c r="AC11" s="22">
        <v>-0.79973729042388886</v>
      </c>
      <c r="AD11" s="22">
        <v>3.3448201282408905E-4</v>
      </c>
      <c r="AE11" s="22">
        <v>-2.5652792972685243</v>
      </c>
      <c r="AF11" s="22">
        <v>-2.9778913210961564</v>
      </c>
      <c r="AG11" s="22">
        <v>0.89428031982364953</v>
      </c>
      <c r="AH11" s="22">
        <v>-2.889964318021911</v>
      </c>
      <c r="AI11">
        <v>-18.902189705582391</v>
      </c>
      <c r="AJ11">
        <v>-10.787464088230255</v>
      </c>
      <c r="AK11">
        <v>-7.1916427254868367</v>
      </c>
      <c r="AL11">
        <v>13.415204810032671</v>
      </c>
      <c r="AM11">
        <v>10.787464088230255</v>
      </c>
      <c r="AN11">
        <v>7.1916427254868367</v>
      </c>
    </row>
    <row r="12" spans="1:40" x14ac:dyDescent="0.25">
      <c r="A12" t="str">
        <f ca="1"/>
        <v>Total expenditure</v>
      </c>
      <c r="B12" s="15" t="b">
        <v>1</v>
      </c>
      <c r="D12" t="str">
        <f ca="1"/>
        <v>Total expenditure</v>
      </c>
      <c r="E12" s="4">
        <v>0.17471764064230411</v>
      </c>
      <c r="F12" s="4">
        <v>0.27107970455247493</v>
      </c>
      <c r="G12" s="4">
        <v>0.21336165862070411</v>
      </c>
      <c r="H12" s="4">
        <v>-1.0252562552346411E-2</v>
      </c>
      <c r="I12" s="4">
        <v>1.1185619729448348</v>
      </c>
      <c r="J12" s="4">
        <v>0.89400500301945984</v>
      </c>
      <c r="L12" s="3" t="s">
        <v>483</v>
      </c>
      <c r="M12" s="15">
        <v>0.05</v>
      </c>
      <c r="U12" t="s">
        <v>507</v>
      </c>
      <c r="V12" s="15">
        <f>IF(Allow_Intercept,1,0)</f>
        <v>1</v>
      </c>
      <c r="X12">
        <v>57.3</v>
      </c>
      <c r="Y12" s="22">
        <v>59.895933200646468</v>
      </c>
      <c r="Z12" s="22">
        <v>-2.5959332006464706</v>
      </c>
      <c r="AA12" s="22">
        <v>-2.6247358807630619</v>
      </c>
      <c r="AB12" s="22">
        <v>1.0973553692655309E-2</v>
      </c>
      <c r="AC12" s="22">
        <v>-0.72592449697535788</v>
      </c>
      <c r="AD12" s="22">
        <v>3.0772918875861103E-4</v>
      </c>
      <c r="AE12" s="22">
        <v>-2.5264513477970261</v>
      </c>
      <c r="AF12" s="22">
        <v>-2.9761912720292414</v>
      </c>
      <c r="AG12" s="22">
        <v>0.85201202865649606</v>
      </c>
      <c r="AH12" s="22">
        <v>-2.6247358807630627</v>
      </c>
      <c r="AI12">
        <v>-18.902189705582391</v>
      </c>
      <c r="AJ12">
        <v>-10.787464088230255</v>
      </c>
      <c r="AK12">
        <v>-7.1916427254868367</v>
      </c>
      <c r="AL12">
        <v>13.415204810032671</v>
      </c>
      <c r="AM12">
        <v>10.787464088230255</v>
      </c>
      <c r="AN12">
        <v>7.1916427254868367</v>
      </c>
    </row>
    <row r="13" spans="1:40" x14ac:dyDescent="0.25">
      <c r="A13" t="str">
        <f ca="1"/>
        <v>Diphtheria</v>
      </c>
      <c r="B13" s="15" t="b">
        <v>1</v>
      </c>
      <c r="D13" t="str">
        <f ca="1"/>
        <v>Diphtheria</v>
      </c>
      <c r="E13" s="4">
        <v>0.34133123426064216</v>
      </c>
      <c r="F13" s="4">
        <v>0.44819623351132853</v>
      </c>
      <c r="G13" s="4">
        <v>-2.4874916081791545</v>
      </c>
      <c r="H13" s="4">
        <v>5.8556393600326784</v>
      </c>
      <c r="I13" s="4">
        <v>2.0929357702033715</v>
      </c>
      <c r="J13" s="4">
        <v>0.47779774909328898</v>
      </c>
      <c r="L13" s="16" t="s">
        <v>484</v>
      </c>
      <c r="M13" s="5"/>
      <c r="N13" s="5"/>
      <c r="O13" s="5"/>
      <c r="P13" s="5"/>
      <c r="Q13" s="7"/>
      <c r="U13" t="str" cm="1">
        <f t="array" aca="1" ref="U13:U30" ca="1">Coefficient_Name_Col(All_Xs)</f>
        <v>Adult Mortality</v>
      </c>
      <c r="V13" s="30" cm="1">
        <f t="array" ref="V13">AVERAGEIF(fil,TRUE,INDEX(All_Xs,,1))</f>
        <v>168.2152819890843</v>
      </c>
      <c r="X13">
        <v>57.3</v>
      </c>
      <c r="Y13" s="22">
        <v>59.71317036353333</v>
      </c>
      <c r="Z13" s="22">
        <v>-2.4131703635333324</v>
      </c>
      <c r="AA13" s="22">
        <v>-2.4432782876110224</v>
      </c>
      <c r="AB13" s="22">
        <v>1.2322756777382652E-2</v>
      </c>
      <c r="AC13" s="22">
        <v>-0.67527761144894538</v>
      </c>
      <c r="AD13" s="22">
        <v>2.9943594330917282E-4</v>
      </c>
      <c r="AE13" s="22">
        <v>-2.5264513477970261</v>
      </c>
      <c r="AF13" s="22">
        <v>-2.9233220915481097</v>
      </c>
      <c r="AG13" s="22">
        <v>0.82175276783771489</v>
      </c>
      <c r="AH13" s="22">
        <v>-2.4432782876110233</v>
      </c>
      <c r="AI13">
        <v>-18.902189705582391</v>
      </c>
      <c r="AJ13">
        <v>-10.787464088230255</v>
      </c>
      <c r="AK13">
        <v>-7.1916427254868367</v>
      </c>
      <c r="AL13">
        <v>13.415204810032671</v>
      </c>
      <c r="AM13">
        <v>10.787464088230255</v>
      </c>
      <c r="AN13">
        <v>7.1916427254868367</v>
      </c>
    </row>
    <row r="14" spans="1:40" x14ac:dyDescent="0.25">
      <c r="A14" t="str">
        <f ca="1"/>
        <v>HIV/AIDS</v>
      </c>
      <c r="B14" s="15" t="b">
        <v>1</v>
      </c>
      <c r="D14" t="str">
        <f ca="1"/>
        <v>HIV/AIDS</v>
      </c>
      <c r="E14" s="4">
        <v>-0.59223629259263988</v>
      </c>
      <c r="F14" s="4">
        <v>-0.72026469818695804</v>
      </c>
      <c r="G14" s="4">
        <v>4.9741755969625574</v>
      </c>
      <c r="H14" s="4">
        <v>27.751491599089142</v>
      </c>
      <c r="I14" s="4">
        <v>1.4820785003440076</v>
      </c>
      <c r="J14" s="4">
        <v>0.67472809285600488</v>
      </c>
      <c r="L14" s="13"/>
      <c r="M14" s="3" t="s">
        <v>485</v>
      </c>
      <c r="N14" s="3" t="s">
        <v>486</v>
      </c>
      <c r="O14" s="3" t="s">
        <v>487</v>
      </c>
      <c r="P14" s="3" t="s">
        <v>488</v>
      </c>
      <c r="Q14" s="10" t="s">
        <v>489</v>
      </c>
      <c r="U14" t="str">
        <f ca="1"/>
        <v>infant deaths</v>
      </c>
      <c r="V14" s="30" cm="1">
        <f t="array" ref="V14">AVERAGEIF(fil,TRUE,INDEX(All_Xs,,2))</f>
        <v>32.553062462098239</v>
      </c>
      <c r="X14">
        <v>57</v>
      </c>
      <c r="Y14" s="22">
        <v>57.409168303982227</v>
      </c>
      <c r="Z14" s="22">
        <v>-0.40916830398222714</v>
      </c>
      <c r="AA14" s="22">
        <v>-0.41961866779401191</v>
      </c>
      <c r="AB14" s="22">
        <v>2.4904430174000611E-2</v>
      </c>
      <c r="AC14" s="22">
        <v>-0.11523390625493084</v>
      </c>
      <c r="AD14" s="22">
        <v>1.7849924896844846E-5</v>
      </c>
      <c r="AE14" s="22">
        <v>-2.5264513477970261</v>
      </c>
      <c r="AF14" s="22">
        <v>-2.8625670309046316</v>
      </c>
      <c r="AG14" s="22">
        <v>0.33946119992560392</v>
      </c>
      <c r="AH14" s="22">
        <v>-0.41961866779401019</v>
      </c>
      <c r="AI14">
        <v>-18.902189705582391</v>
      </c>
      <c r="AJ14">
        <v>-10.787464088230255</v>
      </c>
      <c r="AK14">
        <v>-7.1916427254868367</v>
      </c>
      <c r="AL14">
        <v>13.415204810032671</v>
      </c>
      <c r="AM14">
        <v>10.787464088230255</v>
      </c>
      <c r="AN14">
        <v>7.1916427254868367</v>
      </c>
    </row>
    <row r="15" spans="1:40" x14ac:dyDescent="0.25">
      <c r="A15" t="str">
        <f ca="1"/>
        <v>GDP</v>
      </c>
      <c r="B15" s="15" t="b">
        <v>1</v>
      </c>
      <c r="D15" t="str">
        <f ca="1"/>
        <v>GDP</v>
      </c>
      <c r="E15" s="4">
        <v>0.44132180991356607</v>
      </c>
      <c r="F15" s="4">
        <v>0.57079636904265585</v>
      </c>
      <c r="G15" s="4">
        <v>4.5172974225641669</v>
      </c>
      <c r="H15" s="4">
        <v>28.015318265499179</v>
      </c>
      <c r="I15" s="4">
        <v>13.516874113156392</v>
      </c>
      <c r="J15" s="4">
        <v>7.3981601931667695E-2</v>
      </c>
      <c r="L15" s="11" t="s">
        <v>490</v>
      </c>
      <c r="M15" s="36" cm="1">
        <f t="array" ref="M15">DF_Regression(x_s)</f>
        <v>18</v>
      </c>
      <c r="N15" s="37" cm="1">
        <f t="array" ref="N15">SS_Regression(x_s,y,Allow_Intercept,fil)</f>
        <v>106453.52326857558</v>
      </c>
      <c r="O15" s="37" cm="1">
        <f t="array" ref="O15">MS_Regression(x_s,y,Allow_Intercept,fil)</f>
        <v>5914.0846260319768</v>
      </c>
      <c r="P15" s="37" cm="1">
        <f t="array" ref="P15">F_Stat(x_s,y,Allow_Intercept,fil)</f>
        <v>457.3949003495888</v>
      </c>
      <c r="Q15" s="29" cm="1">
        <f t="array" ref="Q15">P_Value_F(x_s,y,Allow_Intercept,fil)</f>
        <v>0</v>
      </c>
      <c r="U15" t="str">
        <f ca="1"/>
        <v>Alcohol</v>
      </c>
      <c r="V15" s="30" cm="1">
        <f t="array" ref="V15">AVERAGEIF(fil,TRUE,INDEX(All_Xs,,3))</f>
        <v>4.5331958762886764</v>
      </c>
      <c r="X15">
        <v>56.7</v>
      </c>
      <c r="Y15" s="22">
        <v>57.69150417826279</v>
      </c>
      <c r="Z15" s="22">
        <v>-0.9915041782627867</v>
      </c>
      <c r="AA15" s="22">
        <v>-1.0071944777496711</v>
      </c>
      <c r="AB15" s="22">
        <v>1.5578222313071221E-2</v>
      </c>
      <c r="AC15" s="22">
        <v>-0.27791106217407591</v>
      </c>
      <c r="AD15" s="22">
        <v>6.4327215358126971E-5</v>
      </c>
      <c r="AE15" s="22">
        <v>-2.4285172603656537</v>
      </c>
      <c r="AF15" s="22">
        <v>-2.8211570737593124</v>
      </c>
      <c r="AG15" s="22">
        <v>0.52717270621123391</v>
      </c>
      <c r="AH15" s="22">
        <v>-1.0071944777496686</v>
      </c>
      <c r="AI15">
        <v>-18.902189705582391</v>
      </c>
      <c r="AJ15">
        <v>-10.787464088230255</v>
      </c>
      <c r="AK15">
        <v>-7.1916427254868367</v>
      </c>
      <c r="AL15">
        <v>13.415204810032671</v>
      </c>
      <c r="AM15">
        <v>10.787464088230255</v>
      </c>
      <c r="AN15">
        <v>7.1916427254868367</v>
      </c>
    </row>
    <row r="16" spans="1:40" x14ac:dyDescent="0.25">
      <c r="A16" t="str">
        <f ca="1"/>
        <v>Population</v>
      </c>
      <c r="B16" s="15" t="b">
        <v>1</v>
      </c>
      <c r="D16" t="str">
        <f ca="1"/>
        <v>Population</v>
      </c>
      <c r="E16" s="4">
        <v>-2.2304977802841353E-2</v>
      </c>
      <c r="F16" s="4">
        <v>-7.9789533339711019E-2</v>
      </c>
      <c r="G16" s="4">
        <v>14.186299010071318</v>
      </c>
      <c r="H16" s="4">
        <v>230.16446135150653</v>
      </c>
      <c r="I16" s="4">
        <v>1.9433905318505209</v>
      </c>
      <c r="J16" s="4">
        <v>0.5145646145799565</v>
      </c>
      <c r="L16" s="11" t="s">
        <v>491</v>
      </c>
      <c r="M16" s="36" cm="1">
        <f t="array" ref="M16">DF_Residual(x_s,y,Allow_Intercept,fil)</f>
        <v>1630</v>
      </c>
      <c r="N16" s="37" cm="1">
        <f t="array" ref="N16">SS_Residual(x_s,y,Allow_Intercept,fil)</f>
        <v>21075.787974601953</v>
      </c>
      <c r="O16" s="37" cm="1">
        <f t="array" ref="O16">MS_Residual(x_s,y,Allow_Intercept,fil)</f>
        <v>12.929931272761934</v>
      </c>
      <c r="Q16" s="8"/>
      <c r="U16" t="str">
        <f ca="1"/>
        <v>percentage expenditure</v>
      </c>
      <c r="V16" s="30" cm="1">
        <f t="array" ref="V16">AVERAGEIF(fil,TRUE,INDEX(All_Xs,,4))</f>
        <v>698.973558049698</v>
      </c>
      <c r="X16">
        <v>56.2</v>
      </c>
      <c r="Y16" s="22">
        <v>62.814219997451467</v>
      </c>
      <c r="Z16" s="22">
        <v>-6.6142199974514639</v>
      </c>
      <c r="AA16" s="22">
        <v>-7.1340148710687501</v>
      </c>
      <c r="AB16" s="22">
        <v>7.2861478846260916E-2</v>
      </c>
      <c r="AC16" s="22">
        <v>-1.9103292037941246</v>
      </c>
      <c r="AD16" s="22">
        <v>1.5094411482224289E-2</v>
      </c>
      <c r="AE16" s="22">
        <v>-2.4004805754973497</v>
      </c>
      <c r="AF16" s="22">
        <v>-2.8027034462765874</v>
      </c>
      <c r="AG16" s="22">
        <v>1.3821465927296297</v>
      </c>
      <c r="AH16" s="22">
        <v>-7.134014871068751</v>
      </c>
      <c r="AI16">
        <v>-18.902189705582391</v>
      </c>
      <c r="AJ16">
        <v>-10.787464088230255</v>
      </c>
      <c r="AK16">
        <v>-7.1916427254868367</v>
      </c>
      <c r="AL16">
        <v>13.415204810032671</v>
      </c>
      <c r="AM16">
        <v>10.787464088230255</v>
      </c>
      <c r="AN16">
        <v>7.1916427254868367</v>
      </c>
    </row>
    <row r="17" spans="1:40" x14ac:dyDescent="0.25">
      <c r="A17" t="str">
        <f ca="1"/>
        <v>thinness 1-19 years</v>
      </c>
      <c r="B17" s="15" t="b">
        <v>1</v>
      </c>
      <c r="D17" t="str">
        <f ca="1"/>
        <v>thinness 1-19 years</v>
      </c>
      <c r="E17" s="4">
        <v>-0.45783819334984405</v>
      </c>
      <c r="F17" s="4">
        <v>-0.61960046774864874</v>
      </c>
      <c r="G17" s="4">
        <v>1.8210735142413568</v>
      </c>
      <c r="H17" s="4">
        <v>4.1593458501427047</v>
      </c>
      <c r="I17" s="4">
        <v>7.6025617770389342</v>
      </c>
      <c r="J17" s="4">
        <v>0.13153461021785773</v>
      </c>
      <c r="L17" s="12" t="s">
        <v>492</v>
      </c>
      <c r="M17" s="23" cm="1">
        <f t="array" ref="M17">DF_Total(y,Allow_Intercept,fil)</f>
        <v>1648</v>
      </c>
      <c r="N17" s="28" cm="1">
        <f t="array" ref="N17">SS_Total(y,Allow_Intercept,fil)</f>
        <v>127529.31124317752</v>
      </c>
      <c r="O17" s="6"/>
      <c r="P17" s="6"/>
      <c r="Q17" s="9"/>
      <c r="U17" t="str">
        <f ca="1"/>
        <v>Hepatitis B</v>
      </c>
      <c r="V17" s="30" cm="1">
        <f t="array" ref="V17">AVERAGEIF(fil,TRUE,INDEX(All_Xs,,5))</f>
        <v>79.217707701637352</v>
      </c>
      <c r="X17">
        <v>55.3</v>
      </c>
      <c r="Y17" s="22">
        <v>57.298951152094432</v>
      </c>
      <c r="Z17" s="22">
        <v>-1.9989511520944347</v>
      </c>
      <c r="AA17" s="22">
        <v>-2.0234443908309672</v>
      </c>
      <c r="AB17" s="22">
        <v>1.2104725411541607E-2</v>
      </c>
      <c r="AC17" s="22">
        <v>-0.55930489367306124</v>
      </c>
      <c r="AD17" s="22">
        <v>2.0173798171414084E-4</v>
      </c>
      <c r="AE17" s="22">
        <v>-2.3742127090260081</v>
      </c>
      <c r="AF17" s="22">
        <v>-2.8017613831567418</v>
      </c>
      <c r="AG17" s="22">
        <v>0.74786689569271703</v>
      </c>
      <c r="AH17" s="22">
        <v>-2.0234443908309676</v>
      </c>
      <c r="AI17">
        <v>-18.902189705582391</v>
      </c>
      <c r="AJ17">
        <v>-10.787464088230255</v>
      </c>
      <c r="AK17">
        <v>-7.1916427254868367</v>
      </c>
      <c r="AL17">
        <v>13.415204810032671</v>
      </c>
      <c r="AM17">
        <v>10.787464088230255</v>
      </c>
      <c r="AN17">
        <v>7.1916427254868367</v>
      </c>
    </row>
    <row r="18" spans="1:40" x14ac:dyDescent="0.25">
      <c r="A18" t="str">
        <f ca="1"/>
        <v>thinness 5-9 years</v>
      </c>
      <c r="B18" s="15" t="b">
        <v>1</v>
      </c>
      <c r="D18" t="str">
        <f ca="1"/>
        <v>thinness 5-9 years</v>
      </c>
      <c r="E18" s="4">
        <v>-0.45750828676579908</v>
      </c>
      <c r="F18" s="4">
        <v>-0.62981654942690735</v>
      </c>
      <c r="G18" s="4">
        <v>1.8669799469852892</v>
      </c>
      <c r="H18" s="4">
        <v>4.5198333738580816</v>
      </c>
      <c r="I18" s="4">
        <v>7.5845186690958011</v>
      </c>
      <c r="J18" s="4">
        <v>0.13184752304383429</v>
      </c>
      <c r="U18" t="str">
        <f ca="1"/>
        <v>Measles</v>
      </c>
      <c r="V18" s="30" cm="1">
        <f t="array" ref="V18">AVERAGEIF(fil,TRUE,INDEX(All_Xs,,6))</f>
        <v>2224.4942389326866</v>
      </c>
      <c r="X18">
        <v>54.8</v>
      </c>
      <c r="Y18" s="22">
        <v>56.666021183009462</v>
      </c>
      <c r="Z18" s="22">
        <v>-1.8660211830094653</v>
      </c>
      <c r="AA18" s="22">
        <v>-1.8940979872693404</v>
      </c>
      <c r="AB18" s="22">
        <v>1.4823311385464185E-2</v>
      </c>
      <c r="AC18" s="22">
        <v>-0.52283108152250746</v>
      </c>
      <c r="AD18" s="22">
        <v>2.1647128713145008E-4</v>
      </c>
      <c r="AE18" s="22">
        <v>-2.3494875599978426</v>
      </c>
      <c r="AF18" s="22">
        <v>-2.7869245027896805</v>
      </c>
      <c r="AG18" s="22">
        <v>0.72307059235077975</v>
      </c>
      <c r="AH18" s="22">
        <v>-1.8940979872693398</v>
      </c>
      <c r="AI18">
        <v>-18.902189705582391</v>
      </c>
      <c r="AJ18">
        <v>-10.787464088230255</v>
      </c>
      <c r="AK18">
        <v>-7.1916427254868367</v>
      </c>
      <c r="AL18">
        <v>13.415204810032671</v>
      </c>
      <c r="AM18">
        <v>10.787464088230255</v>
      </c>
      <c r="AN18">
        <v>7.1916427254868367</v>
      </c>
    </row>
    <row r="19" spans="1:40" x14ac:dyDescent="0.25">
      <c r="A19" t="str">
        <f ca="1"/>
        <v>Income composition of resources</v>
      </c>
      <c r="B19" s="15" t="b">
        <v>1</v>
      </c>
      <c r="D19" t="str">
        <f ca="1"/>
        <v>Income composition of resources</v>
      </c>
      <c r="E19" s="4">
        <v>0.72108259291729193</v>
      </c>
      <c r="F19" s="4">
        <v>0.84902333027593679</v>
      </c>
      <c r="G19" s="4">
        <v>-1.1552436094975105</v>
      </c>
      <c r="H19" s="4">
        <v>2.0611920694297563</v>
      </c>
      <c r="I19" s="4">
        <v>2.9714887896518474</v>
      </c>
      <c r="J19" s="4">
        <v>0.33653164147294812</v>
      </c>
      <c r="L19" s="14" t="s">
        <v>493</v>
      </c>
      <c r="U19" t="str">
        <f ca="1"/>
        <v>BMI</v>
      </c>
      <c r="V19" s="30" cm="1">
        <f t="array" ref="V19">AVERAGEIF(fil,TRUE,INDEX(All_Xs,,7))</f>
        <v>38.128623408126103</v>
      </c>
      <c r="X19">
        <v>77.8</v>
      </c>
      <c r="Y19" s="22">
        <v>75.880891745403332</v>
      </c>
      <c r="Z19" s="22">
        <v>1.9191082545966651</v>
      </c>
      <c r="AA19" s="22">
        <v>1.9232444017140864</v>
      </c>
      <c r="AB19" s="22">
        <v>2.1506092068875864E-3</v>
      </c>
      <c r="AC19" s="22">
        <v>0.53427993808565277</v>
      </c>
      <c r="AD19" s="22">
        <v>3.2380282781727835E-5</v>
      </c>
      <c r="AE19" s="22">
        <v>-2.3261203997549518</v>
      </c>
      <c r="AF19" s="22">
        <v>-2.7243428381933401</v>
      </c>
      <c r="AG19" s="22">
        <v>0.7309445519912251</v>
      </c>
      <c r="AH19" s="22">
        <v>1.9232444017140864</v>
      </c>
      <c r="AI19">
        <v>-18.902189705582391</v>
      </c>
      <c r="AJ19">
        <v>-10.787464088230255</v>
      </c>
      <c r="AK19">
        <v>-7.1916427254868367</v>
      </c>
      <c r="AL19">
        <v>13.415204810032671</v>
      </c>
      <c r="AM19">
        <v>10.787464088230255</v>
      </c>
      <c r="AN19">
        <v>7.1916427254868367</v>
      </c>
    </row>
    <row r="20" spans="1:40" x14ac:dyDescent="0.25">
      <c r="A20" t="str">
        <f ca="1"/>
        <v>Schooling</v>
      </c>
      <c r="B20" s="15" t="b">
        <v>1</v>
      </c>
      <c r="D20" t="str">
        <f ca="1"/>
        <v>Schooling</v>
      </c>
      <c r="E20" s="4">
        <v>0.72763003232110479</v>
      </c>
      <c r="F20" s="4">
        <v>0.77476911930540282</v>
      </c>
      <c r="G20" s="4">
        <v>-0.12816419625645914</v>
      </c>
      <c r="H20" s="4">
        <v>4.5707552951051778E-2</v>
      </c>
      <c r="I20" s="4">
        <v>3.5129929693031889</v>
      </c>
      <c r="J20" s="4">
        <v>0.284657558024761</v>
      </c>
      <c r="L20" s="3"/>
      <c r="M20" s="3" t="s">
        <v>85</v>
      </c>
      <c r="N20" s="3" t="s">
        <v>494</v>
      </c>
      <c r="O20" s="3" t="s">
        <v>495</v>
      </c>
      <c r="P20" s="3" t="s">
        <v>496</v>
      </c>
      <c r="Q20" s="3" t="s">
        <v>497</v>
      </c>
      <c r="R20" s="3" t="s">
        <v>498</v>
      </c>
      <c r="S20" s="3" t="s">
        <v>611</v>
      </c>
      <c r="U20" t="str">
        <f ca="1"/>
        <v>under-five deaths</v>
      </c>
      <c r="V20" s="30" cm="1">
        <f t="array" ref="V20">AVERAGEIF(fil,TRUE,INDEX(All_Xs,,8))</f>
        <v>44.220133414190421</v>
      </c>
      <c r="X20">
        <v>77.5</v>
      </c>
      <c r="Y20" s="22">
        <v>76.899624192575914</v>
      </c>
      <c r="Z20" s="22">
        <v>0.60037580742408636</v>
      </c>
      <c r="AA20" s="22">
        <v>0.60204271275438259</v>
      </c>
      <c r="AB20" s="22">
        <v>2.7687492846897831E-3</v>
      </c>
      <c r="AC20" s="22">
        <v>0.16719648217594898</v>
      </c>
      <c r="AD20" s="22">
        <v>4.0849657718616073E-6</v>
      </c>
      <c r="AE20" s="22">
        <v>-2.3261203997549518</v>
      </c>
      <c r="AF20" s="22">
        <v>-2.656918431023767</v>
      </c>
      <c r="AG20" s="22">
        <v>0.40889666442262523</v>
      </c>
      <c r="AH20" s="22">
        <v>0.60204271275437771</v>
      </c>
      <c r="AI20">
        <v>-18.902189705582391</v>
      </c>
      <c r="AJ20">
        <v>-10.787464088230255</v>
      </c>
      <c r="AK20">
        <v>-7.1916427254868367</v>
      </c>
      <c r="AL20">
        <v>13.415204810032671</v>
      </c>
      <c r="AM20">
        <v>10.787464088230255</v>
      </c>
      <c r="AN20">
        <v>7.1916427254868367</v>
      </c>
    </row>
    <row r="21" spans="1:40" x14ac:dyDescent="0.25">
      <c r="L21" t="str" cm="1">
        <f t="array" aca="1" ref="L21:L39" ca="1">IF(Allow_Intercept,_xlfn.VSTACK("Intercept",Coefficient_Name_Col(All_Xs,Ind_Var_Filter)),_xlfn.VSTACK("",Coefficient_Name_Col(All_Xs,Ind_Var_Filter)))</f>
        <v>Intercept</v>
      </c>
      <c r="M21" s="22" cm="1">
        <f t="array" ref="M21:M39">IF(Allow_Intercept,Coefficients(x_s,y,Allow_Intercept,fil),_xlfn.VSTACK("",Coefficients(x_s,y,Allow_Intercept,fil)))</f>
        <v>53.281559019872098</v>
      </c>
      <c r="N21" s="22" cm="1">
        <f t="array" ref="N21:N39">IF(Allow_Intercept,SE_Coefficients(x_s,y,Allow_Intercept,fil),_xlfn.VSTACK("",SE_Coefficients(x_s,y,Allow_Intercept,fil)))</f>
        <v>0.73581264064861296</v>
      </c>
      <c r="O21" s="22" cm="1">
        <f t="array" ref="O21:O39">IF(Allow_Intercept,T_Stats(x_s,y,Allow_Intercept,fil),_xlfn.VSTACK("",T_Stats(x_s,y,Allow_Intercept,fil)))</f>
        <v>72.411856057412706</v>
      </c>
      <c r="P21" s="27" cm="1">
        <f t="array" ref="P21:P39">IF(Allow_Intercept,P_Values(x_s,y,Allow_Intercept,fil),_xlfn.VSTACK("",P_Values(x_s,y,Allow_Intercept,fil)))</f>
        <v>0</v>
      </c>
      <c r="Q21" s="22" cm="1">
        <f t="array" ref="Q21:Q39">IF(Allow_Intercept,CI_Lower(x_s,y,Allow_Intercept,fil),_xlfn.VSTACK("",CI_Lower(x_s,y,Allow_Intercept,fil)))</f>
        <v>51.838321074895731</v>
      </c>
      <c r="R21" s="22" cm="1">
        <f t="array" ref="R21:R39">IF(Allow_Intercept,CI_Upper(x_s,y,Allow_Intercept,fil),_xlfn.VSTACK("",CI_Upper(x_s,y,Allow_Intercept,fil)))</f>
        <v>54.724796964848466</v>
      </c>
      <c r="S21" s="22" t="str" cm="1">
        <f t="array" ref="S21:S39">_xlfn.VSTACK("",Beta_Weights(x_s,y,Allow_Intercept,fil))</f>
        <v/>
      </c>
      <c r="U21" t="str">
        <f ca="1"/>
        <v>Polio</v>
      </c>
      <c r="V21" s="30" cm="1">
        <f t="array" ref="V21">AVERAGEIF(fil,TRUE,INDEX(All_Xs,,9))</f>
        <v>83.564584596725282</v>
      </c>
      <c r="X21">
        <v>77.2</v>
      </c>
      <c r="Y21" s="22">
        <v>75.551094952745061</v>
      </c>
      <c r="Z21" s="22">
        <v>1.6489050472549422</v>
      </c>
      <c r="AA21" s="22">
        <v>1.6523148810774302</v>
      </c>
      <c r="AB21" s="22">
        <v>2.0636707092227887E-3</v>
      </c>
      <c r="AC21" s="22">
        <v>0.45903534051016326</v>
      </c>
      <c r="AD21" s="22">
        <v>2.2933810047121915E-5</v>
      </c>
      <c r="AE21" s="22">
        <v>-2.3261203997549518</v>
      </c>
      <c r="AF21" s="22">
        <v>-2.6210044252204265</v>
      </c>
      <c r="AG21" s="22">
        <v>0.67752146867104013</v>
      </c>
      <c r="AH21" s="22">
        <v>1.6523148810774346</v>
      </c>
      <c r="AI21">
        <v>-18.902189705582391</v>
      </c>
      <c r="AJ21">
        <v>-10.787464088230255</v>
      </c>
      <c r="AK21">
        <v>-7.1916427254868367</v>
      </c>
      <c r="AL21">
        <v>13.415204810032671</v>
      </c>
      <c r="AM21">
        <v>10.787464088230255</v>
      </c>
      <c r="AN21">
        <v>7.1916427254868367</v>
      </c>
    </row>
    <row r="22" spans="1:40" x14ac:dyDescent="0.25">
      <c r="L22" t="str">
        <f ca="1"/>
        <v>Adult Mortality</v>
      </c>
      <c r="M22" s="22">
        <v>-1.6888530199683449E-2</v>
      </c>
      <c r="N22" s="22">
        <v>9.4729127053766037E-4</v>
      </c>
      <c r="O22" s="22">
        <v>-17.828233749159235</v>
      </c>
      <c r="P22" s="27">
        <v>4.3051998381958088E-65</v>
      </c>
      <c r="Q22" s="22">
        <v>-1.8746566649532524E-2</v>
      </c>
      <c r="R22" s="22">
        <v>-1.5030493749834374E-2</v>
      </c>
      <c r="S22" s="22">
        <v>-0.24057618094742297</v>
      </c>
      <c r="U22" t="str">
        <f ca="1"/>
        <v>Total expenditure</v>
      </c>
      <c r="V22" s="30" cm="1">
        <f t="array" ref="V22">AVERAGEIF(fil,TRUE,INDEX(All_Xs,,10))</f>
        <v>5.9559248029108449</v>
      </c>
      <c r="X22">
        <v>76.900000000000006</v>
      </c>
      <c r="Y22" s="22">
        <v>75.38971227266957</v>
      </c>
      <c r="Z22" s="22">
        <v>1.5102877273304358</v>
      </c>
      <c r="AA22" s="22">
        <v>1.5132796825119499</v>
      </c>
      <c r="AB22" s="22">
        <v>1.9771329887555986E-3</v>
      </c>
      <c r="AC22" s="22">
        <v>0.4204277165757847</v>
      </c>
      <c r="AD22" s="22">
        <v>1.8429963175524905E-5</v>
      </c>
      <c r="AE22" s="22">
        <v>-2.3261203997549518</v>
      </c>
      <c r="AF22" s="22">
        <v>-2.5304099296411859</v>
      </c>
      <c r="AG22" s="22">
        <v>0.64840397637258884</v>
      </c>
      <c r="AH22" s="22">
        <v>1.5132796825119437</v>
      </c>
      <c r="AI22">
        <v>-18.902189705582391</v>
      </c>
      <c r="AJ22">
        <v>-10.787464088230255</v>
      </c>
      <c r="AK22">
        <v>-7.1916427254868367</v>
      </c>
      <c r="AL22">
        <v>13.415204810032671</v>
      </c>
      <c r="AM22">
        <v>10.787464088230255</v>
      </c>
      <c r="AN22">
        <v>7.1916427254868367</v>
      </c>
    </row>
    <row r="23" spans="1:40" x14ac:dyDescent="0.25">
      <c r="L23" t="str">
        <f ca="1"/>
        <v>infant deaths</v>
      </c>
      <c r="M23" s="22">
        <v>9.3693837832986432E-2</v>
      </c>
      <c r="N23" s="22">
        <v>1.0676596104392339E-2</v>
      </c>
      <c r="O23" s="22">
        <v>8.7756281980584525</v>
      </c>
      <c r="P23" s="27">
        <v>4.2006946451565517E-18</v>
      </c>
      <c r="Q23" s="22">
        <v>7.2752544126122323E-2</v>
      </c>
      <c r="R23" s="22">
        <v>0.11463513153985054</v>
      </c>
      <c r="S23" s="22">
        <v>1.287126356467752</v>
      </c>
      <c r="U23" t="str">
        <f ca="1"/>
        <v>Diphtheria</v>
      </c>
      <c r="V23" s="30" cm="1">
        <f t="array" ref="V23">AVERAGEIF(fil,TRUE,INDEX(All_Xs,,11))</f>
        <v>84.155245603395997</v>
      </c>
      <c r="X23">
        <v>76.599999999999994</v>
      </c>
      <c r="Y23" s="22">
        <v>74.407081796585118</v>
      </c>
      <c r="Z23" s="22">
        <v>2.1929182034148766</v>
      </c>
      <c r="AA23" s="22">
        <v>2.1969648219589004</v>
      </c>
      <c r="AB23" s="22">
        <v>1.8419132175363571E-3</v>
      </c>
      <c r="AC23" s="22">
        <v>0.61041424440039793</v>
      </c>
      <c r="AD23" s="22">
        <v>3.6188080938443596E-5</v>
      </c>
      <c r="AE23" s="22">
        <v>-2.2435160869312201</v>
      </c>
      <c r="AF23" s="22">
        <v>-2.524519815966217</v>
      </c>
      <c r="AG23" s="22">
        <v>0.78129011538633841</v>
      </c>
      <c r="AH23" s="22">
        <v>2.1969648219589053</v>
      </c>
      <c r="AI23">
        <v>-18.902189705582391</v>
      </c>
      <c r="AJ23">
        <v>-10.787464088230255</v>
      </c>
      <c r="AK23">
        <v>-7.1916427254868367</v>
      </c>
      <c r="AL23">
        <v>13.415204810032671</v>
      </c>
      <c r="AM23">
        <v>10.787464088230255</v>
      </c>
      <c r="AN23">
        <v>7.1916427254868367</v>
      </c>
    </row>
    <row r="24" spans="1:40" x14ac:dyDescent="0.25">
      <c r="L24" t="str">
        <f ca="1"/>
        <v>Alcohol</v>
      </c>
      <c r="M24" s="22">
        <v>-5.4348345042438746E-2</v>
      </c>
      <c r="N24" s="22">
        <v>3.060704543923112E-2</v>
      </c>
      <c r="O24" s="22">
        <v>-1.7756808689798198</v>
      </c>
      <c r="P24" s="27">
        <v>7.5972069104877124E-2</v>
      </c>
      <c r="Q24" s="22">
        <v>-0.11438162922545544</v>
      </c>
      <c r="R24" s="22">
        <v>5.684939140577959E-3</v>
      </c>
      <c r="S24" s="22">
        <v>-2.4893018397719218E-2</v>
      </c>
      <c r="U24" t="str">
        <f ca="1"/>
        <v>HIV/AIDS</v>
      </c>
      <c r="V24" s="30" cm="1">
        <f t="array" ref="V24">AVERAGEIF(fil,TRUE,INDEX(All_Xs,,12))</f>
        <v>1.9838690115221154</v>
      </c>
      <c r="X24">
        <v>76.2</v>
      </c>
      <c r="Y24" s="22">
        <v>73.364655509418071</v>
      </c>
      <c r="Z24" s="22">
        <v>2.8353444905819316</v>
      </c>
      <c r="AA24" s="22">
        <v>2.8421458481311532</v>
      </c>
      <c r="AB24" s="22">
        <v>2.3930360764884535E-3</v>
      </c>
      <c r="AC24" s="22">
        <v>0.78945610642516406</v>
      </c>
      <c r="AD24" s="22">
        <v>7.8685036302639764E-5</v>
      </c>
      <c r="AE24" s="22">
        <v>-2.2435160869312201</v>
      </c>
      <c r="AF24" s="22">
        <v>-2.5175342773589398</v>
      </c>
      <c r="AG24" s="22">
        <v>0.88851342501121733</v>
      </c>
      <c r="AH24" s="22">
        <v>2.8421458481311515</v>
      </c>
      <c r="AI24">
        <v>-18.902189705582391</v>
      </c>
      <c r="AJ24">
        <v>-10.787464088230255</v>
      </c>
      <c r="AK24">
        <v>-7.1916427254868367</v>
      </c>
      <c r="AL24">
        <v>13.415204810032671</v>
      </c>
      <c r="AM24">
        <v>10.787464088230255</v>
      </c>
      <c r="AN24">
        <v>7.1916427254868367</v>
      </c>
    </row>
    <row r="25" spans="1:40" x14ac:dyDescent="0.25">
      <c r="L25" t="str">
        <f ca="1"/>
        <v>percentage expenditure</v>
      </c>
      <c r="M25" s="22">
        <v>3.7768262346544172E-4</v>
      </c>
      <c r="N25" s="22">
        <v>1.8046911534510949E-4</v>
      </c>
      <c r="O25" s="22">
        <v>2.0927825946461951</v>
      </c>
      <c r="P25" s="27">
        <v>3.6522850199107303E-2</v>
      </c>
      <c r="Q25" s="22">
        <v>2.3706813899592165E-5</v>
      </c>
      <c r="R25" s="22">
        <v>7.3165843303129121E-4</v>
      </c>
      <c r="S25" s="22">
        <v>7.5530621677586937E-2</v>
      </c>
      <c r="U25" t="str">
        <f ca="1"/>
        <v>GDP</v>
      </c>
      <c r="V25" s="30" cm="1">
        <f t="array" ref="V25">AVERAGEIF(fil,TRUE,INDEX(All_Xs,,13))</f>
        <v>5566.0318868175918</v>
      </c>
      <c r="X25">
        <v>76.099999999999994</v>
      </c>
      <c r="Y25" s="22">
        <v>73.184591471372585</v>
      </c>
      <c r="Z25" s="22">
        <v>2.9154085286274096</v>
      </c>
      <c r="AA25" s="22">
        <v>2.921771440050378</v>
      </c>
      <c r="AB25" s="22">
        <v>2.177758101041794E-3</v>
      </c>
      <c r="AC25" s="22">
        <v>0.81166107988003555</v>
      </c>
      <c r="AD25" s="22">
        <v>7.5674977363507449E-5</v>
      </c>
      <c r="AE25" s="22">
        <v>-2.2073550198913567</v>
      </c>
      <c r="AF25" s="22">
        <v>-2.4900435749168026</v>
      </c>
      <c r="AG25" s="22">
        <v>0.900922349528546</v>
      </c>
      <c r="AH25" s="22">
        <v>2.9217714400503718</v>
      </c>
      <c r="AI25">
        <v>-18.902189705582391</v>
      </c>
      <c r="AJ25">
        <v>-10.787464088230255</v>
      </c>
      <c r="AK25">
        <v>-7.1916427254868367</v>
      </c>
      <c r="AL25">
        <v>13.415204810032671</v>
      </c>
      <c r="AM25">
        <v>10.787464088230255</v>
      </c>
      <c r="AN25">
        <v>7.1916427254868367</v>
      </c>
    </row>
    <row r="26" spans="1:40" x14ac:dyDescent="0.25">
      <c r="L26" t="str">
        <f ca="1"/>
        <v>Hepatitis B</v>
      </c>
      <c r="M26" s="22">
        <v>-5.582499705270378E-3</v>
      </c>
      <c r="N26" s="22">
        <v>4.4461852137428646E-3</v>
      </c>
      <c r="O26" s="22">
        <v>-1.2555706604428534</v>
      </c>
      <c r="P26" s="27">
        <v>0.20945162853357524</v>
      </c>
      <c r="Q26" s="22">
        <v>-1.4303338212760683E-2</v>
      </c>
      <c r="R26" s="22">
        <v>3.1383388022199268E-3</v>
      </c>
      <c r="S26" s="22">
        <v>-1.6248803418587254E-2</v>
      </c>
      <c r="U26" t="str">
        <f ca="1"/>
        <v>Population</v>
      </c>
      <c r="V26" s="30" cm="1">
        <f t="array" ref="V26">AVERAGEIF(fil,TRUE,INDEX(All_Xs,,14))</f>
        <v>14653625.889484541</v>
      </c>
      <c r="X26">
        <v>75.3</v>
      </c>
      <c r="Y26" s="22">
        <v>74.283595157164399</v>
      </c>
      <c r="Z26" s="22">
        <v>1.0164048428355983</v>
      </c>
      <c r="AA26" s="22">
        <v>1.0201243936138269</v>
      </c>
      <c r="AB26" s="22">
        <v>3.6461737426512052E-3</v>
      </c>
      <c r="AC26" s="22">
        <v>0.28317950674949788</v>
      </c>
      <c r="AD26" s="22">
        <v>1.5445209634004598E-5</v>
      </c>
      <c r="AE26" s="22">
        <v>-2.2073550198913567</v>
      </c>
      <c r="AF26" s="22">
        <v>-2.4626246159272069</v>
      </c>
      <c r="AG26" s="22">
        <v>0.53214613288973345</v>
      </c>
      <c r="AH26" s="22">
        <v>1.0201243936138311</v>
      </c>
      <c r="AI26">
        <v>-18.902189705582391</v>
      </c>
      <c r="AJ26">
        <v>-10.787464088230255</v>
      </c>
      <c r="AK26">
        <v>-7.1916427254868367</v>
      </c>
      <c r="AL26">
        <v>13.415204810032671</v>
      </c>
      <c r="AM26">
        <v>10.787464088230255</v>
      </c>
      <c r="AN26">
        <v>7.1916427254868367</v>
      </c>
    </row>
    <row r="27" spans="1:40" x14ac:dyDescent="0.25">
      <c r="L27" t="str">
        <f ca="1"/>
        <v>Measles</v>
      </c>
      <c r="M27" s="22">
        <v>-8.6173382207203657E-6</v>
      </c>
      <c r="N27" s="22">
        <v>1.0806583538963232E-5</v>
      </c>
      <c r="O27" s="22">
        <v>-0.79741559297168041</v>
      </c>
      <c r="P27" s="27">
        <v>0.42532584916473692</v>
      </c>
      <c r="Q27" s="22">
        <v>-2.9813591937210667E-5</v>
      </c>
      <c r="R27" s="22">
        <v>1.2578915495769934E-5</v>
      </c>
      <c r="S27" s="22">
        <v>-9.8800052253192362E-3</v>
      </c>
      <c r="U27" t="str">
        <f ca="1"/>
        <v>thinness 1-19 years</v>
      </c>
      <c r="V27" s="30" cm="1">
        <f t="array" ref="V27">AVERAGEIF(fil,TRUE,INDEX(All_Xs,,15))</f>
        <v>4.850636749545183</v>
      </c>
      <c r="X27">
        <v>75.900000000000006</v>
      </c>
      <c r="Y27" s="22">
        <v>73.673954103044807</v>
      </c>
      <c r="Z27" s="22">
        <v>2.2260458969551991</v>
      </c>
      <c r="AA27" s="22">
        <v>2.2344174173425131</v>
      </c>
      <c r="AB27" s="22">
        <v>3.7466233132330993E-3</v>
      </c>
      <c r="AC27" s="22">
        <v>0.62022762094856909</v>
      </c>
      <c r="AD27" s="22">
        <v>7.6141044447235729E-5</v>
      </c>
      <c r="AE27" s="22">
        <v>-2.1738689464820578</v>
      </c>
      <c r="AF27" s="22">
        <v>-2.4615699599494847</v>
      </c>
      <c r="AG27" s="22">
        <v>0.78754531358428459</v>
      </c>
      <c r="AH27" s="22">
        <v>2.2344174173425086</v>
      </c>
      <c r="AI27">
        <v>-18.902189705582391</v>
      </c>
      <c r="AJ27">
        <v>-10.787464088230255</v>
      </c>
      <c r="AK27">
        <v>-7.1916427254868367</v>
      </c>
      <c r="AL27">
        <v>13.415204810032671</v>
      </c>
      <c r="AM27">
        <v>10.787464088230255</v>
      </c>
      <c r="AN27">
        <v>7.1916427254868367</v>
      </c>
    </row>
    <row r="28" spans="1:40" x14ac:dyDescent="0.25">
      <c r="L28" t="str">
        <f ca="1"/>
        <v>BMI</v>
      </c>
      <c r="M28" s="22">
        <v>3.3498059904934437E-2</v>
      </c>
      <c r="N28" s="22">
        <v>6.0106760258809705E-3</v>
      </c>
      <c r="O28" s="22">
        <v>5.5730935689591927</v>
      </c>
      <c r="P28" s="27">
        <v>2.9233529911097799E-8</v>
      </c>
      <c r="Q28" s="22">
        <v>2.1708597158189076E-2</v>
      </c>
      <c r="R28" s="22">
        <v>4.5287522651679797E-2</v>
      </c>
      <c r="S28" s="22">
        <v>7.5223542895789267E-2</v>
      </c>
      <c r="U28" t="str">
        <f ca="1"/>
        <v>thinness 5-9 years</v>
      </c>
      <c r="V28" s="30" cm="1">
        <f t="array" ref="V28">AVERAGEIF(fil,TRUE,INDEX(All_Xs,,16))</f>
        <v>4.9077622801697949</v>
      </c>
      <c r="X28">
        <v>74.2</v>
      </c>
      <c r="Y28" s="22">
        <v>70.313556770136856</v>
      </c>
      <c r="Z28" s="22">
        <v>3.8864432298631471</v>
      </c>
      <c r="AA28" s="22">
        <v>3.9121417835526557</v>
      </c>
      <c r="AB28" s="22">
        <v>6.5689218620745855E-3</v>
      </c>
      <c r="AC28" s="22">
        <v>1.0843896129106505</v>
      </c>
      <c r="AD28" s="22">
        <v>4.0923564152193224E-4</v>
      </c>
      <c r="AE28" s="22">
        <v>-2.1579999581558846</v>
      </c>
      <c r="AF28" s="22">
        <v>-2.4324780135462265</v>
      </c>
      <c r="AG28" s="22">
        <v>1.0413402964020217</v>
      </c>
      <c r="AH28" s="22">
        <v>3.9121417835526615</v>
      </c>
      <c r="AI28">
        <v>-18.902189705582391</v>
      </c>
      <c r="AJ28">
        <v>-10.787464088230255</v>
      </c>
      <c r="AK28">
        <v>-7.1916427254868367</v>
      </c>
      <c r="AL28">
        <v>13.415204810032671</v>
      </c>
      <c r="AM28">
        <v>10.787464088230255</v>
      </c>
      <c r="AN28">
        <v>7.1916427254868367</v>
      </c>
    </row>
    <row r="29" spans="1:40" x14ac:dyDescent="0.25">
      <c r="L29" t="str">
        <f ca="1"/>
        <v>under-five deaths</v>
      </c>
      <c r="M29" s="22">
        <v>-7.0470196114536116E-2</v>
      </c>
      <c r="N29" s="22">
        <v>7.7282061767825691E-3</v>
      </c>
      <c r="O29" s="22">
        <v>-9.1185709209267607</v>
      </c>
      <c r="P29" s="27">
        <v>2.1761040202951045E-19</v>
      </c>
      <c r="Q29" s="22">
        <v>-8.5628457585963783E-2</v>
      </c>
      <c r="R29" s="22">
        <v>-5.5311934643108449E-2</v>
      </c>
      <c r="S29" s="22">
        <v>-1.3049528649362432</v>
      </c>
      <c r="U29" t="str">
        <f ca="1"/>
        <v>Income composition of resources</v>
      </c>
      <c r="V29" s="30" cm="1">
        <f t="array" ref="V29">AVERAGEIF(fil,TRUE,INDEX(All_Xs,,17))</f>
        <v>0.63155124317768285</v>
      </c>
      <c r="X29">
        <v>73.5</v>
      </c>
      <c r="Y29" s="22">
        <v>72.631512567397678</v>
      </c>
      <c r="Z29" s="22">
        <v>0.86848743260232197</v>
      </c>
      <c r="AA29" s="22">
        <v>0.87218434490260677</v>
      </c>
      <c r="AB29" s="22">
        <v>4.2386822486423677E-3</v>
      </c>
      <c r="AC29" s="22">
        <v>0.24204036798190057</v>
      </c>
      <c r="AD29" s="22">
        <v>1.3124948799496704E-5</v>
      </c>
      <c r="AE29" s="22">
        <v>-2.1426564926871321</v>
      </c>
      <c r="AF29" s="22">
        <v>-2.4270662993165439</v>
      </c>
      <c r="AG29" s="22">
        <v>0.49197598313525487</v>
      </c>
      <c r="AH29" s="22">
        <v>0.87218434490260432</v>
      </c>
      <c r="AI29">
        <v>-18.902189705582391</v>
      </c>
      <c r="AJ29">
        <v>-10.787464088230255</v>
      </c>
      <c r="AK29">
        <v>-7.1916427254868367</v>
      </c>
      <c r="AL29">
        <v>13.415204810032671</v>
      </c>
      <c r="AM29">
        <v>10.787464088230255</v>
      </c>
      <c r="AN29">
        <v>7.1916427254868367</v>
      </c>
    </row>
    <row r="30" spans="1:40" x14ac:dyDescent="0.25">
      <c r="L30" t="str">
        <f ca="1"/>
        <v>Polio</v>
      </c>
      <c r="M30" s="22">
        <v>7.8363788926499225E-3</v>
      </c>
      <c r="N30" s="22">
        <v>5.1632463325136076E-3</v>
      </c>
      <c r="O30" s="22">
        <v>1.5177232283695754</v>
      </c>
      <c r="P30" s="27">
        <v>0.12927810089588262</v>
      </c>
      <c r="Q30" s="22">
        <v>-2.2909179417385083E-3</v>
      </c>
      <c r="R30" s="22">
        <v>1.7963675727038352E-2</v>
      </c>
      <c r="S30" s="22">
        <v>1.9999362509341131E-2</v>
      </c>
      <c r="U30" t="str">
        <f ca="1"/>
        <v>Schooling</v>
      </c>
      <c r="V30" s="30" cm="1">
        <f t="array" ref="V30">AVERAGEIF(fil,TRUE,INDEX(All_Xs,,18))</f>
        <v>12.119890842935117</v>
      </c>
      <c r="X30">
        <v>73</v>
      </c>
      <c r="Y30" s="22">
        <v>72.753086844700448</v>
      </c>
      <c r="Z30" s="22">
        <v>0.24691315529955205</v>
      </c>
      <c r="AA30" s="22">
        <v>0.24785691119089392</v>
      </c>
      <c r="AB30" s="22">
        <v>3.8076642156202297E-3</v>
      </c>
      <c r="AC30" s="22">
        <v>6.8797795619932392E-2</v>
      </c>
      <c r="AD30" s="22">
        <v>9.521621015778405E-7</v>
      </c>
      <c r="AE30" s="22">
        <v>-2.1426564926871321</v>
      </c>
      <c r="AF30" s="22">
        <v>-2.4234466380113786</v>
      </c>
      <c r="AG30" s="22">
        <v>0.2622933388783108</v>
      </c>
      <c r="AH30" s="22">
        <v>0.24785691119088774</v>
      </c>
      <c r="AI30">
        <v>-18.902189705582391</v>
      </c>
      <c r="AJ30">
        <v>-10.787464088230255</v>
      </c>
      <c r="AK30">
        <v>-7.1916427254868367</v>
      </c>
      <c r="AL30">
        <v>13.415204810032671</v>
      </c>
      <c r="AM30">
        <v>10.787464088230255</v>
      </c>
      <c r="AN30">
        <v>7.1916427254868367</v>
      </c>
    </row>
    <row r="31" spans="1:40" x14ac:dyDescent="0.25">
      <c r="L31" t="str">
        <f ca="1"/>
        <v>Total expenditure</v>
      </c>
      <c r="M31" s="22">
        <v>7.9752221077025925E-2</v>
      </c>
      <c r="N31" s="22">
        <v>4.0741569617034977E-2</v>
      </c>
      <c r="O31" s="22">
        <v>1.9575146914241544</v>
      </c>
      <c r="P31" s="27">
        <v>5.0457411502454648E-2</v>
      </c>
      <c r="Q31" s="22">
        <v>-1.5912586228394865E-4</v>
      </c>
      <c r="R31" s="22">
        <v>0.1596635680163358</v>
      </c>
      <c r="S31" s="22">
        <v>2.0846260318293734E-2</v>
      </c>
      <c r="X31">
        <v>72.8</v>
      </c>
      <c r="Y31" s="22">
        <v>72.35136883509432</v>
      </c>
      <c r="Z31" s="22">
        <v>0.44863116490567734</v>
      </c>
      <c r="AA31" s="22">
        <v>0.45042299370091143</v>
      </c>
      <c r="AB31" s="22">
        <v>3.9781024066240702E-3</v>
      </c>
      <c r="AC31" s="22">
        <v>0.12501349237600753</v>
      </c>
      <c r="AD31" s="22">
        <v>3.2852410960927208E-6</v>
      </c>
      <c r="AE31" s="22">
        <v>-2.1426564926871321</v>
      </c>
      <c r="AF31" s="22">
        <v>-2.4142528936760117</v>
      </c>
      <c r="AG31" s="22">
        <v>0.35357247117954127</v>
      </c>
      <c r="AH31" s="22">
        <v>0.45042299370091782</v>
      </c>
      <c r="AI31">
        <v>-18.902189705582391</v>
      </c>
      <c r="AJ31">
        <v>-10.787464088230255</v>
      </c>
      <c r="AK31">
        <v>-7.1916427254868367</v>
      </c>
      <c r="AL31">
        <v>13.415204810032671</v>
      </c>
      <c r="AM31">
        <v>10.787464088230255</v>
      </c>
      <c r="AN31">
        <v>7.1916427254868367</v>
      </c>
    </row>
    <row r="32" spans="1:40" x14ac:dyDescent="0.25">
      <c r="L32" t="str">
        <f ca="1"/>
        <v>Diphtheria</v>
      </c>
      <c r="M32" s="22">
        <v>1.4388918695851512E-2</v>
      </c>
      <c r="N32" s="22">
        <v>5.9383017026632574E-3</v>
      </c>
      <c r="O32" s="22">
        <v>2.4230696613811746</v>
      </c>
      <c r="P32" s="27">
        <v>1.5498293938616995E-2</v>
      </c>
      <c r="Q32" s="22">
        <v>2.7414124251701026E-3</v>
      </c>
      <c r="R32" s="22">
        <v>2.6036424966532922E-2</v>
      </c>
      <c r="S32" s="22">
        <v>3.5296931438968442E-2</v>
      </c>
      <c r="X32">
        <v>73.3</v>
      </c>
      <c r="Y32" s="22">
        <v>72.435447990987953</v>
      </c>
      <c r="Z32" s="22">
        <v>0.86455200901204421</v>
      </c>
      <c r="AA32" s="22">
        <v>0.86788858569136096</v>
      </c>
      <c r="AB32" s="22">
        <v>3.8444758167366618E-3</v>
      </c>
      <c r="AC32" s="22">
        <v>0.24089591874989316</v>
      </c>
      <c r="AD32" s="22">
        <v>1.1787325303679587E-5</v>
      </c>
      <c r="AE32" s="22">
        <v>-2.0994271873972417</v>
      </c>
      <c r="AF32" s="22">
        <v>-2.4072829946546728</v>
      </c>
      <c r="AG32" s="22">
        <v>0.49081149003450719</v>
      </c>
      <c r="AH32" s="22">
        <v>0.86788858569135641</v>
      </c>
      <c r="AI32">
        <v>-18.902189705582391</v>
      </c>
      <c r="AJ32">
        <v>-10.787464088230255</v>
      </c>
      <c r="AK32">
        <v>-7.1916427254868367</v>
      </c>
      <c r="AL32">
        <v>13.415204810032671</v>
      </c>
      <c r="AM32">
        <v>10.787464088230255</v>
      </c>
      <c r="AN32">
        <v>7.1916427254868367</v>
      </c>
    </row>
    <row r="33" spans="12:40" x14ac:dyDescent="0.25">
      <c r="L33" t="str">
        <f ca="1"/>
        <v>HIV/AIDS</v>
      </c>
      <c r="M33" s="22">
        <v>-0.43829804765003344</v>
      </c>
      <c r="N33" s="22">
        <v>1.7875898457980013E-2</v>
      </c>
      <c r="O33" s="22">
        <v>-24.518938093115651</v>
      </c>
      <c r="P33" s="27">
        <v>2.8660520746977611E-113</v>
      </c>
      <c r="Q33" s="22">
        <v>-0.4733602000647561</v>
      </c>
      <c r="R33" s="22">
        <v>-0.40323589523531078</v>
      </c>
      <c r="S33" s="22">
        <v>-0.30055943238738964</v>
      </c>
      <c r="X33">
        <v>73.599999999999994</v>
      </c>
      <c r="Y33" s="22">
        <v>72.175551411030924</v>
      </c>
      <c r="Z33" s="22">
        <v>1.4244485889690708</v>
      </c>
      <c r="AA33" s="22">
        <v>1.4300124384990625</v>
      </c>
      <c r="AB33" s="22">
        <v>3.8907700242367402E-3</v>
      </c>
      <c r="AC33" s="22">
        <v>0.39691287706540446</v>
      </c>
      <c r="AD33" s="22">
        <v>3.2386601232651709E-5</v>
      </c>
      <c r="AE33" s="22">
        <v>-2.0994271873972417</v>
      </c>
      <c r="AF33" s="22">
        <v>-2.3907004591887699</v>
      </c>
      <c r="AG33" s="22">
        <v>0.63001021981028571</v>
      </c>
      <c r="AH33" s="22">
        <v>1.4300124384990687</v>
      </c>
      <c r="AI33">
        <v>-18.902189705582391</v>
      </c>
      <c r="AJ33">
        <v>-10.787464088230255</v>
      </c>
      <c r="AK33">
        <v>-7.1916427254868367</v>
      </c>
      <c r="AL33">
        <v>13.415204810032671</v>
      </c>
      <c r="AM33">
        <v>10.787464088230255</v>
      </c>
      <c r="AN33">
        <v>7.1916427254868367</v>
      </c>
    </row>
    <row r="34" spans="12:40" x14ac:dyDescent="0.25">
      <c r="L34" t="str">
        <f ca="1"/>
        <v>GDP</v>
      </c>
      <c r="M34" s="22">
        <v>1.3832740538209066E-5</v>
      </c>
      <c r="N34" s="22">
        <v>2.8377287452573056E-5</v>
      </c>
      <c r="O34" s="22">
        <v>0.48745816742800796</v>
      </c>
      <c r="P34" s="27">
        <v>0.62599923177660277</v>
      </c>
      <c r="Q34" s="22">
        <v>-4.1827050778984734E-5</v>
      </c>
      <c r="R34" s="22">
        <v>6.9492531855402863E-5</v>
      </c>
      <c r="S34" s="22">
        <v>1.8045486174255162E-2</v>
      </c>
      <c r="X34">
        <v>72.599999999999994</v>
      </c>
      <c r="Y34" s="22">
        <v>72.259945793239169</v>
      </c>
      <c r="Z34" s="22">
        <v>0.34005420676082565</v>
      </c>
      <c r="AA34" s="22">
        <v>0.34132972952484408</v>
      </c>
      <c r="AB34" s="22">
        <v>3.7369225522466158E-3</v>
      </c>
      <c r="AC34" s="22">
        <v>9.474646731360814E-2</v>
      </c>
      <c r="AD34" s="22">
        <v>1.7721991053534706E-6</v>
      </c>
      <c r="AE34" s="22">
        <v>-2.0994271873972417</v>
      </c>
      <c r="AF34" s="22">
        <v>-2.3703151069025581</v>
      </c>
      <c r="AG34" s="22">
        <v>0.30780914104946289</v>
      </c>
      <c r="AH34" s="22">
        <v>0.34132972952483925</v>
      </c>
      <c r="AI34">
        <v>-18.902189705582391</v>
      </c>
      <c r="AJ34">
        <v>-10.787464088230255</v>
      </c>
      <c r="AK34">
        <v>-7.1916427254868367</v>
      </c>
      <c r="AL34">
        <v>13.415204810032671</v>
      </c>
      <c r="AM34">
        <v>10.787464088230255</v>
      </c>
      <c r="AN34">
        <v>7.1916427254868367</v>
      </c>
    </row>
    <row r="35" spans="12:40" x14ac:dyDescent="0.25">
      <c r="L35" t="str">
        <f ca="1"/>
        <v>Population</v>
      </c>
      <c r="M35" s="22">
        <v>-6.9165245616436886E-10</v>
      </c>
      <c r="N35" s="22">
        <v>1.752485697063701E-9</v>
      </c>
      <c r="O35" s="22">
        <v>-0.39466938721567668</v>
      </c>
      <c r="P35" s="27">
        <v>0.69313853171933548</v>
      </c>
      <c r="Q35" s="22">
        <v>-4.1290137031812319E-9</v>
      </c>
      <c r="R35" s="22">
        <v>2.7457087908524946E-9</v>
      </c>
      <c r="S35" s="22">
        <v>-5.5399594229373818E-3</v>
      </c>
      <c r="X35">
        <v>75.400000000000006</v>
      </c>
      <c r="Y35" s="22">
        <v>77.019647095479513</v>
      </c>
      <c r="Z35" s="22">
        <v>-1.6196470954795075</v>
      </c>
      <c r="AA35" s="22">
        <v>-1.6286371378996449</v>
      </c>
      <c r="AB35" s="22">
        <v>5.5199787668661253E-3</v>
      </c>
      <c r="AC35" s="22">
        <v>-0.45167313182800556</v>
      </c>
      <c r="AD35" s="22">
        <v>5.9598627352375385E-5</v>
      </c>
      <c r="AE35" s="22">
        <v>-2.0597982810364517</v>
      </c>
      <c r="AF35" s="22">
        <v>-2.3602912005470853</v>
      </c>
      <c r="AG35" s="22">
        <v>0.67206631505232095</v>
      </c>
      <c r="AH35" s="22">
        <v>-1.6286371378996432</v>
      </c>
      <c r="AI35">
        <v>-18.902189705582391</v>
      </c>
      <c r="AJ35">
        <v>-10.787464088230255</v>
      </c>
      <c r="AK35">
        <v>-7.1916427254868367</v>
      </c>
      <c r="AL35">
        <v>13.415204810032671</v>
      </c>
      <c r="AM35">
        <v>10.787464088230255</v>
      </c>
      <c r="AN35">
        <v>7.1916427254868367</v>
      </c>
    </row>
    <row r="36" spans="12:40" x14ac:dyDescent="0.25">
      <c r="L36" t="str">
        <f ca="1"/>
        <v>thinness 1-19 years</v>
      </c>
      <c r="M36" s="22">
        <v>-8.670228683905129E-3</v>
      </c>
      <c r="N36" s="22">
        <v>5.3102443915796778E-2</v>
      </c>
      <c r="O36" s="22">
        <v>-0.1632736281903201</v>
      </c>
      <c r="P36" s="27">
        <v>0.87032323696639657</v>
      </c>
      <c r="Q36" s="22">
        <v>-0.11282644698792899</v>
      </c>
      <c r="R36" s="22">
        <v>9.5485989620118727E-2</v>
      </c>
      <c r="S36" s="22">
        <v>-4.5330355354932959E-3</v>
      </c>
      <c r="X36">
        <v>75.3</v>
      </c>
      <c r="Y36" s="22">
        <v>75.453417610246106</v>
      </c>
      <c r="Z36" s="22">
        <v>-0.15341761024610889</v>
      </c>
      <c r="AA36" s="22">
        <v>-0.15406758630318507</v>
      </c>
      <c r="AB36" s="22">
        <v>4.2187722458475766E-3</v>
      </c>
      <c r="AC36" s="22">
        <v>-4.275580994652154E-2</v>
      </c>
      <c r="AD36" s="22">
        <v>4.0762313082876501E-7</v>
      </c>
      <c r="AE36" s="22">
        <v>-2.0597982810364517</v>
      </c>
      <c r="AF36" s="22">
        <v>-2.3572262374037543</v>
      </c>
      <c r="AG36" s="22">
        <v>0.20677478073140723</v>
      </c>
      <c r="AH36" s="22">
        <v>-0.15406758630318951</v>
      </c>
      <c r="AI36">
        <v>-18.902189705582391</v>
      </c>
      <c r="AJ36">
        <v>-10.787464088230255</v>
      </c>
      <c r="AK36">
        <v>-7.1916427254868367</v>
      </c>
      <c r="AL36">
        <v>13.415204810032671</v>
      </c>
      <c r="AM36">
        <v>10.787464088230255</v>
      </c>
      <c r="AN36">
        <v>7.1916427254868367</v>
      </c>
    </row>
    <row r="37" spans="12:40" x14ac:dyDescent="0.25">
      <c r="L37" t="str">
        <f ca="1"/>
        <v>thinness 5-9 years</v>
      </c>
      <c r="M37" s="22">
        <v>-5.1227822387597412E-2</v>
      </c>
      <c r="N37" s="22">
        <v>5.2417926575909844E-2</v>
      </c>
      <c r="O37" s="22">
        <v>-0.97729585532939833</v>
      </c>
      <c r="P37" s="27">
        <v>0.3285677233054739</v>
      </c>
      <c r="Q37" s="22">
        <v>-0.15404141439744909</v>
      </c>
      <c r="R37" s="22">
        <v>5.1585769622254259E-2</v>
      </c>
      <c r="S37" s="22">
        <v>-2.7100866098976363E-2</v>
      </c>
      <c r="X37">
        <v>75.099999999999994</v>
      </c>
      <c r="Y37" s="22">
        <v>75.271552703471258</v>
      </c>
      <c r="Z37" s="22">
        <v>-0.17155270347126361</v>
      </c>
      <c r="AA37" s="22">
        <v>-0.1722243678402009</v>
      </c>
      <c r="AB37" s="22">
        <v>3.8999380712872065E-3</v>
      </c>
      <c r="AC37" s="22">
        <v>-4.7802209911054147E-2</v>
      </c>
      <c r="AD37" s="22">
        <v>4.7086573943420638E-7</v>
      </c>
      <c r="AE37" s="22">
        <v>-2.0597982810364517</v>
      </c>
      <c r="AF37" s="22">
        <v>-2.3481883207284375</v>
      </c>
      <c r="AG37" s="22">
        <v>0.21863716498128616</v>
      </c>
      <c r="AH37" s="22">
        <v>-0.172224367840207</v>
      </c>
      <c r="AI37">
        <v>-18.902189705582391</v>
      </c>
      <c r="AJ37">
        <v>-10.787464088230255</v>
      </c>
      <c r="AK37">
        <v>-7.1916427254868367</v>
      </c>
      <c r="AL37">
        <v>13.415204810032671</v>
      </c>
      <c r="AM37">
        <v>10.787464088230255</v>
      </c>
      <c r="AN37">
        <v>7.1916427254868367</v>
      </c>
    </row>
    <row r="38" spans="12:40" x14ac:dyDescent="0.25">
      <c r="L38" t="str">
        <f ca="1"/>
        <v>Income composition of resources</v>
      </c>
      <c r="M38" s="22">
        <v>9.8241467234536515</v>
      </c>
      <c r="N38" s="22">
        <v>0.83395947812394966</v>
      </c>
      <c r="O38" s="22">
        <v>11.780124791619082</v>
      </c>
      <c r="P38" s="27">
        <v>8.4306727253031009E-31</v>
      </c>
      <c r="Q38" s="22">
        <v>8.1884015664525371</v>
      </c>
      <c r="R38" s="22">
        <v>11.459891880454766</v>
      </c>
      <c r="S38" s="22">
        <v>0.20447020874262908</v>
      </c>
      <c r="X38">
        <v>74.900000000000006</v>
      </c>
      <c r="Y38" s="22">
        <v>74.671907432067016</v>
      </c>
      <c r="Z38" s="22">
        <v>0.22809256793298971</v>
      </c>
      <c r="AA38" s="22">
        <v>0.22893345140552412</v>
      </c>
      <c r="AB38" s="22">
        <v>3.6730476362332965E-3</v>
      </c>
      <c r="AC38" s="22">
        <v>6.3549492544484013E-2</v>
      </c>
      <c r="AD38" s="22">
        <v>7.8360149321840948E-7</v>
      </c>
      <c r="AE38" s="22">
        <v>-2.0231624874260845</v>
      </c>
      <c r="AF38" s="22">
        <v>-2.347690329960991</v>
      </c>
      <c r="AG38" s="22">
        <v>0.25209024682538594</v>
      </c>
      <c r="AH38" s="22">
        <v>0.22893345140552954</v>
      </c>
      <c r="AI38">
        <v>-18.902189705582391</v>
      </c>
      <c r="AJ38">
        <v>-10.787464088230255</v>
      </c>
      <c r="AK38">
        <v>-7.1916427254868367</v>
      </c>
      <c r="AL38">
        <v>13.415204810032671</v>
      </c>
      <c r="AM38">
        <v>10.787464088230255</v>
      </c>
      <c r="AN38">
        <v>7.1916427254868367</v>
      </c>
    </row>
    <row r="39" spans="12:40" x14ac:dyDescent="0.25">
      <c r="L39" t="str">
        <f ca="1"/>
        <v>Schooling</v>
      </c>
      <c r="M39" s="22">
        <v>0.87833495505192805</v>
      </c>
      <c r="N39" s="22">
        <v>5.9390382178830484E-2</v>
      </c>
      <c r="O39" s="22">
        <v>14.789178362368038</v>
      </c>
      <c r="P39" s="27">
        <v>1.5497721426886084E-46</v>
      </c>
      <c r="Q39" s="22">
        <v>0.76184544618513339</v>
      </c>
      <c r="R39" s="22">
        <v>0.9948244639187227</v>
      </c>
      <c r="S39" s="22">
        <v>0.2791102515555321</v>
      </c>
      <c r="X39">
        <v>74.7</v>
      </c>
      <c r="Y39" s="22">
        <v>74.084833373857037</v>
      </c>
      <c r="Z39" s="22">
        <v>0.61516662614296536</v>
      </c>
      <c r="AA39" s="22">
        <v>0.61727702403203466</v>
      </c>
      <c r="AB39" s="22">
        <v>3.4188829438083377E-3</v>
      </c>
      <c r="AC39" s="22">
        <v>0.17137139459338691</v>
      </c>
      <c r="AD39" s="22">
        <v>5.3026704636598778E-6</v>
      </c>
      <c r="AE39" s="22">
        <v>-2.0231624874260845</v>
      </c>
      <c r="AF39" s="22">
        <v>-2.2652899498390768</v>
      </c>
      <c r="AG39" s="22">
        <v>0.41397028225874727</v>
      </c>
      <c r="AH39" s="22">
        <v>0.61727702403203322</v>
      </c>
      <c r="AI39">
        <v>-18.902189705582391</v>
      </c>
      <c r="AJ39">
        <v>-10.787464088230255</v>
      </c>
      <c r="AK39">
        <v>-7.1916427254868367</v>
      </c>
      <c r="AL39">
        <v>13.415204810032671</v>
      </c>
      <c r="AM39">
        <v>10.787464088230255</v>
      </c>
      <c r="AN39">
        <v>7.1916427254868367</v>
      </c>
    </row>
    <row r="40" spans="12:40" x14ac:dyDescent="0.25">
      <c r="X40">
        <v>74.400000000000006</v>
      </c>
      <c r="Y40" s="22">
        <v>73.422365094047322</v>
      </c>
      <c r="Z40" s="22">
        <v>0.97763490595268365</v>
      </c>
      <c r="AA40" s="22">
        <v>0.98057673245622823</v>
      </c>
      <c r="AB40" s="22">
        <v>3.0000982138042322E-3</v>
      </c>
      <c r="AC40" s="22">
        <v>0.27228958714967955</v>
      </c>
      <c r="AD40" s="22">
        <v>1.1742182413163327E-5</v>
      </c>
      <c r="AE40" s="22">
        <v>-2.0001681446016244</v>
      </c>
      <c r="AF40" s="22">
        <v>-2.2532294842288416</v>
      </c>
      <c r="AG40" s="22">
        <v>0.52181374756677268</v>
      </c>
      <c r="AH40" s="22">
        <v>0.98057673245622357</v>
      </c>
      <c r="AI40">
        <v>-18.902189705582391</v>
      </c>
      <c r="AJ40">
        <v>-10.787464088230255</v>
      </c>
      <c r="AK40">
        <v>-7.1916427254868367</v>
      </c>
      <c r="AL40">
        <v>13.415204810032671</v>
      </c>
      <c r="AM40">
        <v>10.787464088230255</v>
      </c>
      <c r="AN40">
        <v>7.1916427254868367</v>
      </c>
    </row>
    <row r="41" spans="12:40" x14ac:dyDescent="0.25">
      <c r="X41">
        <v>74.099999999999994</v>
      </c>
      <c r="Y41" s="22">
        <v>72.53813169956041</v>
      </c>
      <c r="Z41" s="22">
        <v>1.5618683004395848</v>
      </c>
      <c r="AA41" s="22">
        <v>1.5667980165920312</v>
      </c>
      <c r="AB41" s="22">
        <v>3.1463635390373522E-3</v>
      </c>
      <c r="AC41" s="22">
        <v>0.435041415803609</v>
      </c>
      <c r="AD41" s="22">
        <v>3.1440186205693053E-5</v>
      </c>
      <c r="AE41" s="22">
        <v>-1.9890565032593337</v>
      </c>
      <c r="AF41" s="22">
        <v>-2.1940818428003759</v>
      </c>
      <c r="AG41" s="22">
        <v>0.65957669440604783</v>
      </c>
      <c r="AH41" s="22">
        <v>1.5667980165920259</v>
      </c>
      <c r="AI41">
        <v>-18.902189705582391</v>
      </c>
      <c r="AJ41">
        <v>-10.787464088230255</v>
      </c>
      <c r="AK41">
        <v>-7.1916427254868367</v>
      </c>
      <c r="AL41">
        <v>13.415204810032671</v>
      </c>
      <c r="AM41">
        <v>10.787464088230255</v>
      </c>
      <c r="AN41">
        <v>7.1916427254868367</v>
      </c>
    </row>
    <row r="42" spans="12:40" x14ac:dyDescent="0.25">
      <c r="X42">
        <v>73.8</v>
      </c>
      <c r="Y42" s="22">
        <v>71.251667835131187</v>
      </c>
      <c r="Z42" s="22">
        <v>2.5483321648688104</v>
      </c>
      <c r="AA42" s="22">
        <v>2.5869632946238568</v>
      </c>
      <c r="AB42" s="22">
        <v>1.4933002658110839E-2</v>
      </c>
      <c r="AC42" s="22">
        <v>0.71404411326362149</v>
      </c>
      <c r="AD42" s="22">
        <v>4.0679710957369178E-4</v>
      </c>
      <c r="AE42" s="22">
        <v>-1.9781851538562727</v>
      </c>
      <c r="AF42" s="22">
        <v>-2.183524094127125</v>
      </c>
      <c r="AG42" s="22">
        <v>0.84501130954776071</v>
      </c>
      <c r="AH42" s="22">
        <v>2.5869632946238639</v>
      </c>
      <c r="AI42">
        <v>-18.902189705582391</v>
      </c>
      <c r="AJ42">
        <v>-10.787464088230255</v>
      </c>
      <c r="AK42">
        <v>-7.1916427254868367</v>
      </c>
      <c r="AL42">
        <v>13.415204810032671</v>
      </c>
      <c r="AM42">
        <v>10.787464088230255</v>
      </c>
      <c r="AN42">
        <v>7.1916427254868367</v>
      </c>
    </row>
    <row r="43" spans="12:40" x14ac:dyDescent="0.25">
      <c r="X43">
        <v>73.400000000000006</v>
      </c>
      <c r="Y43" s="22">
        <v>72.545976301626666</v>
      </c>
      <c r="Z43" s="22">
        <v>0.85402369837333936</v>
      </c>
      <c r="AA43" s="22">
        <v>0.8657064966597261</v>
      </c>
      <c r="AB43" s="22">
        <v>1.3495102937852161E-2</v>
      </c>
      <c r="AC43" s="22">
        <v>0.2391234627906236</v>
      </c>
      <c r="AD43" s="22">
        <v>4.1168755381509889E-5</v>
      </c>
      <c r="AE43" s="22">
        <v>-1.9675426916276542</v>
      </c>
      <c r="AF43" s="22">
        <v>-2.1759203146301718</v>
      </c>
      <c r="AG43" s="22">
        <v>0.48900251818433776</v>
      </c>
      <c r="AH43" s="22">
        <v>0.86570649665972976</v>
      </c>
      <c r="AI43">
        <v>-18.902189705582391</v>
      </c>
      <c r="AJ43">
        <v>-10.787464088230255</v>
      </c>
      <c r="AK43">
        <v>-7.1916427254868367</v>
      </c>
      <c r="AL43">
        <v>13.415204810032671</v>
      </c>
      <c r="AM43">
        <v>10.787464088230255</v>
      </c>
      <c r="AN43">
        <v>7.1916427254868367</v>
      </c>
    </row>
    <row r="44" spans="12:40" x14ac:dyDescent="0.25">
      <c r="X44">
        <v>72.900000000000006</v>
      </c>
      <c r="Y44" s="22">
        <v>71.351200530718671</v>
      </c>
      <c r="Z44" s="22">
        <v>1.5487994692813345</v>
      </c>
      <c r="AA44" s="22">
        <v>1.5538462064513965</v>
      </c>
      <c r="AB44" s="22">
        <v>3.2479000489967595E-3</v>
      </c>
      <c r="AC44" s="22">
        <v>0.4314232074188622</v>
      </c>
      <c r="AD44" s="22">
        <v>3.1920442418442829E-5</v>
      </c>
      <c r="AE44" s="22">
        <v>-1.957118520190694</v>
      </c>
      <c r="AF44" s="22">
        <v>-2.1203485789562539</v>
      </c>
      <c r="AG44" s="22">
        <v>0.65682814146385526</v>
      </c>
      <c r="AH44" s="22">
        <v>1.5538462064514014</v>
      </c>
      <c r="AI44">
        <v>-18.902189705582391</v>
      </c>
      <c r="AJ44">
        <v>-10.787464088230255</v>
      </c>
      <c r="AK44">
        <v>-7.1916427254868367</v>
      </c>
      <c r="AL44">
        <v>13.415204810032671</v>
      </c>
      <c r="AM44">
        <v>10.787464088230255</v>
      </c>
      <c r="AN44">
        <v>7.1916427254868367</v>
      </c>
    </row>
    <row r="45" spans="12:40" x14ac:dyDescent="0.25">
      <c r="X45">
        <v>72.3</v>
      </c>
      <c r="Y45" s="22">
        <v>73.092775740632845</v>
      </c>
      <c r="Z45" s="22">
        <v>-0.79277574063284817</v>
      </c>
      <c r="AA45" s="22">
        <v>-0.79586068613723171</v>
      </c>
      <c r="AB45" s="22">
        <v>3.8762380880403343E-3</v>
      </c>
      <c r="AC45" s="22">
        <v>-0.22089993790099516</v>
      </c>
      <c r="AD45" s="22">
        <v>9.9938938251017025E-6</v>
      </c>
      <c r="AE45" s="22">
        <v>-1.94690277624242</v>
      </c>
      <c r="AF45" s="22">
        <v>-2.1181613260913394</v>
      </c>
      <c r="AG45" s="22">
        <v>0.46999993393722422</v>
      </c>
      <c r="AH45" s="22">
        <v>-0.79586068613722727</v>
      </c>
      <c r="AI45">
        <v>-18.902189705582391</v>
      </c>
      <c r="AJ45">
        <v>-10.787464088230255</v>
      </c>
      <c r="AK45">
        <v>-7.1916427254868367</v>
      </c>
      <c r="AL45">
        <v>13.415204810032671</v>
      </c>
      <c r="AM45">
        <v>10.787464088230255</v>
      </c>
      <c r="AN45">
        <v>7.1916427254868367</v>
      </c>
    </row>
    <row r="46" spans="12:40" x14ac:dyDescent="0.25">
      <c r="X46">
        <v>51.7</v>
      </c>
      <c r="Y46" s="22">
        <v>61.960361467546349</v>
      </c>
      <c r="Z46" s="22">
        <v>-10.260361467546346</v>
      </c>
      <c r="AA46" s="22">
        <v>-10.326303507653677</v>
      </c>
      <c r="AB46" s="22">
        <v>6.3858320703487573E-3</v>
      </c>
      <c r="AC46" s="22">
        <v>-2.8625670309046316</v>
      </c>
      <c r="AD46" s="22">
        <v>2.771771642814099E-3</v>
      </c>
      <c r="AE46" s="22">
        <v>-1.9368862628682149</v>
      </c>
      <c r="AF46" s="22">
        <v>-2.117669030994382</v>
      </c>
      <c r="AG46" s="22">
        <v>1.6919122408992233</v>
      </c>
      <c r="AH46" s="22">
        <v>-10.326303507653675</v>
      </c>
      <c r="AI46">
        <v>-18.902189705582391</v>
      </c>
      <c r="AJ46">
        <v>-10.787464088230255</v>
      </c>
      <c r="AK46">
        <v>-7.1916427254868367</v>
      </c>
      <c r="AL46">
        <v>13.415204810032671</v>
      </c>
      <c r="AM46">
        <v>10.787464088230255</v>
      </c>
      <c r="AN46">
        <v>7.1916427254868367</v>
      </c>
    </row>
    <row r="47" spans="12:40" x14ac:dyDescent="0.25">
      <c r="X47">
        <v>51.1</v>
      </c>
      <c r="Y47" s="22">
        <v>61.772598666244235</v>
      </c>
      <c r="Z47" s="22">
        <v>-10.672598666244234</v>
      </c>
      <c r="AA47" s="22">
        <v>-10.731185828432515</v>
      </c>
      <c r="AB47" s="22">
        <v>5.459523590865119E-3</v>
      </c>
      <c r="AC47" s="22">
        <v>-2.9761912720292414</v>
      </c>
      <c r="AD47" s="22">
        <v>2.5591772150504806E-3</v>
      </c>
      <c r="AE47" s="22">
        <v>-1.9270603903023944</v>
      </c>
      <c r="AF47" s="22">
        <v>-2.1093760091151355</v>
      </c>
      <c r="AG47" s="22">
        <v>1.7251641290118576</v>
      </c>
      <c r="AH47" s="22">
        <v>-10.731185828432519</v>
      </c>
      <c r="AI47">
        <v>-18.902189705582391</v>
      </c>
      <c r="AJ47">
        <v>-10.787464088230255</v>
      </c>
      <c r="AK47">
        <v>-7.1916427254868367</v>
      </c>
      <c r="AL47">
        <v>13.415204810032671</v>
      </c>
      <c r="AM47">
        <v>10.787464088230255</v>
      </c>
      <c r="AN47">
        <v>7.1916427254868367</v>
      </c>
    </row>
    <row r="48" spans="12:40" x14ac:dyDescent="0.25">
      <c r="X48">
        <v>56</v>
      </c>
      <c r="Y48" s="22">
        <v>60.516298187851568</v>
      </c>
      <c r="Z48" s="22">
        <v>-4.516298187851568</v>
      </c>
      <c r="AA48" s="22">
        <v>-4.5420701309303126</v>
      </c>
      <c r="AB48" s="22">
        <v>5.6740522131618967E-3</v>
      </c>
      <c r="AC48" s="22">
        <v>-1.2595636355456186</v>
      </c>
      <c r="AD48" s="22">
        <v>4.7648713753914798E-4</v>
      </c>
      <c r="AE48" s="22">
        <v>-1.9270603903023944</v>
      </c>
      <c r="AF48" s="22">
        <v>-2.1025368615046625</v>
      </c>
      <c r="AG48" s="22">
        <v>1.1223028270238022</v>
      </c>
      <c r="AH48" s="22">
        <v>-4.5420701309303091</v>
      </c>
      <c r="AI48">
        <v>-18.902189705582391</v>
      </c>
      <c r="AJ48">
        <v>-10.787464088230255</v>
      </c>
      <c r="AK48">
        <v>-7.1916427254868367</v>
      </c>
      <c r="AL48">
        <v>13.415204810032671</v>
      </c>
      <c r="AM48">
        <v>10.787464088230255</v>
      </c>
      <c r="AN48">
        <v>7.1916427254868367</v>
      </c>
    </row>
    <row r="49" spans="24:40" x14ac:dyDescent="0.25">
      <c r="X49">
        <v>51</v>
      </c>
      <c r="Y49" s="22">
        <v>59.450888319996992</v>
      </c>
      <c r="Z49" s="22">
        <v>-8.4508883199969915</v>
      </c>
      <c r="AA49" s="22">
        <v>-8.5015162021001487</v>
      </c>
      <c r="AB49" s="22">
        <v>5.9551591621560358E-3</v>
      </c>
      <c r="AC49" s="22">
        <v>-2.3572262374037543</v>
      </c>
      <c r="AD49" s="22">
        <v>1.752008986779099E-3</v>
      </c>
      <c r="AE49" s="22">
        <v>-1.907948933309944</v>
      </c>
      <c r="AF49" s="22">
        <v>-2.0968235904648691</v>
      </c>
      <c r="AG49" s="22">
        <v>1.5353261013230233</v>
      </c>
      <c r="AH49" s="22">
        <v>-8.5015162021001469</v>
      </c>
      <c r="AI49">
        <v>-18.902189705582391</v>
      </c>
      <c r="AJ49">
        <v>-10.787464088230255</v>
      </c>
      <c r="AK49">
        <v>-7.1916427254868367</v>
      </c>
      <c r="AL49">
        <v>13.415204810032671</v>
      </c>
      <c r="AM49">
        <v>10.787464088230255</v>
      </c>
      <c r="AN49">
        <v>7.1916427254868367</v>
      </c>
    </row>
    <row r="50" spans="24:40" x14ac:dyDescent="0.25">
      <c r="X50">
        <v>49.6</v>
      </c>
      <c r="Y50" s="22">
        <v>58.296443425081719</v>
      </c>
      <c r="Z50" s="22">
        <v>-8.6964434250817177</v>
      </c>
      <c r="AA50" s="22">
        <v>-8.7582597330872431</v>
      </c>
      <c r="AB50" s="22">
        <v>7.0580583231612719E-3</v>
      </c>
      <c r="AC50" s="22">
        <v>-2.4270662993165439</v>
      </c>
      <c r="AD50" s="22">
        <v>2.2037943542402021E-3</v>
      </c>
      <c r="AE50" s="22">
        <v>-1.8986487576703672</v>
      </c>
      <c r="AF50" s="22">
        <v>-2.0777253725740179</v>
      </c>
      <c r="AG50" s="22">
        <v>1.5579044576983994</v>
      </c>
      <c r="AH50" s="22">
        <v>-8.7582597330872431</v>
      </c>
      <c r="AI50">
        <v>-18.902189705582391</v>
      </c>
      <c r="AJ50">
        <v>-10.787464088230255</v>
      </c>
      <c r="AK50">
        <v>-7.1916427254868367</v>
      </c>
      <c r="AL50">
        <v>13.415204810032671</v>
      </c>
      <c r="AM50">
        <v>10.787464088230255</v>
      </c>
      <c r="AN50">
        <v>7.1916427254868367</v>
      </c>
    </row>
    <row r="51" spans="24:40" x14ac:dyDescent="0.25">
      <c r="X51">
        <v>49.1</v>
      </c>
      <c r="Y51" s="22">
        <v>57.180172304291204</v>
      </c>
      <c r="Z51" s="22">
        <v>-8.080172304291203</v>
      </c>
      <c r="AA51" s="22">
        <v>-8.2115131168993543</v>
      </c>
      <c r="AB51" s="22">
        <v>1.5994715071190491E-2</v>
      </c>
      <c r="AC51" s="22">
        <v>-2.2652899498390768</v>
      </c>
      <c r="AD51" s="22">
        <v>4.3900864499851261E-3</v>
      </c>
      <c r="AE51" s="22">
        <v>-1.8895099603334302</v>
      </c>
      <c r="AF51" s="22">
        <v>-2.0649905484968976</v>
      </c>
      <c r="AG51" s="22">
        <v>1.5050880206283872</v>
      </c>
      <c r="AH51" s="22">
        <v>-8.2115131168993525</v>
      </c>
      <c r="AI51">
        <v>-18.902189705582391</v>
      </c>
      <c r="AJ51">
        <v>-10.787464088230255</v>
      </c>
      <c r="AK51">
        <v>-7.1916427254868367</v>
      </c>
      <c r="AL51">
        <v>13.415204810032671</v>
      </c>
      <c r="AM51">
        <v>10.787464088230255</v>
      </c>
      <c r="AN51">
        <v>7.1916427254868367</v>
      </c>
    </row>
    <row r="52" spans="24:40" x14ac:dyDescent="0.25">
      <c r="X52">
        <v>48.7</v>
      </c>
      <c r="Y52" s="22">
        <v>57.352027806280105</v>
      </c>
      <c r="Z52" s="22">
        <v>-8.6520278062801026</v>
      </c>
      <c r="AA52" s="22">
        <v>-8.7105149636969372</v>
      </c>
      <c r="AB52" s="22">
        <v>6.7145464602943921E-3</v>
      </c>
      <c r="AC52" s="22">
        <v>-2.4142528936760117</v>
      </c>
      <c r="AD52" s="22">
        <v>2.0737410664340033E-3</v>
      </c>
      <c r="AE52" s="22">
        <v>-1.8805262984826756</v>
      </c>
      <c r="AF52" s="22">
        <v>-2.0609363458554926</v>
      </c>
      <c r="AG52" s="22">
        <v>1.5537866306787467</v>
      </c>
      <c r="AH52" s="22">
        <v>-8.7105149636969355</v>
      </c>
      <c r="AI52">
        <v>-18.902189705582391</v>
      </c>
      <c r="AJ52">
        <v>-10.787464088230255</v>
      </c>
      <c r="AK52">
        <v>-7.1916427254868367</v>
      </c>
      <c r="AL52">
        <v>13.415204810032671</v>
      </c>
      <c r="AM52">
        <v>10.787464088230255</v>
      </c>
      <c r="AN52">
        <v>7.1916427254868367</v>
      </c>
    </row>
    <row r="53" spans="24:40" x14ac:dyDescent="0.25">
      <c r="X53">
        <v>48.2</v>
      </c>
      <c r="Y53" s="22">
        <v>56.767208299554213</v>
      </c>
      <c r="Z53" s="22">
        <v>-8.5672082995542098</v>
      </c>
      <c r="AA53" s="22">
        <v>-8.6259556337860346</v>
      </c>
      <c r="AB53" s="22">
        <v>6.8105305343472283E-3</v>
      </c>
      <c r="AC53" s="22">
        <v>-2.3907004591887699</v>
      </c>
      <c r="AD53" s="22">
        <v>2.0627451144040057E-3</v>
      </c>
      <c r="AE53" s="22">
        <v>-1.8805262984826756</v>
      </c>
      <c r="AF53" s="22">
        <v>-2.0569072831551796</v>
      </c>
      <c r="AG53" s="22">
        <v>1.5461890114694161</v>
      </c>
      <c r="AH53" s="22">
        <v>-8.6259556337860346</v>
      </c>
      <c r="AI53">
        <v>-18.902189705582391</v>
      </c>
      <c r="AJ53">
        <v>-10.787464088230255</v>
      </c>
      <c r="AK53">
        <v>-7.1916427254868367</v>
      </c>
      <c r="AL53">
        <v>13.415204810032671</v>
      </c>
      <c r="AM53">
        <v>10.787464088230255</v>
      </c>
      <c r="AN53">
        <v>7.1916427254868367</v>
      </c>
    </row>
    <row r="54" spans="24:40" x14ac:dyDescent="0.25">
      <c r="X54">
        <v>76.2</v>
      </c>
      <c r="Y54" s="22">
        <v>78.648588573422259</v>
      </c>
      <c r="Z54" s="22">
        <v>-2.4485885734222563</v>
      </c>
      <c r="AA54" s="22">
        <v>-2.4618086594724105</v>
      </c>
      <c r="AB54" s="22">
        <v>5.3700704964571638E-3</v>
      </c>
      <c r="AC54" s="22">
        <v>-0.68278968023243425</v>
      </c>
      <c r="AD54" s="22">
        <v>1.3247647375481031E-4</v>
      </c>
      <c r="AE54" s="22">
        <v>-1.8630011940066851</v>
      </c>
      <c r="AF54" s="22">
        <v>-2.0207918185359195</v>
      </c>
      <c r="AG54" s="22">
        <v>0.82631088594574031</v>
      </c>
      <c r="AH54" s="22">
        <v>-2.4618086594724122</v>
      </c>
      <c r="AI54">
        <v>-18.902189705582391</v>
      </c>
      <c r="AJ54">
        <v>-10.787464088230255</v>
      </c>
      <c r="AK54">
        <v>-7.1916427254868367</v>
      </c>
      <c r="AL54">
        <v>13.415204810032671</v>
      </c>
      <c r="AM54">
        <v>10.787464088230255</v>
      </c>
      <c r="AN54">
        <v>7.1916427254868367</v>
      </c>
    </row>
    <row r="55" spans="24:40" x14ac:dyDescent="0.25">
      <c r="X55">
        <v>76</v>
      </c>
      <c r="Y55" s="22">
        <v>78.642020409578208</v>
      </c>
      <c r="Z55" s="22">
        <v>-2.6420204095782083</v>
      </c>
      <c r="AA55" s="22">
        <v>-2.6554782167194446</v>
      </c>
      <c r="AB55" s="22">
        <v>5.0679410798793231E-3</v>
      </c>
      <c r="AC55" s="22">
        <v>-0.73661633848085117</v>
      </c>
      <c r="AD55" s="22">
        <v>1.4546791900893228E-4</v>
      </c>
      <c r="AE55" s="22">
        <v>-1.8544489690938102</v>
      </c>
      <c r="AF55" s="22">
        <v>-2.0183447585116223</v>
      </c>
      <c r="AG55" s="22">
        <v>0.85826356003319348</v>
      </c>
      <c r="AH55" s="22">
        <v>-2.6554782167194455</v>
      </c>
      <c r="AI55">
        <v>-18.902189705582391</v>
      </c>
      <c r="AJ55">
        <v>-10.787464088230255</v>
      </c>
      <c r="AK55">
        <v>-7.1916427254868367</v>
      </c>
      <c r="AL55">
        <v>13.415204810032671</v>
      </c>
      <c r="AM55">
        <v>10.787464088230255</v>
      </c>
      <c r="AN55">
        <v>7.1916427254868367</v>
      </c>
    </row>
    <row r="56" spans="24:40" x14ac:dyDescent="0.25">
      <c r="X56">
        <v>75.900000000000006</v>
      </c>
      <c r="Y56" s="22">
        <v>80.487657713527653</v>
      </c>
      <c r="Z56" s="22">
        <v>-4.5876577135276477</v>
      </c>
      <c r="AA56" s="22">
        <v>-4.6092412278284485</v>
      </c>
      <c r="AB56" s="22">
        <v>4.6826610355054652E-3</v>
      </c>
      <c r="AC56" s="22">
        <v>-1.2788279348694824</v>
      </c>
      <c r="AD56" s="22">
        <v>4.0495035107227483E-4</v>
      </c>
      <c r="AE56" s="22">
        <v>-1.8544489690938102</v>
      </c>
      <c r="AF56" s="22">
        <v>-2.0151589528139895</v>
      </c>
      <c r="AG56" s="22">
        <v>1.1308527467665639</v>
      </c>
      <c r="AH56" s="22">
        <v>-4.6092412278284458</v>
      </c>
      <c r="AI56">
        <v>-18.902189705582391</v>
      </c>
      <c r="AJ56">
        <v>-10.787464088230255</v>
      </c>
      <c r="AK56">
        <v>-7.1916427254868367</v>
      </c>
      <c r="AL56">
        <v>13.415204810032671</v>
      </c>
      <c r="AM56">
        <v>10.787464088230255</v>
      </c>
      <c r="AN56">
        <v>7.1916427254868367</v>
      </c>
    </row>
    <row r="57" spans="24:40" x14ac:dyDescent="0.25">
      <c r="X57">
        <v>75.7</v>
      </c>
      <c r="Y57" s="22">
        <v>78.643766298402426</v>
      </c>
      <c r="Z57" s="22">
        <v>-2.9437662984024229</v>
      </c>
      <c r="AA57" s="22">
        <v>-2.97734288689756</v>
      </c>
      <c r="AB57" s="22">
        <v>1.1277367025108816E-2</v>
      </c>
      <c r="AC57" s="22">
        <v>-0.82331870615128722</v>
      </c>
      <c r="AD57" s="22">
        <v>4.0692615416451758E-4</v>
      </c>
      <c r="AE57" s="22">
        <v>-1.8544489690938102</v>
      </c>
      <c r="AF57" s="22">
        <v>-2.0084755090492501</v>
      </c>
      <c r="AG57" s="22">
        <v>0.90736911240756213</v>
      </c>
      <c r="AH57" s="22">
        <v>-2.977342886897564</v>
      </c>
      <c r="AI57">
        <v>-18.902189705582391</v>
      </c>
      <c r="AJ57">
        <v>-10.787464088230255</v>
      </c>
      <c r="AK57">
        <v>-7.1916427254868367</v>
      </c>
      <c r="AL57">
        <v>13.415204810032671</v>
      </c>
      <c r="AM57">
        <v>10.787464088230255</v>
      </c>
      <c r="AN57">
        <v>7.1916427254868367</v>
      </c>
    </row>
    <row r="58" spans="24:40" x14ac:dyDescent="0.25">
      <c r="X58">
        <v>75.5</v>
      </c>
      <c r="Y58" s="22">
        <v>77.650934869903935</v>
      </c>
      <c r="Z58" s="22">
        <v>-2.150934869903935</v>
      </c>
      <c r="AA58" s="22">
        <v>-2.1594994563999421</v>
      </c>
      <c r="AB58" s="22">
        <v>3.9660053956568943E-3</v>
      </c>
      <c r="AC58" s="22">
        <v>-0.59936595603501652</v>
      </c>
      <c r="AD58" s="22">
        <v>7.5285212647668579E-5</v>
      </c>
      <c r="AE58" s="22">
        <v>-1.8295749434197282</v>
      </c>
      <c r="AF58" s="22">
        <v>-1.9943607313416341</v>
      </c>
      <c r="AG58" s="22">
        <v>0.77418728744084686</v>
      </c>
      <c r="AH58" s="22">
        <v>-2.1594994563999355</v>
      </c>
      <c r="AI58">
        <v>-18.902189705582391</v>
      </c>
      <c r="AJ58">
        <v>-10.787464088230255</v>
      </c>
      <c r="AK58">
        <v>-7.1916427254868367</v>
      </c>
      <c r="AL58">
        <v>13.415204810032671</v>
      </c>
      <c r="AM58">
        <v>10.787464088230255</v>
      </c>
      <c r="AN58">
        <v>7.1916427254868367</v>
      </c>
    </row>
    <row r="59" spans="24:40" x14ac:dyDescent="0.25">
      <c r="X59">
        <v>75.599999999999994</v>
      </c>
      <c r="Y59" s="22">
        <v>77.877022341629498</v>
      </c>
      <c r="Z59" s="22">
        <v>-2.2770223416295039</v>
      </c>
      <c r="AA59" s="22">
        <v>-2.2845626041659699</v>
      </c>
      <c r="AB59" s="22">
        <v>3.3005278659115865E-3</v>
      </c>
      <c r="AC59" s="22">
        <v>-0.63428883885306364</v>
      </c>
      <c r="AD59" s="22">
        <v>7.0119645784482066E-5</v>
      </c>
      <c r="AE59" s="22">
        <v>-1.8215296776288319</v>
      </c>
      <c r="AF59" s="22">
        <v>-1.9853153856280548</v>
      </c>
      <c r="AG59" s="22">
        <v>0.79642252533003088</v>
      </c>
      <c r="AH59" s="22">
        <v>-2.2845626041659735</v>
      </c>
      <c r="AI59">
        <v>-18.902189705582391</v>
      </c>
      <c r="AJ59">
        <v>-10.787464088230255</v>
      </c>
      <c r="AK59">
        <v>-7.1916427254868367</v>
      </c>
      <c r="AL59">
        <v>13.415204810032671</v>
      </c>
      <c r="AM59">
        <v>10.787464088230255</v>
      </c>
      <c r="AN59">
        <v>7.1916427254868367</v>
      </c>
    </row>
    <row r="60" spans="24:40" x14ac:dyDescent="0.25">
      <c r="X60">
        <v>75.400000000000006</v>
      </c>
      <c r="Y60" s="22">
        <v>78.030724124546182</v>
      </c>
      <c r="Z60" s="22">
        <v>-2.6307241245461768</v>
      </c>
      <c r="AA60" s="22">
        <v>-2.6619985427781643</v>
      </c>
      <c r="AB60" s="22">
        <v>1.1748473084944137E-2</v>
      </c>
      <c r="AC60" s="22">
        <v>-0.73594176867540551</v>
      </c>
      <c r="AD60" s="22">
        <v>3.3888101223818889E-4</v>
      </c>
      <c r="AE60" s="22">
        <v>-1.8215296776288319</v>
      </c>
      <c r="AF60" s="22">
        <v>-1.9465797823567685</v>
      </c>
      <c r="AG60" s="22">
        <v>0.85787048479091843</v>
      </c>
      <c r="AH60" s="22">
        <v>-2.6619985427781665</v>
      </c>
      <c r="AI60">
        <v>-18.902189705582391</v>
      </c>
      <c r="AJ60">
        <v>-10.787464088230255</v>
      </c>
      <c r="AK60">
        <v>-7.1916427254868367</v>
      </c>
      <c r="AL60">
        <v>13.415204810032671</v>
      </c>
      <c r="AM60">
        <v>10.787464088230255</v>
      </c>
      <c r="AN60">
        <v>7.1916427254868367</v>
      </c>
    </row>
    <row r="61" spans="24:40" x14ac:dyDescent="0.25">
      <c r="X61">
        <v>74.8</v>
      </c>
      <c r="Y61" s="22">
        <v>77.240203776292333</v>
      </c>
      <c r="Z61" s="22">
        <v>-2.4402037762923356</v>
      </c>
      <c r="AA61" s="22">
        <v>-2.4469828544779517</v>
      </c>
      <c r="AB61" s="22">
        <v>2.7703823805749605E-3</v>
      </c>
      <c r="AC61" s="22">
        <v>-0.67956406006873504</v>
      </c>
      <c r="AD61" s="22">
        <v>6.7523003468416578E-5</v>
      </c>
      <c r="AE61" s="22">
        <v>-1.8215296776288319</v>
      </c>
      <c r="AF61" s="22">
        <v>-1.9103292037941246</v>
      </c>
      <c r="AG61" s="22">
        <v>0.82435675533638653</v>
      </c>
      <c r="AH61" s="22">
        <v>-2.4469828544779504</v>
      </c>
      <c r="AI61">
        <v>-18.902189705582391</v>
      </c>
      <c r="AJ61">
        <v>-10.787464088230255</v>
      </c>
      <c r="AK61">
        <v>-7.1916427254868367</v>
      </c>
      <c r="AL61">
        <v>13.415204810032671</v>
      </c>
      <c r="AM61">
        <v>10.787464088230255</v>
      </c>
      <c r="AN61">
        <v>7.1916427254868367</v>
      </c>
    </row>
    <row r="62" spans="24:40" x14ac:dyDescent="0.25">
      <c r="X62">
        <v>75.2</v>
      </c>
      <c r="Y62" s="22">
        <v>77.086604362934182</v>
      </c>
      <c r="Z62" s="22">
        <v>-1.8866043629341789</v>
      </c>
      <c r="AA62" s="22">
        <v>-1.8918238974231087</v>
      </c>
      <c r="AB62" s="22">
        <v>2.7589959594257352E-3</v>
      </c>
      <c r="AC62" s="22">
        <v>-0.52539104060649322</v>
      </c>
      <c r="AD62" s="22">
        <v>4.01941326405133E-5</v>
      </c>
      <c r="AE62" s="22">
        <v>-1.7980761038936304</v>
      </c>
      <c r="AF62" s="22">
        <v>-1.892758764650303</v>
      </c>
      <c r="AG62" s="22">
        <v>0.72483863073548527</v>
      </c>
      <c r="AH62" s="22">
        <v>-1.8918238974231143</v>
      </c>
      <c r="AI62">
        <v>-18.902189705582391</v>
      </c>
      <c r="AJ62">
        <v>-10.787464088230255</v>
      </c>
      <c r="AK62">
        <v>-7.1916427254868367</v>
      </c>
      <c r="AL62">
        <v>13.415204810032671</v>
      </c>
      <c r="AM62">
        <v>10.787464088230255</v>
      </c>
      <c r="AN62">
        <v>7.1916427254868367</v>
      </c>
    </row>
    <row r="63" spans="24:40" x14ac:dyDescent="0.25">
      <c r="X63">
        <v>74.900000000000006</v>
      </c>
      <c r="Y63" s="22">
        <v>76.920439458330847</v>
      </c>
      <c r="Z63" s="22">
        <v>-2.0204394583308414</v>
      </c>
      <c r="AA63" s="22">
        <v>-2.0275751593391931</v>
      </c>
      <c r="AB63" s="22">
        <v>3.5193274959410478E-3</v>
      </c>
      <c r="AC63" s="22">
        <v>-0.56287672829393809</v>
      </c>
      <c r="AD63" s="22">
        <v>5.8893015071160791E-5</v>
      </c>
      <c r="AE63" s="22">
        <v>-1.7980761038936304</v>
      </c>
      <c r="AF63" s="22">
        <v>-1.8922120621598761</v>
      </c>
      <c r="AG63" s="22">
        <v>0.75025111015841761</v>
      </c>
      <c r="AH63" s="22">
        <v>-2.0275751593391909</v>
      </c>
      <c r="AI63">
        <v>-18.902189705582391</v>
      </c>
      <c r="AJ63">
        <v>-10.787464088230255</v>
      </c>
      <c r="AK63">
        <v>-7.1916427254868367</v>
      </c>
      <c r="AL63">
        <v>13.415204810032671</v>
      </c>
      <c r="AM63">
        <v>10.787464088230255</v>
      </c>
      <c r="AN63">
        <v>7.1916427254868367</v>
      </c>
    </row>
    <row r="64" spans="24:40" x14ac:dyDescent="0.25">
      <c r="X64">
        <v>74.7</v>
      </c>
      <c r="Y64" s="22">
        <v>79.064503025461576</v>
      </c>
      <c r="Z64" s="22">
        <v>-4.3645030254615733</v>
      </c>
      <c r="AA64" s="22">
        <v>-4.3809783290764557</v>
      </c>
      <c r="AB64" s="22">
        <v>3.7606448554051326E-3</v>
      </c>
      <c r="AC64" s="22">
        <v>-1.2160595526956997</v>
      </c>
      <c r="AD64" s="22">
        <v>2.9380197726025406E-4</v>
      </c>
      <c r="AE64" s="22">
        <v>-1.7980761038936304</v>
      </c>
      <c r="AF64" s="22">
        <v>-1.8709790576043557</v>
      </c>
      <c r="AG64" s="22">
        <v>1.1027509023780935</v>
      </c>
      <c r="AH64" s="22">
        <v>-4.3809783290764566</v>
      </c>
      <c r="AI64">
        <v>-18.902189705582391</v>
      </c>
      <c r="AJ64">
        <v>-10.787464088230255</v>
      </c>
      <c r="AK64">
        <v>-7.1916427254868367</v>
      </c>
      <c r="AL64">
        <v>13.415204810032671</v>
      </c>
      <c r="AM64">
        <v>10.787464088230255</v>
      </c>
      <c r="AN64">
        <v>7.1916427254868367</v>
      </c>
    </row>
    <row r="65" spans="24:44" x14ac:dyDescent="0.25">
      <c r="X65">
        <v>74.099999999999994</v>
      </c>
      <c r="Y65" s="22">
        <v>76.795420473837794</v>
      </c>
      <c r="Z65" s="22">
        <v>-2.6954204738377996</v>
      </c>
      <c r="AA65" s="22">
        <v>-2.707416465185716</v>
      </c>
      <c r="AB65" s="22">
        <v>4.4307890943903741E-3</v>
      </c>
      <c r="AC65" s="22">
        <v>-0.75126418647432025</v>
      </c>
      <c r="AD65" s="22">
        <v>1.3220302488950474E-4</v>
      </c>
      <c r="AE65" s="22">
        <v>-1.7755718253255368</v>
      </c>
      <c r="AF65" s="22">
        <v>-1.8699799799407228</v>
      </c>
      <c r="AG65" s="22">
        <v>0.86675497487716802</v>
      </c>
      <c r="AH65" s="22">
        <v>-2.7074164651857173</v>
      </c>
      <c r="AI65">
        <v>-18.902189705582391</v>
      </c>
      <c r="AJ65">
        <v>-10.787464088230255</v>
      </c>
      <c r="AK65">
        <v>-7.1916427254868367</v>
      </c>
      <c r="AL65">
        <v>13.415204810032671</v>
      </c>
      <c r="AM65">
        <v>10.787464088230255</v>
      </c>
      <c r="AN65">
        <v>7.1916427254868367</v>
      </c>
    </row>
    <row r="66" spans="24:44" x14ac:dyDescent="0.25">
      <c r="X66">
        <v>74.099999999999994</v>
      </c>
      <c r="Y66" s="22">
        <v>76.995096746897815</v>
      </c>
      <c r="Z66" s="22">
        <v>-2.8950967468978206</v>
      </c>
      <c r="AA66" s="22">
        <v>-2.9078782999632011</v>
      </c>
      <c r="AB66" s="22">
        <v>4.3954910580482473E-3</v>
      </c>
      <c r="AC66" s="22">
        <v>-0.80690340053211995</v>
      </c>
      <c r="AD66" s="22">
        <v>1.512899350986986E-4</v>
      </c>
      <c r="AE66" s="22">
        <v>-1.7755718253255368</v>
      </c>
      <c r="AF66" s="22">
        <v>-1.8673124194259085</v>
      </c>
      <c r="AG66" s="22">
        <v>0.89827801961982789</v>
      </c>
      <c r="AH66" s="22">
        <v>-2.9078782999632016</v>
      </c>
      <c r="AI66">
        <v>-18.902189705582391</v>
      </c>
      <c r="AJ66">
        <v>-10.787464088230255</v>
      </c>
      <c r="AK66">
        <v>-7.1916427254868367</v>
      </c>
      <c r="AL66">
        <v>13.415204810032671</v>
      </c>
      <c r="AM66">
        <v>10.787464088230255</v>
      </c>
      <c r="AN66">
        <v>7.1916427254868367</v>
      </c>
    </row>
    <row r="67" spans="24:44" x14ac:dyDescent="0.25">
      <c r="X67">
        <v>74.599999999999994</v>
      </c>
      <c r="Y67" s="22">
        <v>75.034660448804431</v>
      </c>
      <c r="Z67" s="22">
        <v>-0.43466044880443633</v>
      </c>
      <c r="AA67" s="22">
        <v>-0.43596397672436638</v>
      </c>
      <c r="AB67" s="22">
        <v>2.9899899751596251E-3</v>
      </c>
      <c r="AC67" s="22">
        <v>-0.12106044236598147</v>
      </c>
      <c r="AD67" s="22">
        <v>2.3132423023533344E-6</v>
      </c>
      <c r="AE67" s="22">
        <v>-1.7610542000458449</v>
      </c>
      <c r="AF67" s="22">
        <v>-1.8561644760737943</v>
      </c>
      <c r="AG67" s="22">
        <v>0.34793741156417984</v>
      </c>
      <c r="AH67" s="22">
        <v>-0.43596397672437293</v>
      </c>
      <c r="AI67">
        <v>-18.902189705582391</v>
      </c>
      <c r="AJ67">
        <v>-10.787464088230255</v>
      </c>
      <c r="AK67">
        <v>-7.1916427254868367</v>
      </c>
      <c r="AL67">
        <v>13.415204810032671</v>
      </c>
      <c r="AM67">
        <v>10.787464088230255</v>
      </c>
      <c r="AN67">
        <v>7.1916427254868367</v>
      </c>
    </row>
    <row r="68" spans="24:44" x14ac:dyDescent="0.25">
      <c r="X68">
        <v>74.400000000000006</v>
      </c>
      <c r="Y68" s="22">
        <v>73.132961400757196</v>
      </c>
      <c r="Z68" s="22">
        <v>1.2670385992428095</v>
      </c>
      <c r="AA68" s="22">
        <v>1.2696856049028185</v>
      </c>
      <c r="AB68" s="22">
        <v>2.0847725214664763E-3</v>
      </c>
      <c r="AC68" s="22">
        <v>0.35273204189002294</v>
      </c>
      <c r="AD68" s="22">
        <v>1.3680477253262115E-5</v>
      </c>
      <c r="AE68" s="22">
        <v>-1.7610542000458449</v>
      </c>
      <c r="AF68" s="22">
        <v>-1.8491697888275669</v>
      </c>
      <c r="AG68" s="22">
        <v>0.59391248672680974</v>
      </c>
      <c r="AH68" s="22">
        <v>1.2696856049028125</v>
      </c>
      <c r="AI68">
        <v>-18.902189705582391</v>
      </c>
      <c r="AJ68">
        <v>-10.787464088230255</v>
      </c>
      <c r="AK68">
        <v>-7.1916427254868367</v>
      </c>
      <c r="AL68">
        <v>13.415204810032671</v>
      </c>
      <c r="AM68">
        <v>10.787464088230255</v>
      </c>
      <c r="AN68">
        <v>7.1916427254868367</v>
      </c>
    </row>
    <row r="69" spans="24:44" x14ac:dyDescent="0.25">
      <c r="X69">
        <v>74.400000000000006</v>
      </c>
      <c r="Y69" s="22">
        <v>73.087947135716405</v>
      </c>
      <c r="Z69" s="22">
        <v>1.3120528642836007</v>
      </c>
      <c r="AA69" s="22">
        <v>1.3147467561225881</v>
      </c>
      <c r="AB69" s="22">
        <v>2.0489815444963934E-3</v>
      </c>
      <c r="AC69" s="22">
        <v>0.36525705451797941</v>
      </c>
      <c r="AD69" s="22">
        <v>1.4416918559495004E-5</v>
      </c>
      <c r="AE69" s="22">
        <v>-1.7468985212689381</v>
      </c>
      <c r="AF69" s="22">
        <v>-1.8441721461622138</v>
      </c>
      <c r="AG69" s="22">
        <v>0.60436500106970081</v>
      </c>
      <c r="AH69" s="22">
        <v>1.3147467561225823</v>
      </c>
      <c r="AI69">
        <v>-18.902189705582391</v>
      </c>
      <c r="AJ69">
        <v>-10.787464088230255</v>
      </c>
      <c r="AK69">
        <v>-7.1916427254868367</v>
      </c>
      <c r="AL69">
        <v>13.415204810032671</v>
      </c>
      <c r="AM69">
        <v>10.787464088230255</v>
      </c>
      <c r="AN69">
        <v>7.1916427254868367</v>
      </c>
      <c r="AQ69" s="38"/>
      <c r="AR69" s="38"/>
    </row>
    <row r="70" spans="24:44" x14ac:dyDescent="0.25">
      <c r="X70">
        <v>73.900000000000006</v>
      </c>
      <c r="Y70" s="22">
        <v>72.837379162649256</v>
      </c>
      <c r="Z70" s="22">
        <v>1.0626208373507495</v>
      </c>
      <c r="AA70" s="22">
        <v>1.0651537250132606</v>
      </c>
      <c r="AB70" s="22">
        <v>2.3779550341268031E-3</v>
      </c>
      <c r="AC70" s="22">
        <v>0.29586745838430628</v>
      </c>
      <c r="AD70" s="22">
        <v>1.0981923186204593E-5</v>
      </c>
      <c r="AE70" s="22">
        <v>-1.739949995904148</v>
      </c>
      <c r="AF70" s="22">
        <v>-1.8435096771059469</v>
      </c>
      <c r="AG70" s="22">
        <v>0.54393699854331135</v>
      </c>
      <c r="AH70" s="22">
        <v>1.0651537250132639</v>
      </c>
      <c r="AI70">
        <v>-18.902189705582391</v>
      </c>
      <c r="AJ70">
        <v>-10.787464088230255</v>
      </c>
      <c r="AK70">
        <v>-7.1916427254868367</v>
      </c>
      <c r="AL70">
        <v>13.415204810032671</v>
      </c>
      <c r="AM70">
        <v>10.787464088230255</v>
      </c>
      <c r="AN70">
        <v>7.1916427254868367</v>
      </c>
    </row>
    <row r="71" spans="24:44" x14ac:dyDescent="0.25">
      <c r="X71">
        <v>73.5</v>
      </c>
      <c r="Y71" s="22">
        <v>72.339860552967764</v>
      </c>
      <c r="Z71" s="22">
        <v>1.1601394470322361</v>
      </c>
      <c r="AA71" s="22">
        <v>1.162430420355534</v>
      </c>
      <c r="AB71" s="22">
        <v>1.9708477025229183E-3</v>
      </c>
      <c r="AC71" s="22">
        <v>0.32295385437503926</v>
      </c>
      <c r="AD71" s="22">
        <v>1.0840197169157376E-5</v>
      </c>
      <c r="AE71" s="22">
        <v>-1.7330844772440359</v>
      </c>
      <c r="AF71" s="22">
        <v>-1.8382247177222772</v>
      </c>
      <c r="AG71" s="22">
        <v>0.5682902905866325</v>
      </c>
      <c r="AH71" s="22">
        <v>1.1624304203555365</v>
      </c>
      <c r="AI71">
        <v>-18.902189705582391</v>
      </c>
      <c r="AJ71">
        <v>-10.787464088230255</v>
      </c>
      <c r="AK71">
        <v>-7.1916427254868367</v>
      </c>
      <c r="AL71">
        <v>13.415204810032671</v>
      </c>
      <c r="AM71">
        <v>10.787464088230255</v>
      </c>
      <c r="AN71">
        <v>7.1916427254868367</v>
      </c>
      <c r="AO71" s="36"/>
    </row>
    <row r="72" spans="24:44" x14ac:dyDescent="0.25">
      <c r="X72">
        <v>73.3</v>
      </c>
      <c r="Y72" s="22">
        <v>70.406605654984787</v>
      </c>
      <c r="Z72" s="22">
        <v>2.89339434501521</v>
      </c>
      <c r="AA72" s="22">
        <v>2.9112122003268013</v>
      </c>
      <c r="AB72" s="22">
        <v>6.1204247871697731E-3</v>
      </c>
      <c r="AC72" s="22">
        <v>0.80712841557163273</v>
      </c>
      <c r="AD72" s="22">
        <v>2.111443541448268E-4</v>
      </c>
      <c r="AE72" s="22">
        <v>-1.7262996894247766</v>
      </c>
      <c r="AF72" s="22">
        <v>-1.8355579541450546</v>
      </c>
      <c r="AG72" s="22">
        <v>0.89840325888302119</v>
      </c>
      <c r="AH72" s="22">
        <v>2.9112122003268013</v>
      </c>
      <c r="AI72">
        <v>-18.902189705582391</v>
      </c>
      <c r="AJ72">
        <v>-10.787464088230255</v>
      </c>
      <c r="AK72">
        <v>-7.1916427254868367</v>
      </c>
      <c r="AL72">
        <v>13.415204810032671</v>
      </c>
      <c r="AM72">
        <v>10.787464088230255</v>
      </c>
      <c r="AN72">
        <v>7.1916427254868367</v>
      </c>
    </row>
    <row r="73" spans="24:44" x14ac:dyDescent="0.25">
      <c r="X73">
        <v>73.2</v>
      </c>
      <c r="Y73" s="22">
        <v>72.543526489894958</v>
      </c>
      <c r="Z73" s="22">
        <v>0.65647351010504451</v>
      </c>
      <c r="AA73" s="22">
        <v>0.66185870465299956</v>
      </c>
      <c r="AB73" s="22">
        <v>8.1364715914444396E-3</v>
      </c>
      <c r="AC73" s="22">
        <v>0.18331294617480129</v>
      </c>
      <c r="AD73" s="22">
        <v>1.4508311283526362E-5</v>
      </c>
      <c r="AE73" s="22">
        <v>-1.7262996894247766</v>
      </c>
      <c r="AF73" s="22">
        <v>-1.8155622442212729</v>
      </c>
      <c r="AG73" s="22">
        <v>0.42815061155486078</v>
      </c>
      <c r="AH73" s="22">
        <v>0.66185870465300389</v>
      </c>
      <c r="AI73">
        <v>-18.902189705582391</v>
      </c>
      <c r="AJ73">
        <v>-10.787464088230255</v>
      </c>
      <c r="AK73">
        <v>-7.1916427254868367</v>
      </c>
      <c r="AL73">
        <v>13.415204810032671</v>
      </c>
      <c r="AM73">
        <v>10.787464088230255</v>
      </c>
      <c r="AN73">
        <v>7.1916427254868367</v>
      </c>
    </row>
    <row r="74" spans="24:44" x14ac:dyDescent="0.25">
      <c r="X74">
        <v>73.5</v>
      </c>
      <c r="Y74" s="22">
        <v>70.842956268558183</v>
      </c>
      <c r="Z74" s="22">
        <v>2.6570437314418172</v>
      </c>
      <c r="AA74" s="22">
        <v>2.6954932827666909</v>
      </c>
      <c r="AB74" s="22">
        <v>1.4264384025993589E-2</v>
      </c>
      <c r="AC74" s="22">
        <v>0.74425261612523375</v>
      </c>
      <c r="AD74" s="22">
        <v>4.2187103923220612E-4</v>
      </c>
      <c r="AE74" s="22">
        <v>-1.7129636683890181</v>
      </c>
      <c r="AF74" s="22">
        <v>-1.8147240912136082</v>
      </c>
      <c r="AG74" s="22">
        <v>0.86270076858968525</v>
      </c>
      <c r="AH74" s="22">
        <v>2.6954932827666873</v>
      </c>
      <c r="AI74">
        <v>-18.902189705582391</v>
      </c>
      <c r="AJ74">
        <v>-10.787464088230255</v>
      </c>
      <c r="AK74">
        <v>-7.1916427254868367</v>
      </c>
      <c r="AL74">
        <v>13.415204810032671</v>
      </c>
      <c r="AM74">
        <v>10.787464088230255</v>
      </c>
      <c r="AN74">
        <v>7.1916427254868367</v>
      </c>
    </row>
    <row r="75" spans="24:44" x14ac:dyDescent="0.25">
      <c r="X75">
        <v>72.900000000000006</v>
      </c>
      <c r="Y75" s="22">
        <v>70.805021889954475</v>
      </c>
      <c r="Z75" s="22">
        <v>2.0949781100455311</v>
      </c>
      <c r="AA75" s="22">
        <v>2.0994873712464255</v>
      </c>
      <c r="AB75" s="22">
        <v>2.1477915336156131E-3</v>
      </c>
      <c r="AC75" s="22">
        <v>0.58324130070937363</v>
      </c>
      <c r="AD75" s="22">
        <v>3.8536195979047449E-5</v>
      </c>
      <c r="AE75" s="22">
        <v>-1.7129636683890181</v>
      </c>
      <c r="AF75" s="22">
        <v>-1.8114347989013382</v>
      </c>
      <c r="AG75" s="22">
        <v>0.76370236395429181</v>
      </c>
      <c r="AH75" s="22">
        <v>2.0994873712464273</v>
      </c>
      <c r="AI75">
        <v>-18.902189705582391</v>
      </c>
      <c r="AJ75">
        <v>-10.787464088230255</v>
      </c>
      <c r="AK75">
        <v>-7.1916427254868367</v>
      </c>
      <c r="AL75">
        <v>13.415204810032671</v>
      </c>
      <c r="AM75">
        <v>10.787464088230255</v>
      </c>
      <c r="AN75">
        <v>7.1916427254868367</v>
      </c>
    </row>
    <row r="76" spans="24:44" x14ac:dyDescent="0.25">
      <c r="X76">
        <v>73</v>
      </c>
      <c r="Y76" s="22">
        <v>69.240271254490409</v>
      </c>
      <c r="Z76" s="22">
        <v>3.7597287455095909</v>
      </c>
      <c r="AA76" s="22">
        <v>3.8384733735623087</v>
      </c>
      <c r="AB76" s="22">
        <v>2.0514569306401435E-2</v>
      </c>
      <c r="AC76" s="22">
        <v>1.0564754618288306</v>
      </c>
      <c r="AD76" s="22">
        <v>1.2303527687859363E-3</v>
      </c>
      <c r="AE76" s="22">
        <v>-1.6999255180307868</v>
      </c>
      <c r="AF76" s="22">
        <v>-1.8093881484033418</v>
      </c>
      <c r="AG76" s="22">
        <v>1.0278499218411365</v>
      </c>
      <c r="AH76" s="22">
        <v>3.8384733735623113</v>
      </c>
      <c r="AI76">
        <v>-18.902189705582391</v>
      </c>
      <c r="AJ76">
        <v>-10.787464088230255</v>
      </c>
      <c r="AK76">
        <v>-7.1916427254868367</v>
      </c>
      <c r="AL76">
        <v>13.415204810032671</v>
      </c>
      <c r="AM76">
        <v>10.787464088230255</v>
      </c>
      <c r="AN76">
        <v>7.1916427254868367</v>
      </c>
    </row>
    <row r="77" spans="24:44" x14ac:dyDescent="0.25">
      <c r="X77">
        <v>73</v>
      </c>
      <c r="Y77" s="22">
        <v>70.464208411974667</v>
      </c>
      <c r="Z77" s="22">
        <v>2.535791588025333</v>
      </c>
      <c r="AA77" s="22">
        <v>2.5413374972917069</v>
      </c>
      <c r="AB77" s="22">
        <v>2.1822797138438075E-3</v>
      </c>
      <c r="AC77" s="22">
        <v>0.70597584587130169</v>
      </c>
      <c r="AD77" s="22">
        <v>5.7370057760536637E-5</v>
      </c>
      <c r="AE77" s="22">
        <v>-1.6935133675401242</v>
      </c>
      <c r="AF77" s="22">
        <v>-1.782405130078095</v>
      </c>
      <c r="AG77" s="22">
        <v>0.84022368799701286</v>
      </c>
      <c r="AH77" s="22">
        <v>2.5413374972917033</v>
      </c>
      <c r="AI77">
        <v>-18.902189705582391</v>
      </c>
      <c r="AJ77">
        <v>-10.787464088230255</v>
      </c>
      <c r="AK77">
        <v>-7.1916427254868367</v>
      </c>
      <c r="AL77">
        <v>13.415204810032671</v>
      </c>
      <c r="AM77">
        <v>10.787464088230255</v>
      </c>
      <c r="AN77">
        <v>7.1916427254868367</v>
      </c>
    </row>
    <row r="78" spans="24:44" x14ac:dyDescent="0.25">
      <c r="X78">
        <v>72.7</v>
      </c>
      <c r="Y78" s="22">
        <v>70.293139684654406</v>
      </c>
      <c r="Z78" s="22">
        <v>2.4068603153455967</v>
      </c>
      <c r="AA78" s="22">
        <v>2.4127603700898845</v>
      </c>
      <c r="AB78" s="22">
        <v>2.4453546309158259E-3</v>
      </c>
      <c r="AC78" s="22">
        <v>0.67016914744757528</v>
      </c>
      <c r="AD78" s="22">
        <v>5.7945593416997468E-5</v>
      </c>
      <c r="AE78" s="22">
        <v>-1.6935133675401242</v>
      </c>
      <c r="AF78" s="22">
        <v>-1.7756700237436112</v>
      </c>
      <c r="AG78" s="22">
        <v>0.81863859391527305</v>
      </c>
      <c r="AH78" s="22">
        <v>2.4127603700898863</v>
      </c>
      <c r="AI78">
        <v>-18.902189705582391</v>
      </c>
      <c r="AJ78">
        <v>-10.787464088230255</v>
      </c>
      <c r="AK78">
        <v>-7.1916427254868367</v>
      </c>
      <c r="AL78">
        <v>13.415204810032671</v>
      </c>
      <c r="AM78">
        <v>10.787464088230255</v>
      </c>
      <c r="AN78">
        <v>7.1916427254868367</v>
      </c>
    </row>
    <row r="79" spans="24:44" x14ac:dyDescent="0.25">
      <c r="X79">
        <v>72.599999999999994</v>
      </c>
      <c r="Y79" s="22">
        <v>70.19982650036313</v>
      </c>
      <c r="Z79" s="22">
        <v>2.400173499636864</v>
      </c>
      <c r="AA79" s="22">
        <v>2.4056984664268271</v>
      </c>
      <c r="AB79" s="22">
        <v>2.2966164991456714E-3</v>
      </c>
      <c r="AC79" s="22">
        <v>0.66825744460324377</v>
      </c>
      <c r="AD79" s="22">
        <v>5.4102962438535773E-5</v>
      </c>
      <c r="AE79" s="22">
        <v>-1.6935133675401242</v>
      </c>
      <c r="AF79" s="22">
        <v>-1.7746933113825774</v>
      </c>
      <c r="AG79" s="22">
        <v>0.81747014905942816</v>
      </c>
      <c r="AH79" s="22">
        <v>2.4056984664268293</v>
      </c>
      <c r="AI79">
        <v>-18.902189705582391</v>
      </c>
      <c r="AJ79">
        <v>-10.787464088230255</v>
      </c>
      <c r="AK79">
        <v>-7.1916427254868367</v>
      </c>
      <c r="AL79">
        <v>13.415204810032671</v>
      </c>
      <c r="AM79">
        <v>10.787464088230255</v>
      </c>
      <c r="AN79">
        <v>7.1916427254868367</v>
      </c>
    </row>
    <row r="80" spans="24:44" x14ac:dyDescent="0.25">
      <c r="X80">
        <v>72.599999999999994</v>
      </c>
      <c r="Y80" s="22">
        <v>70.49282430976389</v>
      </c>
      <c r="Z80" s="22">
        <v>2.1071756902361045</v>
      </c>
      <c r="AA80" s="22">
        <v>2.1127623596435541</v>
      </c>
      <c r="AB80" s="22">
        <v>2.6442488346799025E-3</v>
      </c>
      <c r="AC80" s="22">
        <v>0.58678309155952924</v>
      </c>
      <c r="AD80" s="22">
        <v>4.804562046090623E-5</v>
      </c>
      <c r="AE80" s="22">
        <v>-1.6746834237964712</v>
      </c>
      <c r="AF80" s="22">
        <v>-1.7702635707155301</v>
      </c>
      <c r="AG80" s="22">
        <v>0.76601768358147526</v>
      </c>
      <c r="AH80" s="22">
        <v>2.1127623596435474</v>
      </c>
      <c r="AI80">
        <v>-18.902189705582391</v>
      </c>
      <c r="AJ80">
        <v>-10.787464088230255</v>
      </c>
      <c r="AK80">
        <v>-7.1916427254868367</v>
      </c>
      <c r="AL80">
        <v>13.415204810032671</v>
      </c>
      <c r="AM80">
        <v>10.787464088230255</v>
      </c>
      <c r="AN80">
        <v>7.1916427254868367</v>
      </c>
    </row>
    <row r="81" spans="24:40" x14ac:dyDescent="0.25">
      <c r="X81">
        <v>72</v>
      </c>
      <c r="Y81" s="22">
        <v>70.569479088862593</v>
      </c>
      <c r="Z81" s="22">
        <v>1.4305209111374069</v>
      </c>
      <c r="AA81" s="22">
        <v>1.4356748705300646</v>
      </c>
      <c r="AB81" s="22">
        <v>3.5899210179491299E-3</v>
      </c>
      <c r="AC81" s="22">
        <v>0.39854470768015715</v>
      </c>
      <c r="AD81" s="22">
        <v>3.0119466415506461E-5</v>
      </c>
      <c r="AE81" s="22">
        <v>-1.6746834237964712</v>
      </c>
      <c r="AF81" s="22">
        <v>-1.7688093546525816</v>
      </c>
      <c r="AG81" s="22">
        <v>0.63130397407283689</v>
      </c>
      <c r="AH81" s="22">
        <v>1.4356748705300642</v>
      </c>
      <c r="AI81">
        <v>-18.902189705582391</v>
      </c>
      <c r="AJ81">
        <v>-10.787464088230255</v>
      </c>
      <c r="AK81">
        <v>-7.1916427254868367</v>
      </c>
      <c r="AL81">
        <v>13.415204810032671</v>
      </c>
      <c r="AM81">
        <v>10.787464088230255</v>
      </c>
      <c r="AN81">
        <v>7.1916427254868367</v>
      </c>
    </row>
    <row r="82" spans="24:40" x14ac:dyDescent="0.25">
      <c r="X82">
        <v>82.7</v>
      </c>
      <c r="Y82" s="22">
        <v>89.135050397204893</v>
      </c>
      <c r="Z82" s="22">
        <v>-6.4350503972048898</v>
      </c>
      <c r="AA82" s="22">
        <v>-6.6170661058747271</v>
      </c>
      <c r="AB82" s="22">
        <v>2.7507010774494696E-2</v>
      </c>
      <c r="AC82" s="22">
        <v>-1.8147240912136082</v>
      </c>
      <c r="AD82" s="22">
        <v>4.9025781676576173E-3</v>
      </c>
      <c r="AE82" s="22">
        <v>-1.6746834237964712</v>
      </c>
      <c r="AF82" s="22">
        <v>-1.767652753581364</v>
      </c>
      <c r="AG82" s="22">
        <v>1.3471169552839903</v>
      </c>
      <c r="AH82" s="22">
        <v>-6.6170661058747298</v>
      </c>
      <c r="AI82">
        <v>-18.902189705582391</v>
      </c>
      <c r="AJ82">
        <v>-10.787464088230255</v>
      </c>
      <c r="AK82">
        <v>-7.1916427254868367</v>
      </c>
      <c r="AL82">
        <v>13.415204810032671</v>
      </c>
      <c r="AM82">
        <v>10.787464088230255</v>
      </c>
      <c r="AN82">
        <v>7.1916427254868367</v>
      </c>
    </row>
    <row r="83" spans="24:40" x14ac:dyDescent="0.25">
      <c r="X83">
        <v>82.5</v>
      </c>
      <c r="Y83" s="22">
        <v>88.462075809252781</v>
      </c>
      <c r="Z83" s="22">
        <v>-5.9620758092527808</v>
      </c>
      <c r="AA83" s="22">
        <v>-6.1586885311084671</v>
      </c>
      <c r="AB83" s="22">
        <v>3.192444639188495E-2</v>
      </c>
      <c r="AC83" s="22">
        <v>-1.6851740354664615</v>
      </c>
      <c r="AD83" s="22">
        <v>4.9289003598612441E-3</v>
      </c>
      <c r="AE83" s="22">
        <v>-1.6746834237964712</v>
      </c>
      <c r="AF83" s="22">
        <v>-1.7386479045139271</v>
      </c>
      <c r="AG83" s="22">
        <v>1.2981425328007943</v>
      </c>
      <c r="AH83" s="22">
        <v>-6.1586885311084698</v>
      </c>
      <c r="AI83">
        <v>-18.902189705582391</v>
      </c>
      <c r="AJ83">
        <v>-10.787464088230255</v>
      </c>
      <c r="AK83">
        <v>-7.1916427254868367</v>
      </c>
      <c r="AL83">
        <v>13.415204810032671</v>
      </c>
      <c r="AM83">
        <v>10.787464088230255</v>
      </c>
      <c r="AN83">
        <v>7.1916427254868367</v>
      </c>
    </row>
    <row r="84" spans="24:40" x14ac:dyDescent="0.25">
      <c r="X84">
        <v>82.3</v>
      </c>
      <c r="Y84" s="22">
        <v>88.244547077238238</v>
      </c>
      <c r="Z84" s="22">
        <v>-5.9445470772382407</v>
      </c>
      <c r="AA84" s="22">
        <v>-6.136916747098681</v>
      </c>
      <c r="AB84" s="22">
        <v>3.1346305936346283E-2</v>
      </c>
      <c r="AC84" s="22">
        <v>-1.6797180651103494</v>
      </c>
      <c r="AD84" s="22">
        <v>4.805482654308019E-3</v>
      </c>
      <c r="AE84" s="22">
        <v>-1.6504653896281696</v>
      </c>
      <c r="AF84" s="22">
        <v>-1.733178058511591</v>
      </c>
      <c r="AG84" s="22">
        <v>1.2960393763733991</v>
      </c>
      <c r="AH84" s="22">
        <v>-6.1369167470986827</v>
      </c>
      <c r="AI84">
        <v>-18.902189705582391</v>
      </c>
      <c r="AJ84">
        <v>-10.787464088230255</v>
      </c>
      <c r="AK84">
        <v>-7.1916427254868367</v>
      </c>
      <c r="AL84">
        <v>13.415204810032671</v>
      </c>
      <c r="AM84">
        <v>10.787464088230255</v>
      </c>
      <c r="AN84">
        <v>7.1916427254868367</v>
      </c>
    </row>
    <row r="85" spans="24:40" x14ac:dyDescent="0.25">
      <c r="X85">
        <v>82</v>
      </c>
      <c r="Y85" s="22">
        <v>87.529948071843776</v>
      </c>
      <c r="Z85" s="22">
        <v>-5.5299480718437763</v>
      </c>
      <c r="AA85" s="22">
        <v>-5.692066969378871</v>
      </c>
      <c r="AB85" s="22">
        <v>2.8481551325245859E-2</v>
      </c>
      <c r="AC85" s="22">
        <v>-1.5602615956728967</v>
      </c>
      <c r="AD85" s="22">
        <v>3.756244257504949E-3</v>
      </c>
      <c r="AE85" s="22">
        <v>-1.6504653896281696</v>
      </c>
      <c r="AF85" s="22">
        <v>-1.7325769452384523</v>
      </c>
      <c r="AG85" s="22">
        <v>1.2491043173702094</v>
      </c>
      <c r="AH85" s="22">
        <v>-5.6920669693788772</v>
      </c>
      <c r="AI85">
        <v>-18.902189705582391</v>
      </c>
      <c r="AJ85">
        <v>-10.787464088230255</v>
      </c>
      <c r="AK85">
        <v>-7.1916427254868367</v>
      </c>
      <c r="AL85">
        <v>13.415204810032671</v>
      </c>
      <c r="AM85">
        <v>10.787464088230255</v>
      </c>
      <c r="AN85">
        <v>7.1916427254868367</v>
      </c>
    </row>
    <row r="86" spans="24:40" x14ac:dyDescent="0.25">
      <c r="X86">
        <v>81.900000000000006</v>
      </c>
      <c r="Y86" s="22">
        <v>86.280480051559465</v>
      </c>
      <c r="Z86" s="22">
        <v>-4.3804800515594593</v>
      </c>
      <c r="AA86" s="22">
        <v>-4.4609902902493559</v>
      </c>
      <c r="AB86" s="22">
        <v>1.8047615765018815E-2</v>
      </c>
      <c r="AC86" s="22">
        <v>-1.2293580353521656</v>
      </c>
      <c r="AD86" s="22">
        <v>1.4619501856208471E-3</v>
      </c>
      <c r="AE86" s="22">
        <v>-1.6387108222805178</v>
      </c>
      <c r="AF86" s="22">
        <v>-1.719048608811051</v>
      </c>
      <c r="AG86" s="22">
        <v>1.1087641928526397</v>
      </c>
      <c r="AH86" s="22">
        <v>-4.4609902902493594</v>
      </c>
      <c r="AI86">
        <v>-18.902189705582391</v>
      </c>
      <c r="AJ86">
        <v>-10.787464088230255</v>
      </c>
      <c r="AK86">
        <v>-7.1916427254868367</v>
      </c>
      <c r="AL86">
        <v>13.415204810032671</v>
      </c>
      <c r="AM86">
        <v>10.787464088230255</v>
      </c>
      <c r="AN86">
        <v>7.1916427254868367</v>
      </c>
    </row>
    <row r="87" spans="24:40" x14ac:dyDescent="0.25">
      <c r="X87">
        <v>81.7</v>
      </c>
      <c r="Y87" s="22">
        <v>85.096303755591634</v>
      </c>
      <c r="Z87" s="22">
        <v>-3.3963037555916316</v>
      </c>
      <c r="AA87" s="22">
        <v>-3.4382458629443278</v>
      </c>
      <c r="AB87" s="22">
        <v>1.2198693468880077E-2</v>
      </c>
      <c r="AC87" s="22">
        <v>-0.95032820504586235</v>
      </c>
      <c r="AD87" s="22">
        <v>5.8699899703738617E-4</v>
      </c>
      <c r="AE87" s="22">
        <v>-1.6387108222805178</v>
      </c>
      <c r="AF87" s="22">
        <v>-1.7080625350452927</v>
      </c>
      <c r="AG87" s="22">
        <v>0.97484778557775997</v>
      </c>
      <c r="AH87" s="22">
        <v>-3.4382458629443344</v>
      </c>
      <c r="AI87">
        <v>-18.902189705582391</v>
      </c>
      <c r="AJ87">
        <v>-10.787464088230255</v>
      </c>
      <c r="AK87">
        <v>-7.1916427254868367</v>
      </c>
      <c r="AL87">
        <v>13.415204810032671</v>
      </c>
      <c r="AM87">
        <v>10.787464088230255</v>
      </c>
      <c r="AN87">
        <v>7.1916427254868367</v>
      </c>
    </row>
    <row r="88" spans="24:40" x14ac:dyDescent="0.25">
      <c r="X88">
        <v>81.3</v>
      </c>
      <c r="Y88" s="22">
        <v>85.590632876564314</v>
      </c>
      <c r="Z88" s="22">
        <v>-4.2906328765643167</v>
      </c>
      <c r="AA88" s="22">
        <v>-4.3628812887925363</v>
      </c>
      <c r="AB88" s="22">
        <v>1.655979327556133E-2</v>
      </c>
      <c r="AC88" s="22">
        <v>-1.2032317077583261</v>
      </c>
      <c r="AD88" s="22">
        <v>1.2830745362342958E-3</v>
      </c>
      <c r="AE88" s="22">
        <v>-1.6271784104016083</v>
      </c>
      <c r="AF88" s="22">
        <v>-1.6851740354664615</v>
      </c>
      <c r="AG88" s="22">
        <v>1.0969191892561303</v>
      </c>
      <c r="AH88" s="22">
        <v>-4.3628812887925355</v>
      </c>
      <c r="AI88">
        <v>-18.902189705582391</v>
      </c>
      <c r="AJ88">
        <v>-10.787464088230255</v>
      </c>
      <c r="AK88">
        <v>-7.1916427254868367</v>
      </c>
      <c r="AL88">
        <v>13.415204810032671</v>
      </c>
      <c r="AM88">
        <v>10.787464088230255</v>
      </c>
      <c r="AN88">
        <v>7.1916427254868367</v>
      </c>
    </row>
    <row r="89" spans="24:40" x14ac:dyDescent="0.25">
      <c r="X89">
        <v>81.3</v>
      </c>
      <c r="Y89" s="22">
        <v>81.864437512339919</v>
      </c>
      <c r="Z89" s="22">
        <v>-0.56443751233992145</v>
      </c>
      <c r="AA89" s="22">
        <v>-0.56823150106662013</v>
      </c>
      <c r="AB89" s="22">
        <v>6.6768363238924426E-3</v>
      </c>
      <c r="AC89" s="22">
        <v>-0.15749707020362619</v>
      </c>
      <c r="AD89" s="22">
        <v>8.7754930125616563E-6</v>
      </c>
      <c r="AE89" s="22">
        <v>-1.6271784104016083</v>
      </c>
      <c r="AF89" s="22">
        <v>-1.6811197280319459</v>
      </c>
      <c r="AG89" s="22">
        <v>0.3968590054460478</v>
      </c>
      <c r="AH89" s="22">
        <v>-0.56823150106662301</v>
      </c>
      <c r="AI89">
        <v>-18.902189705582391</v>
      </c>
      <c r="AJ89">
        <v>-10.787464088230255</v>
      </c>
      <c r="AK89">
        <v>-7.1916427254868367</v>
      </c>
      <c r="AL89">
        <v>13.415204810032671</v>
      </c>
      <c r="AM89">
        <v>10.787464088230255</v>
      </c>
      <c r="AN89">
        <v>7.1916427254868367</v>
      </c>
    </row>
    <row r="90" spans="24:40" x14ac:dyDescent="0.25">
      <c r="X90">
        <v>81.2</v>
      </c>
      <c r="Y90" s="22">
        <v>85.402704196000087</v>
      </c>
      <c r="Z90" s="22">
        <v>-4.2027041960000844</v>
      </c>
      <c r="AA90" s="22">
        <v>-4.2560159289458994</v>
      </c>
      <c r="AB90" s="22">
        <v>1.2526206159906021E-2</v>
      </c>
      <c r="AC90" s="22">
        <v>-1.1761641179220628</v>
      </c>
      <c r="AD90" s="22">
        <v>9.2358363108564832E-4</v>
      </c>
      <c r="AE90" s="22">
        <v>-1.6158584342289828</v>
      </c>
      <c r="AF90" s="22">
        <v>-1.6797180651103494</v>
      </c>
      <c r="AG90" s="22">
        <v>1.084511004057618</v>
      </c>
      <c r="AH90" s="22">
        <v>-4.2560159289459047</v>
      </c>
      <c r="AI90">
        <v>-18.902189705582391</v>
      </c>
      <c r="AJ90">
        <v>-10.787464088230255</v>
      </c>
      <c r="AK90">
        <v>-7.1916427254868367</v>
      </c>
      <c r="AL90">
        <v>13.415204810032671</v>
      </c>
      <c r="AM90">
        <v>10.787464088230255</v>
      </c>
      <c r="AN90">
        <v>7.1916427254868367</v>
      </c>
    </row>
    <row r="91" spans="24:40" x14ac:dyDescent="0.25">
      <c r="X91">
        <v>81</v>
      </c>
      <c r="Y91" s="22">
        <v>82.746845619439824</v>
      </c>
      <c r="Z91" s="22">
        <v>-1.7468456194398243</v>
      </c>
      <c r="AA91" s="22">
        <v>-1.7637330527260957</v>
      </c>
      <c r="AB91" s="22">
        <v>9.5748238431959815E-3</v>
      </c>
      <c r="AC91" s="22">
        <v>-0.48814133125453008</v>
      </c>
      <c r="AD91" s="22">
        <v>1.2124021077177246E-4</v>
      </c>
      <c r="AE91" s="22">
        <v>-1.6158584342289828</v>
      </c>
      <c r="AF91" s="22">
        <v>-1.6795795320060671</v>
      </c>
      <c r="AG91" s="22">
        <v>0.69867111809100146</v>
      </c>
      <c r="AH91" s="22">
        <v>-1.763733052726099</v>
      </c>
      <c r="AI91">
        <v>-18.902189705582391</v>
      </c>
      <c r="AJ91">
        <v>-10.787464088230255</v>
      </c>
      <c r="AK91">
        <v>-7.1916427254868367</v>
      </c>
      <c r="AL91">
        <v>13.415204810032671</v>
      </c>
      <c r="AM91">
        <v>10.787464088230255</v>
      </c>
      <c r="AN91">
        <v>7.1916427254868367</v>
      </c>
    </row>
    <row r="92" spans="24:40" x14ac:dyDescent="0.25">
      <c r="X92">
        <v>86</v>
      </c>
      <c r="Y92" s="22">
        <v>81.324619199871734</v>
      </c>
      <c r="Z92" s="22">
        <v>4.6753808001282664</v>
      </c>
      <c r="AA92" s="22">
        <v>4.7738821113853618</v>
      </c>
      <c r="AB92" s="22">
        <v>2.0633377397856881E-2</v>
      </c>
      <c r="AC92" s="22">
        <v>1.3138513491231574</v>
      </c>
      <c r="AD92" s="22">
        <v>1.9140967444918079E-3</v>
      </c>
      <c r="AE92" s="22">
        <v>-1.6158584342289828</v>
      </c>
      <c r="AF92" s="22">
        <v>-1.6668007559812019</v>
      </c>
      <c r="AG92" s="22">
        <v>1.1462335491177866</v>
      </c>
      <c r="AH92" s="22">
        <v>4.7738821113853582</v>
      </c>
      <c r="AI92">
        <v>-18.902189705582391</v>
      </c>
      <c r="AJ92">
        <v>-10.787464088230255</v>
      </c>
      <c r="AK92">
        <v>-7.1916427254868367</v>
      </c>
      <c r="AL92">
        <v>13.415204810032671</v>
      </c>
      <c r="AM92">
        <v>10.787464088230255</v>
      </c>
      <c r="AN92">
        <v>7.1916427254868367</v>
      </c>
    </row>
    <row r="93" spans="24:40" x14ac:dyDescent="0.25">
      <c r="X93">
        <v>83</v>
      </c>
      <c r="Y93" s="22">
        <v>82.636017164095577</v>
      </c>
      <c r="Z93" s="22">
        <v>0.36398283590442304</v>
      </c>
      <c r="AA93" s="22">
        <v>0.37114433433123395</v>
      </c>
      <c r="AB93" s="22">
        <v>1.9295723427148637E-2</v>
      </c>
      <c r="AC93" s="22">
        <v>0.10221479491494798</v>
      </c>
      <c r="AD93" s="22">
        <v>1.0819244085116491E-5</v>
      </c>
      <c r="AE93" s="22">
        <v>-1.6158584342289828</v>
      </c>
      <c r="AF93" s="22">
        <v>-1.6369154346861412</v>
      </c>
      <c r="AG93" s="22">
        <v>0.31971048608850472</v>
      </c>
      <c r="AH93" s="22">
        <v>0.37114433433123167</v>
      </c>
      <c r="AI93">
        <v>-18.902189705582391</v>
      </c>
      <c r="AJ93">
        <v>-10.787464088230255</v>
      </c>
      <c r="AK93">
        <v>-7.1916427254868367</v>
      </c>
      <c r="AL93">
        <v>13.415204810032671</v>
      </c>
      <c r="AM93">
        <v>10.787464088230255</v>
      </c>
      <c r="AN93">
        <v>7.1916427254868367</v>
      </c>
    </row>
    <row r="94" spans="24:40" x14ac:dyDescent="0.25">
      <c r="X94">
        <v>79.900000000000006</v>
      </c>
      <c r="Y94" s="22">
        <v>82.097818226073429</v>
      </c>
      <c r="Z94" s="22">
        <v>-2.1978182260734229</v>
      </c>
      <c r="AA94" s="22">
        <v>-2.2194817454965801</v>
      </c>
      <c r="AB94" s="22">
        <v>9.7606206796316975E-3</v>
      </c>
      <c r="AC94" s="22">
        <v>-0.61421945141925205</v>
      </c>
      <c r="AD94" s="22">
        <v>1.9571800168888452E-4</v>
      </c>
      <c r="AE94" s="22">
        <v>-1.5938200328066188</v>
      </c>
      <c r="AF94" s="22">
        <v>-1.6285063637070087</v>
      </c>
      <c r="AG94" s="22">
        <v>0.78372153946363632</v>
      </c>
      <c r="AH94" s="22">
        <v>-2.2194817454965818</v>
      </c>
      <c r="AI94">
        <v>-18.902189705582391</v>
      </c>
      <c r="AJ94">
        <v>-10.787464088230255</v>
      </c>
      <c r="AK94">
        <v>-7.1916427254868367</v>
      </c>
      <c r="AL94">
        <v>13.415204810032671</v>
      </c>
      <c r="AM94">
        <v>10.787464088230255</v>
      </c>
      <c r="AN94">
        <v>7.1916427254868367</v>
      </c>
    </row>
    <row r="95" spans="24:40" x14ac:dyDescent="0.25">
      <c r="X95">
        <v>79.900000000000006</v>
      </c>
      <c r="Y95" s="22">
        <v>83.768733807675986</v>
      </c>
      <c r="Z95" s="22">
        <v>-3.8687338076759801</v>
      </c>
      <c r="AA95" s="22">
        <v>-3.9039158085087706</v>
      </c>
      <c r="AB95" s="22">
        <v>9.0119773474914497E-3</v>
      </c>
      <c r="AC95" s="22">
        <v>-1.0807781043682108</v>
      </c>
      <c r="AD95" s="22">
        <v>5.590764003658449E-4</v>
      </c>
      <c r="AE95" s="22">
        <v>-1.5884297017318656</v>
      </c>
      <c r="AF95" s="22">
        <v>-1.6081667438854106</v>
      </c>
      <c r="AG95" s="22">
        <v>1.0396047827747863</v>
      </c>
      <c r="AH95" s="22">
        <v>-3.9039158085087751</v>
      </c>
      <c r="AI95">
        <v>-18.902189705582391</v>
      </c>
      <c r="AJ95">
        <v>-10.787464088230255</v>
      </c>
      <c r="AK95">
        <v>-7.1916427254868367</v>
      </c>
      <c r="AL95">
        <v>13.415204810032671</v>
      </c>
      <c r="AM95">
        <v>10.787464088230255</v>
      </c>
      <c r="AN95">
        <v>7.1916427254868367</v>
      </c>
    </row>
    <row r="96" spans="24:40" x14ac:dyDescent="0.25">
      <c r="X96">
        <v>81.400000000000006</v>
      </c>
      <c r="Y96" s="22">
        <v>82.358612757398717</v>
      </c>
      <c r="Z96" s="22">
        <v>-0.95861275739871132</v>
      </c>
      <c r="AA96" s="22">
        <v>-0.9730287817366019</v>
      </c>
      <c r="AB96" s="22">
        <v>1.4815619649158023E-2</v>
      </c>
      <c r="AC96" s="22">
        <v>-0.26858783424559107</v>
      </c>
      <c r="AD96" s="22">
        <v>5.7098063087217465E-5</v>
      </c>
      <c r="AE96" s="22">
        <v>-1.5884297017318656</v>
      </c>
      <c r="AF96" s="22">
        <v>-1.5803189745190624</v>
      </c>
      <c r="AG96" s="22">
        <v>0.5182546036897222</v>
      </c>
      <c r="AH96" s="22">
        <v>-0.97302878173660445</v>
      </c>
      <c r="AI96">
        <v>-18.902189705582391</v>
      </c>
      <c r="AJ96">
        <v>-10.787464088230255</v>
      </c>
      <c r="AK96">
        <v>-7.1916427254868367</v>
      </c>
      <c r="AL96">
        <v>13.415204810032671</v>
      </c>
      <c r="AM96">
        <v>10.787464088230255</v>
      </c>
      <c r="AN96">
        <v>7.1916427254868367</v>
      </c>
    </row>
    <row r="97" spans="24:40" x14ac:dyDescent="0.25">
      <c r="X97">
        <v>81.099999999999994</v>
      </c>
      <c r="Y97" s="22">
        <v>78.234243174500534</v>
      </c>
      <c r="Z97" s="22">
        <v>2.8657568254994601</v>
      </c>
      <c r="AA97" s="22">
        <v>2.8862652064384662</v>
      </c>
      <c r="AB97" s="22">
        <v>7.1055081470865538E-3</v>
      </c>
      <c r="AC97" s="22">
        <v>0.79981524261897985</v>
      </c>
      <c r="AD97" s="22">
        <v>2.4094493008806932E-4</v>
      </c>
      <c r="AE97" s="22">
        <v>-1.5777854040319945</v>
      </c>
      <c r="AF97" s="22">
        <v>-1.5785485511020705</v>
      </c>
      <c r="AG97" s="22">
        <v>0.89432390252021099</v>
      </c>
      <c r="AH97" s="22">
        <v>2.8862652064384609</v>
      </c>
      <c r="AI97">
        <v>-18.902189705582391</v>
      </c>
      <c r="AJ97">
        <v>-10.787464088230255</v>
      </c>
      <c r="AK97">
        <v>-7.1916427254868367</v>
      </c>
      <c r="AL97">
        <v>13.415204810032671</v>
      </c>
      <c r="AM97">
        <v>10.787464088230255</v>
      </c>
      <c r="AN97">
        <v>7.1916427254868367</v>
      </c>
    </row>
    <row r="98" spans="24:40" x14ac:dyDescent="0.25">
      <c r="X98">
        <v>88</v>
      </c>
      <c r="Y98" s="22">
        <v>82.748721372661763</v>
      </c>
      <c r="Z98" s="22">
        <v>5.2512786273382375</v>
      </c>
      <c r="AA98" s="22">
        <v>5.3240823473060033</v>
      </c>
      <c r="AB98" s="22">
        <v>1.3674416588353978E-2</v>
      </c>
      <c r="AC98" s="22">
        <v>1.4704721542534949</v>
      </c>
      <c r="AD98" s="22">
        <v>1.5777875222907766E-3</v>
      </c>
      <c r="AE98" s="22">
        <v>-1.5725296242490356</v>
      </c>
      <c r="AF98" s="22">
        <v>-1.5715933327772247</v>
      </c>
      <c r="AG98" s="22">
        <v>1.2126302627979786</v>
      </c>
      <c r="AH98" s="22">
        <v>5.3240823473060015</v>
      </c>
      <c r="AI98">
        <v>-18.902189705582391</v>
      </c>
      <c r="AJ98">
        <v>-10.787464088230255</v>
      </c>
      <c r="AK98">
        <v>-7.1916427254868367</v>
      </c>
      <c r="AL98">
        <v>13.415204810032671</v>
      </c>
      <c r="AM98">
        <v>10.787464088230255</v>
      </c>
      <c r="AN98">
        <v>7.1916427254868367</v>
      </c>
    </row>
    <row r="99" spans="24:40" x14ac:dyDescent="0.25">
      <c r="X99">
        <v>88</v>
      </c>
      <c r="Y99" s="22">
        <v>80.995334957653156</v>
      </c>
      <c r="Z99" s="22">
        <v>7.0046650423468435</v>
      </c>
      <c r="AA99" s="22">
        <v>7.1252161626178463</v>
      </c>
      <c r="AB99" s="22">
        <v>1.6918942179393E-2</v>
      </c>
      <c r="AC99" s="22">
        <v>1.9646925584740611</v>
      </c>
      <c r="AD99" s="22">
        <v>3.4963868450355539E-3</v>
      </c>
      <c r="AE99" s="22">
        <v>-1.5725296242490356</v>
      </c>
      <c r="AF99" s="22">
        <v>-1.5679866755780101</v>
      </c>
      <c r="AG99" s="22">
        <v>1.4016749118372851</v>
      </c>
      <c r="AH99" s="22">
        <v>7.1252161626178516</v>
      </c>
      <c r="AI99">
        <v>-18.902189705582391</v>
      </c>
      <c r="AJ99">
        <v>-10.787464088230255</v>
      </c>
      <c r="AK99">
        <v>-7.1916427254868367</v>
      </c>
      <c r="AL99">
        <v>13.415204810032671</v>
      </c>
      <c r="AM99">
        <v>10.787464088230255</v>
      </c>
      <c r="AN99">
        <v>7.1916427254868367</v>
      </c>
    </row>
    <row r="100" spans="24:40" x14ac:dyDescent="0.25">
      <c r="X100">
        <v>84</v>
      </c>
      <c r="Y100" s="22">
        <v>80.913623141674378</v>
      </c>
      <c r="Z100" s="22">
        <v>3.0863768583256217</v>
      </c>
      <c r="AA100" s="22">
        <v>3.124533821043272</v>
      </c>
      <c r="AB100" s="22">
        <v>1.2212049829853711E-2</v>
      </c>
      <c r="AC100" s="22">
        <v>0.86361262731897526</v>
      </c>
      <c r="AD100" s="22">
        <v>4.8529879200240528E-4</v>
      </c>
      <c r="AE100" s="22">
        <v>-1.5621464731395975</v>
      </c>
      <c r="AF100" s="22">
        <v>-1.5602615956728967</v>
      </c>
      <c r="AG100" s="22">
        <v>0.92930760640327015</v>
      </c>
      <c r="AH100" s="22">
        <v>3.1245338210432654</v>
      </c>
      <c r="AI100">
        <v>-18.902189705582391</v>
      </c>
      <c r="AJ100">
        <v>-10.787464088230255</v>
      </c>
      <c r="AK100">
        <v>-7.1916427254868367</v>
      </c>
      <c r="AL100">
        <v>13.415204810032671</v>
      </c>
      <c r="AM100">
        <v>10.787464088230255</v>
      </c>
      <c r="AN100">
        <v>7.1916427254868367</v>
      </c>
    </row>
    <row r="101" spans="24:40" x14ac:dyDescent="0.25">
      <c r="X101">
        <v>82</v>
      </c>
      <c r="Y101" s="22">
        <v>80.997443610878847</v>
      </c>
      <c r="Z101" s="22">
        <v>1.0025563891211533</v>
      </c>
      <c r="AA101" s="22">
        <v>1.0173749404140722</v>
      </c>
      <c r="AB101" s="22">
        <v>1.4565476997974381E-2</v>
      </c>
      <c r="AC101" s="22">
        <v>0.28086447703670564</v>
      </c>
      <c r="AD101" s="22">
        <v>6.1367293007451144E-5</v>
      </c>
      <c r="AE101" s="22">
        <v>-1.5621464731395975</v>
      </c>
      <c r="AF101" s="22">
        <v>-1.5595835544784531</v>
      </c>
      <c r="AG101" s="22">
        <v>0.52996648671091051</v>
      </c>
      <c r="AH101" s="22">
        <v>1.01737494041407</v>
      </c>
      <c r="AI101">
        <v>-18.902189705582391</v>
      </c>
      <c r="AJ101">
        <v>-10.787464088230255</v>
      </c>
      <c r="AK101">
        <v>-7.1916427254868367</v>
      </c>
      <c r="AL101">
        <v>13.415204810032671</v>
      </c>
      <c r="AM101">
        <v>10.787464088230255</v>
      </c>
      <c r="AN101">
        <v>7.1916427254868367</v>
      </c>
    </row>
    <row r="102" spans="24:40" x14ac:dyDescent="0.25">
      <c r="X102">
        <v>84</v>
      </c>
      <c r="Y102" s="22">
        <v>80.112612912301174</v>
      </c>
      <c r="Z102" s="22">
        <v>3.8873870876988263</v>
      </c>
      <c r="AA102" s="22">
        <v>3.9577728419625515</v>
      </c>
      <c r="AB102" s="22">
        <v>1.7784182436510945E-2</v>
      </c>
      <c r="AC102" s="22">
        <v>1.0908278507204283</v>
      </c>
      <c r="AD102" s="22">
        <v>1.1339288777231303E-3</v>
      </c>
      <c r="AE102" s="22">
        <v>-1.5621464731395975</v>
      </c>
      <c r="AF102" s="22">
        <v>-1.5497008382575828</v>
      </c>
      <c r="AG102" s="22">
        <v>1.0444270442306769</v>
      </c>
      <c r="AH102" s="22">
        <v>3.9577728419625569</v>
      </c>
      <c r="AI102">
        <v>-18.902189705582391</v>
      </c>
      <c r="AJ102">
        <v>-10.787464088230255</v>
      </c>
      <c r="AK102">
        <v>-7.1916427254868367</v>
      </c>
      <c r="AL102">
        <v>13.415204810032671</v>
      </c>
      <c r="AM102">
        <v>10.787464088230255</v>
      </c>
      <c r="AN102">
        <v>7.1916427254868367</v>
      </c>
    </row>
    <row r="103" spans="24:40" x14ac:dyDescent="0.25">
      <c r="X103">
        <v>81</v>
      </c>
      <c r="Y103" s="22">
        <v>80.889494852017791</v>
      </c>
      <c r="Z103" s="22">
        <v>0.11050514798220945</v>
      </c>
      <c r="AA103" s="22">
        <v>0.11228823161567902</v>
      </c>
      <c r="AB103" s="22">
        <v>1.5879523684895161E-2</v>
      </c>
      <c r="AC103" s="22">
        <v>3.0978491661154208E-2</v>
      </c>
      <c r="AD103" s="22">
        <v>8.1499724127325905E-7</v>
      </c>
      <c r="AE103" s="22">
        <v>-1.5468805340999257</v>
      </c>
      <c r="AF103" s="22">
        <v>-1.5422045636905448</v>
      </c>
      <c r="AG103" s="22">
        <v>0.17600707844048263</v>
      </c>
      <c r="AH103" s="22">
        <v>0.11228823161568573</v>
      </c>
      <c r="AI103">
        <v>-18.902189705582391</v>
      </c>
      <c r="AJ103">
        <v>-10.787464088230255</v>
      </c>
      <c r="AK103">
        <v>-7.1916427254868367</v>
      </c>
      <c r="AL103">
        <v>13.415204810032671</v>
      </c>
      <c r="AM103">
        <v>10.787464088230255</v>
      </c>
      <c r="AN103">
        <v>7.1916427254868367</v>
      </c>
    </row>
    <row r="104" spans="24:40" x14ac:dyDescent="0.25">
      <c r="X104">
        <v>79.8</v>
      </c>
      <c r="Y104" s="22">
        <v>75.946362065943916</v>
      </c>
      <c r="Z104" s="22">
        <v>3.8536379340560813</v>
      </c>
      <c r="AA104" s="22">
        <v>3.8872196652304609</v>
      </c>
      <c r="AB104" s="22">
        <v>8.6390104152733321E-3</v>
      </c>
      <c r="AC104" s="22">
        <v>1.0763583581028449</v>
      </c>
      <c r="AD104" s="22">
        <v>5.3136426783209178E-4</v>
      </c>
      <c r="AE104" s="22">
        <v>-1.5418711328403236</v>
      </c>
      <c r="AF104" s="22">
        <v>-1.5207943381606877</v>
      </c>
      <c r="AG104" s="22">
        <v>1.0374769193109044</v>
      </c>
      <c r="AH104" s="22">
        <v>3.8872196652304627</v>
      </c>
      <c r="AI104">
        <v>-18.902189705582391</v>
      </c>
      <c r="AJ104">
        <v>-10.787464088230255</v>
      </c>
      <c r="AK104">
        <v>-7.1916427254868367</v>
      </c>
      <c r="AL104">
        <v>13.415204810032671</v>
      </c>
      <c r="AM104">
        <v>10.787464088230255</v>
      </c>
      <c r="AN104">
        <v>7.1916427254868367</v>
      </c>
    </row>
    <row r="105" spans="24:40" x14ac:dyDescent="0.25">
      <c r="X105">
        <v>79.400000000000006</v>
      </c>
      <c r="Y105" s="22">
        <v>78.539454502569924</v>
      </c>
      <c r="Z105" s="22">
        <v>0.86054549743008124</v>
      </c>
      <c r="AA105" s="22">
        <v>0.87054662826035667</v>
      </c>
      <c r="AB105" s="22">
        <v>1.1488334462064081E-2</v>
      </c>
      <c r="AC105" s="22">
        <v>0.24070484331505831</v>
      </c>
      <c r="AD105" s="22">
        <v>3.5439805434149312E-5</v>
      </c>
      <c r="AE105" s="22">
        <v>-1.5418711328403236</v>
      </c>
      <c r="AF105" s="22">
        <v>-1.5023665065073819</v>
      </c>
      <c r="AG105" s="22">
        <v>0.49061679885126058</v>
      </c>
      <c r="AH105" s="22">
        <v>0.87054662826035845</v>
      </c>
      <c r="AI105">
        <v>-18.902189705582391</v>
      </c>
      <c r="AJ105">
        <v>-10.787464088230255</v>
      </c>
      <c r="AK105">
        <v>-7.1916427254868367</v>
      </c>
      <c r="AL105">
        <v>13.415204810032671</v>
      </c>
      <c r="AM105">
        <v>10.787464088230255</v>
      </c>
      <c r="AN105">
        <v>7.1916427254868367</v>
      </c>
    </row>
    <row r="106" spans="24:40" x14ac:dyDescent="0.25">
      <c r="X106">
        <v>79.3</v>
      </c>
      <c r="Y106" s="22">
        <v>77.95350549141547</v>
      </c>
      <c r="Z106" s="22">
        <v>1.3464945085845272</v>
      </c>
      <c r="AA106" s="22">
        <v>1.3604220385362424</v>
      </c>
      <c r="AB106" s="22">
        <v>1.023765387298944E-2</v>
      </c>
      <c r="AC106" s="22">
        <v>0.37639254625048979</v>
      </c>
      <c r="AD106" s="22">
        <v>7.7125491108041093E-5</v>
      </c>
      <c r="AE106" s="22">
        <v>-1.5319668124298669</v>
      </c>
      <c r="AF106" s="22">
        <v>-1.492809094579884</v>
      </c>
      <c r="AG106" s="22">
        <v>0.6135083913448045</v>
      </c>
      <c r="AH106" s="22">
        <v>1.360422038536248</v>
      </c>
      <c r="AI106">
        <v>-18.902189705582391</v>
      </c>
      <c r="AJ106">
        <v>-10.787464088230255</v>
      </c>
      <c r="AK106">
        <v>-7.1916427254868367</v>
      </c>
      <c r="AL106">
        <v>13.415204810032671</v>
      </c>
      <c r="AM106">
        <v>10.787464088230255</v>
      </c>
      <c r="AN106">
        <v>7.1916427254868367</v>
      </c>
    </row>
    <row r="107" spans="24:40" x14ac:dyDescent="0.25">
      <c r="X107">
        <v>78.8</v>
      </c>
      <c r="Y107" s="22">
        <v>75.592777365880551</v>
      </c>
      <c r="Z107" s="22">
        <v>3.2072226341194465</v>
      </c>
      <c r="AA107" s="22">
        <v>3.2321963125346542</v>
      </c>
      <c r="AB107" s="22">
        <v>7.7265351483613047E-3</v>
      </c>
      <c r="AC107" s="22">
        <v>0.8953963322681987</v>
      </c>
      <c r="AD107" s="22">
        <v>3.2857190678144696E-4</v>
      </c>
      <c r="AE107" s="22">
        <v>-1.5319668124298669</v>
      </c>
      <c r="AF107" s="22">
        <v>-1.4841366669898415</v>
      </c>
      <c r="AG107" s="22">
        <v>0.94625384134924317</v>
      </c>
      <c r="AH107" s="22">
        <v>3.2321963125346493</v>
      </c>
      <c r="AI107">
        <v>-18.902189705582391</v>
      </c>
      <c r="AJ107">
        <v>-10.787464088230255</v>
      </c>
      <c r="AK107">
        <v>-7.1916427254868367</v>
      </c>
      <c r="AL107">
        <v>13.415204810032671</v>
      </c>
      <c r="AM107">
        <v>10.787464088230255</v>
      </c>
      <c r="AN107">
        <v>7.1916427254868367</v>
      </c>
    </row>
    <row r="108" spans="24:40" x14ac:dyDescent="0.25">
      <c r="X108">
        <v>78.7</v>
      </c>
      <c r="Y108" s="22">
        <v>79.824340459320709</v>
      </c>
      <c r="Z108" s="22">
        <v>-1.124340459320706</v>
      </c>
      <c r="AA108" s="22">
        <v>-1.1348976910035873</v>
      </c>
      <c r="AB108" s="22">
        <v>9.3023642276904052E-3</v>
      </c>
      <c r="AC108" s="22">
        <v>-0.31414428801516664</v>
      </c>
      <c r="AD108" s="22">
        <v>4.8770470735645168E-5</v>
      </c>
      <c r="AE108" s="22">
        <v>-1.5319668124298669</v>
      </c>
      <c r="AF108" s="22">
        <v>-1.483680625620351</v>
      </c>
      <c r="AG108" s="22">
        <v>0.56048576076040202</v>
      </c>
      <c r="AH108" s="22">
        <v>-1.1348976910035862</v>
      </c>
      <c r="AI108">
        <v>-18.902189705582391</v>
      </c>
      <c r="AJ108">
        <v>-10.787464088230255</v>
      </c>
      <c r="AK108">
        <v>-7.1916427254868367</v>
      </c>
      <c r="AL108">
        <v>13.415204810032671</v>
      </c>
      <c r="AM108">
        <v>10.787464088230255</v>
      </c>
      <c r="AN108">
        <v>7.1916427254868367</v>
      </c>
    </row>
    <row r="109" spans="24:40" x14ac:dyDescent="0.25">
      <c r="X109">
        <v>78.599999999999994</v>
      </c>
      <c r="Y109" s="22">
        <v>76.316722704187725</v>
      </c>
      <c r="Z109" s="22">
        <v>2.2832772958122689</v>
      </c>
      <c r="AA109" s="22">
        <v>2.3175710675172922</v>
      </c>
      <c r="AB109" s="22">
        <v>1.4797290225821675E-2</v>
      </c>
      <c r="AC109" s="22">
        <v>0.63973152280081691</v>
      </c>
      <c r="AD109" s="22">
        <v>3.2351803457938559E-4</v>
      </c>
      <c r="AE109" s="22">
        <v>-1.5319668124298669</v>
      </c>
      <c r="AF109" s="22">
        <v>-1.4804644084753242</v>
      </c>
      <c r="AG109" s="22">
        <v>0.79983218414916069</v>
      </c>
      <c r="AH109" s="22">
        <v>2.3175710675172896</v>
      </c>
      <c r="AI109">
        <v>-18.902189705582391</v>
      </c>
      <c r="AJ109">
        <v>-10.787464088230255</v>
      </c>
      <c r="AK109">
        <v>-7.1916427254868367</v>
      </c>
      <c r="AL109">
        <v>13.415204810032671</v>
      </c>
      <c r="AM109">
        <v>10.787464088230255</v>
      </c>
      <c r="AN109">
        <v>7.1916427254868367</v>
      </c>
    </row>
    <row r="110" spans="24:40" x14ac:dyDescent="0.25">
      <c r="X110">
        <v>78.099999999999994</v>
      </c>
      <c r="Y110" s="22">
        <v>76.015107729691238</v>
      </c>
      <c r="Z110" s="22">
        <v>2.0848922703087567</v>
      </c>
      <c r="AA110" s="22">
        <v>2.1185576025587523</v>
      </c>
      <c r="AB110" s="22">
        <v>1.58906853461699E-2</v>
      </c>
      <c r="AC110" s="22">
        <v>0.58447217398297924</v>
      </c>
      <c r="AD110" s="22">
        <v>2.9031759955512197E-4</v>
      </c>
      <c r="AE110" s="22">
        <v>-1.5125970273974985</v>
      </c>
      <c r="AF110" s="22">
        <v>-1.4801411445939252</v>
      </c>
      <c r="AG110" s="22">
        <v>0.76450779851024364</v>
      </c>
      <c r="AH110" s="22">
        <v>2.118557602558754</v>
      </c>
      <c r="AI110">
        <v>-18.902189705582391</v>
      </c>
      <c r="AJ110">
        <v>-10.787464088230255</v>
      </c>
      <c r="AK110">
        <v>-7.1916427254868367</v>
      </c>
      <c r="AL110">
        <v>13.415204810032671</v>
      </c>
      <c r="AM110">
        <v>10.787464088230255</v>
      </c>
      <c r="AN110">
        <v>7.1916427254868367</v>
      </c>
    </row>
    <row r="111" spans="24:40" x14ac:dyDescent="0.25">
      <c r="X111">
        <v>72.5</v>
      </c>
      <c r="Y111" s="22">
        <v>73.251341091468063</v>
      </c>
      <c r="Z111" s="22">
        <v>-0.75134109146806338</v>
      </c>
      <c r="AA111" s="22">
        <v>-0.75506842031273891</v>
      </c>
      <c r="AB111" s="22">
        <v>4.9364120447975123E-3</v>
      </c>
      <c r="AC111" s="22">
        <v>-0.20946603689665469</v>
      </c>
      <c r="AD111" s="22">
        <v>1.1456031514730607E-5</v>
      </c>
      <c r="AE111" s="22">
        <v>-1.5078422496152202</v>
      </c>
      <c r="AF111" s="22">
        <v>-1.4762533227605081</v>
      </c>
      <c r="AG111" s="22">
        <v>0.45767459717211167</v>
      </c>
      <c r="AH111" s="22">
        <v>-0.75506842031274146</v>
      </c>
      <c r="AI111">
        <v>-18.902189705582391</v>
      </c>
      <c r="AJ111">
        <v>-10.787464088230255</v>
      </c>
      <c r="AK111">
        <v>-7.1916427254868367</v>
      </c>
      <c r="AL111">
        <v>13.415204810032671</v>
      </c>
      <c r="AM111">
        <v>10.787464088230255</v>
      </c>
      <c r="AN111">
        <v>7.1916427254868367</v>
      </c>
    </row>
    <row r="112" spans="24:40" x14ac:dyDescent="0.25">
      <c r="X112">
        <v>72.2</v>
      </c>
      <c r="Y112" s="22">
        <v>71.138713648393363</v>
      </c>
      <c r="Z112" s="22">
        <v>1.0612863516066398</v>
      </c>
      <c r="AA112" s="22">
        <v>1.0694104383610608</v>
      </c>
      <c r="AB112" s="22">
        <v>7.5967902154251161E-3</v>
      </c>
      <c r="AC112" s="22">
        <v>0.29627185097569553</v>
      </c>
      <c r="AD112" s="22">
        <v>3.5364632869618645E-5</v>
      </c>
      <c r="AE112" s="22">
        <v>-1.5078422496152202</v>
      </c>
      <c r="AF112" s="22">
        <v>-1.4652992029737115</v>
      </c>
      <c r="AG112" s="22">
        <v>0.54430859902788187</v>
      </c>
      <c r="AH112" s="22">
        <v>1.0694104383610545</v>
      </c>
      <c r="AI112">
        <v>-18.902189705582391</v>
      </c>
      <c r="AJ112">
        <v>-10.787464088230255</v>
      </c>
      <c r="AK112">
        <v>-7.1916427254868367</v>
      </c>
      <c r="AL112">
        <v>13.415204810032671</v>
      </c>
      <c r="AM112">
        <v>10.787464088230255</v>
      </c>
      <c r="AN112">
        <v>7.1916427254868367</v>
      </c>
    </row>
    <row r="113" spans="24:40" x14ac:dyDescent="0.25">
      <c r="X113">
        <v>71.900000000000006</v>
      </c>
      <c r="Y113" s="22">
        <v>72.500258474552695</v>
      </c>
      <c r="Z113" s="22">
        <v>-0.60025847455268888</v>
      </c>
      <c r="AA113" s="22">
        <v>-0.60302165692677079</v>
      </c>
      <c r="AB113" s="22">
        <v>4.5822274247392589E-3</v>
      </c>
      <c r="AC113" s="22">
        <v>-0.16731600897796303</v>
      </c>
      <c r="AD113" s="22">
        <v>6.7825443496347603E-6</v>
      </c>
      <c r="AE113" s="22">
        <v>-1.4984336523422108</v>
      </c>
      <c r="AF113" s="22">
        <v>-1.455019344823719</v>
      </c>
      <c r="AG113" s="22">
        <v>0.40904279602257149</v>
      </c>
      <c r="AH113" s="22">
        <v>-0.60302165692677046</v>
      </c>
      <c r="AI113">
        <v>-18.902189705582391</v>
      </c>
      <c r="AJ113">
        <v>-10.787464088230255</v>
      </c>
      <c r="AK113">
        <v>-7.1916427254868367</v>
      </c>
      <c r="AL113">
        <v>13.415204810032671</v>
      </c>
      <c r="AM113">
        <v>10.787464088230255</v>
      </c>
      <c r="AN113">
        <v>7.1916427254868367</v>
      </c>
    </row>
    <row r="114" spans="24:40" x14ac:dyDescent="0.25">
      <c r="X114">
        <v>71.599999999999994</v>
      </c>
      <c r="Y114" s="22">
        <v>72.183736730480391</v>
      </c>
      <c r="Z114" s="22">
        <v>-0.5837367304803962</v>
      </c>
      <c r="AA114" s="22">
        <v>-0.58577212271183043</v>
      </c>
      <c r="AB114" s="22">
        <v>3.4747167926114063E-3</v>
      </c>
      <c r="AC114" s="22">
        <v>-0.16262029784462714</v>
      </c>
      <c r="AD114" s="22">
        <v>4.8531866541797171E-6</v>
      </c>
      <c r="AE114" s="22">
        <v>-1.4984336523422108</v>
      </c>
      <c r="AF114" s="22">
        <v>-1.4293781489816981</v>
      </c>
      <c r="AG114" s="22">
        <v>0.4032620709224054</v>
      </c>
      <c r="AH114" s="22">
        <v>-0.58577212271182655</v>
      </c>
      <c r="AI114">
        <v>-18.902189705582391</v>
      </c>
      <c r="AJ114">
        <v>-10.787464088230255</v>
      </c>
      <c r="AK114">
        <v>-7.1916427254868367</v>
      </c>
      <c r="AL114">
        <v>13.415204810032671</v>
      </c>
      <c r="AM114">
        <v>10.787464088230255</v>
      </c>
      <c r="AN114">
        <v>7.1916427254868367</v>
      </c>
    </row>
    <row r="115" spans="24:40" x14ac:dyDescent="0.25">
      <c r="X115">
        <v>71.099999999999994</v>
      </c>
      <c r="Y115" s="22">
        <v>74.293502578678201</v>
      </c>
      <c r="Z115" s="22">
        <v>-3.1935025786782063</v>
      </c>
      <c r="AA115" s="22">
        <v>-3.2303356590986709</v>
      </c>
      <c r="AB115" s="22">
        <v>1.1402245558204297E-2</v>
      </c>
      <c r="AC115" s="22">
        <v>-0.8932218806094615</v>
      </c>
      <c r="AD115" s="22">
        <v>4.8432387167859984E-4</v>
      </c>
      <c r="AE115" s="22">
        <v>-1.4984336523422108</v>
      </c>
      <c r="AF115" s="22">
        <v>-1.4220710844912798</v>
      </c>
      <c r="AG115" s="22">
        <v>0.94510416389383323</v>
      </c>
      <c r="AH115" s="22">
        <v>-3.2303356590986732</v>
      </c>
      <c r="AI115">
        <v>-18.902189705582391</v>
      </c>
      <c r="AJ115">
        <v>-10.787464088230255</v>
      </c>
      <c r="AK115">
        <v>-7.1916427254868367</v>
      </c>
      <c r="AL115">
        <v>13.415204810032671</v>
      </c>
      <c r="AM115">
        <v>10.787464088230255</v>
      </c>
      <c r="AN115">
        <v>7.1916427254868367</v>
      </c>
    </row>
    <row r="116" spans="24:40" x14ac:dyDescent="0.25">
      <c r="X116">
        <v>78</v>
      </c>
      <c r="Y116" s="22">
        <v>71.672298130521966</v>
      </c>
      <c r="Z116" s="22">
        <v>6.3277018694780338</v>
      </c>
      <c r="AA116" s="22">
        <v>6.3419582858446546</v>
      </c>
      <c r="AB116" s="22">
        <v>2.2479517720013597E-3</v>
      </c>
      <c r="AC116" s="22">
        <v>1.7617187919347066</v>
      </c>
      <c r="AD116" s="22">
        <v>3.6803060399547845E-4</v>
      </c>
      <c r="AE116" s="22">
        <v>-1.4984336523422108</v>
      </c>
      <c r="AF116" s="22">
        <v>-1.4074379653898692</v>
      </c>
      <c r="AG116" s="22">
        <v>1.3272975521467318</v>
      </c>
      <c r="AH116" s="22">
        <v>6.3419582858446564</v>
      </c>
      <c r="AI116">
        <v>-18.902189705582391</v>
      </c>
      <c r="AJ116">
        <v>-10.787464088230255</v>
      </c>
      <c r="AK116">
        <v>-7.1916427254868367</v>
      </c>
      <c r="AL116">
        <v>13.415204810032671</v>
      </c>
      <c r="AM116">
        <v>10.787464088230255</v>
      </c>
      <c r="AN116">
        <v>7.1916427254868367</v>
      </c>
    </row>
    <row r="117" spans="24:40" x14ac:dyDescent="0.25">
      <c r="X117">
        <v>73</v>
      </c>
      <c r="Y117" s="22">
        <v>71.527488597717962</v>
      </c>
      <c r="Z117" s="22">
        <v>1.4725114022820378</v>
      </c>
      <c r="AA117" s="22">
        <v>1.4774170296508231</v>
      </c>
      <c r="AB117" s="22">
        <v>3.320408029916914E-3</v>
      </c>
      <c r="AC117" s="22">
        <v>0.41018783407199161</v>
      </c>
      <c r="AD117" s="22">
        <v>2.9501754140419974E-5</v>
      </c>
      <c r="AE117" s="22">
        <v>-1.4984336523422108</v>
      </c>
      <c r="AF117" s="22">
        <v>-1.4042087122029465</v>
      </c>
      <c r="AG117" s="22">
        <v>0.64045908071631841</v>
      </c>
      <c r="AH117" s="22">
        <v>1.4774170296508264</v>
      </c>
      <c r="AI117">
        <v>-18.902189705582391</v>
      </c>
      <c r="AJ117">
        <v>-10.787464088230255</v>
      </c>
      <c r="AK117">
        <v>-7.1916427254868367</v>
      </c>
      <c r="AL117">
        <v>13.415204810032671</v>
      </c>
      <c r="AM117">
        <v>10.787464088230255</v>
      </c>
      <c r="AN117">
        <v>7.1916427254868367</v>
      </c>
    </row>
    <row r="118" spans="24:40" x14ac:dyDescent="0.25">
      <c r="X118">
        <v>73</v>
      </c>
      <c r="Y118" s="22">
        <v>73.47541650571857</v>
      </c>
      <c r="Z118" s="22">
        <v>-0.47541650571857019</v>
      </c>
      <c r="AA118" s="22">
        <v>-0.47722385593007743</v>
      </c>
      <c r="AB118" s="22">
        <v>3.7872168146038895E-3</v>
      </c>
      <c r="AC118" s="22">
        <v>-0.13246467928915875</v>
      </c>
      <c r="AD118" s="22">
        <v>3.5108691395228282E-6</v>
      </c>
      <c r="AE118" s="22">
        <v>-1.4754749432056431</v>
      </c>
      <c r="AF118" s="22">
        <v>-1.3956917906660498</v>
      </c>
      <c r="AG118" s="22">
        <v>0.36395697450269965</v>
      </c>
      <c r="AH118" s="22">
        <v>-0.47722385593007871</v>
      </c>
      <c r="AI118">
        <v>-18.902189705582391</v>
      </c>
      <c r="AJ118">
        <v>-10.787464088230255</v>
      </c>
      <c r="AK118">
        <v>-7.1916427254868367</v>
      </c>
      <c r="AL118">
        <v>13.415204810032671</v>
      </c>
      <c r="AM118">
        <v>10.787464088230255</v>
      </c>
      <c r="AN118">
        <v>7.1916427254868367</v>
      </c>
    </row>
    <row r="119" spans="24:40" x14ac:dyDescent="0.25">
      <c r="X119">
        <v>69.2</v>
      </c>
      <c r="Y119" s="22">
        <v>69.560005254457963</v>
      </c>
      <c r="Z119" s="22">
        <v>-0.36000525445795972</v>
      </c>
      <c r="AA119" s="22">
        <v>-0.36463274221186737</v>
      </c>
      <c r="AB119" s="22">
        <v>1.2690817960671943E-2</v>
      </c>
      <c r="AC119" s="22">
        <v>-0.10075906837585046</v>
      </c>
      <c r="AD119" s="22">
        <v>6.8683295398121984E-6</v>
      </c>
      <c r="AE119" s="22">
        <v>-1.4754749432056431</v>
      </c>
      <c r="AF119" s="22">
        <v>-1.3938705505807882</v>
      </c>
      <c r="AG119" s="22">
        <v>0.31742568953355121</v>
      </c>
      <c r="AH119" s="22">
        <v>-0.3646327422118712</v>
      </c>
      <c r="AI119">
        <v>-18.902189705582391</v>
      </c>
      <c r="AJ119">
        <v>-10.787464088230255</v>
      </c>
      <c r="AK119">
        <v>-7.1916427254868367</v>
      </c>
      <c r="AL119">
        <v>13.415204810032671</v>
      </c>
      <c r="AM119">
        <v>10.787464088230255</v>
      </c>
      <c r="AN119">
        <v>7.1916427254868367</v>
      </c>
    </row>
    <row r="120" spans="24:40" x14ac:dyDescent="0.25">
      <c r="X120">
        <v>68.400000000000006</v>
      </c>
      <c r="Y120" s="22">
        <v>70.411010792284401</v>
      </c>
      <c r="Z120" s="22">
        <v>-2.0110107922843952</v>
      </c>
      <c r="AA120" s="22">
        <v>-2.0191129545271878</v>
      </c>
      <c r="AB120" s="22">
        <v>4.0127335247032922E-3</v>
      </c>
      <c r="AC120" s="22">
        <v>-0.56038873958878166</v>
      </c>
      <c r="AD120" s="22">
        <v>6.6590416815400836E-5</v>
      </c>
      <c r="AE120" s="22">
        <v>-1.4754749432056431</v>
      </c>
      <c r="AF120" s="22">
        <v>-1.3871280616079238</v>
      </c>
      <c r="AG120" s="22">
        <v>0.74859116985760765</v>
      </c>
      <c r="AH120" s="22">
        <v>-2.0191129545271891</v>
      </c>
      <c r="AI120">
        <v>-18.902189705582391</v>
      </c>
      <c r="AJ120">
        <v>-10.787464088230255</v>
      </c>
      <c r="AK120">
        <v>-7.1916427254868367</v>
      </c>
      <c r="AL120">
        <v>13.415204810032671</v>
      </c>
      <c r="AM120">
        <v>10.787464088230255</v>
      </c>
      <c r="AN120">
        <v>7.1916427254868367</v>
      </c>
    </row>
    <row r="121" spans="24:40" x14ac:dyDescent="0.25">
      <c r="X121">
        <v>68.400000000000006</v>
      </c>
      <c r="Y121" s="22">
        <v>70.447768324413175</v>
      </c>
      <c r="Z121" s="22">
        <v>-2.0477683244131697</v>
      </c>
      <c r="AA121" s="22">
        <v>-2.0702025706621185</v>
      </c>
      <c r="AB121" s="22">
        <v>1.0836739634506116E-2</v>
      </c>
      <c r="AC121" s="22">
        <v>-0.5725965460425616</v>
      </c>
      <c r="AD121" s="22">
        <v>1.8904905409293873E-4</v>
      </c>
      <c r="AE121" s="22">
        <v>-1.462064744247453</v>
      </c>
      <c r="AF121" s="22">
        <v>-1.3833164229030315</v>
      </c>
      <c r="AG121" s="22">
        <v>0.75670109425225596</v>
      </c>
      <c r="AH121" s="22">
        <v>-2.0702025706621203</v>
      </c>
      <c r="AI121">
        <v>-18.902189705582391</v>
      </c>
      <c r="AJ121">
        <v>-10.787464088230255</v>
      </c>
      <c r="AK121">
        <v>-7.1916427254868367</v>
      </c>
      <c r="AL121">
        <v>13.415204810032671</v>
      </c>
      <c r="AM121">
        <v>10.787464088230255</v>
      </c>
      <c r="AN121">
        <v>7.1916427254868367</v>
      </c>
    </row>
    <row r="122" spans="24:40" x14ac:dyDescent="0.25">
      <c r="X122">
        <v>67.8</v>
      </c>
      <c r="Y122" s="22">
        <v>69.916679038801206</v>
      </c>
      <c r="Z122" s="22">
        <v>-2.1166790388012089</v>
      </c>
      <c r="AA122" s="22">
        <v>-2.1238633627002486</v>
      </c>
      <c r="AB122" s="22">
        <v>3.3826676542429213E-3</v>
      </c>
      <c r="AC122" s="22">
        <v>-0.58964780058256083</v>
      </c>
      <c r="AD122" s="22">
        <v>6.211016167816787E-5</v>
      </c>
      <c r="AE122" s="22">
        <v>-1.4576525936309461</v>
      </c>
      <c r="AF122" s="22">
        <v>-1.3767074695376171</v>
      </c>
      <c r="AG122" s="22">
        <v>0.76788527826919617</v>
      </c>
      <c r="AH122" s="22">
        <v>-2.1238633627002463</v>
      </c>
      <c r="AI122">
        <v>-18.902189705582391</v>
      </c>
      <c r="AJ122">
        <v>-10.787464088230255</v>
      </c>
      <c r="AK122">
        <v>-7.1916427254868367</v>
      </c>
      <c r="AL122">
        <v>13.415204810032671</v>
      </c>
      <c r="AM122">
        <v>10.787464088230255</v>
      </c>
      <c r="AN122">
        <v>7.1916427254868367</v>
      </c>
    </row>
    <row r="123" spans="24:40" x14ac:dyDescent="0.25">
      <c r="X123">
        <v>67.8</v>
      </c>
      <c r="Y123" s="22">
        <v>69.199861886918754</v>
      </c>
      <c r="Z123" s="22">
        <v>-1.3998618869187567</v>
      </c>
      <c r="AA123" s="22">
        <v>-1.42389574032822</v>
      </c>
      <c r="AB123" s="22">
        <v>1.6878941855618567E-2</v>
      </c>
      <c r="AC123" s="22">
        <v>-0.39263009210644328</v>
      </c>
      <c r="AD123" s="22">
        <v>1.3930021327010486E-4</v>
      </c>
      <c r="AE123" s="22">
        <v>-1.4576525936309461</v>
      </c>
      <c r="AF123" s="22">
        <v>-1.3727139051375838</v>
      </c>
      <c r="AG123" s="22">
        <v>0.62660202050938463</v>
      </c>
      <c r="AH123" s="22">
        <v>-1.4238957403282198</v>
      </c>
      <c r="AI123">
        <v>-18.902189705582391</v>
      </c>
      <c r="AJ123">
        <v>-10.787464088230255</v>
      </c>
      <c r="AK123">
        <v>-7.1916427254868367</v>
      </c>
      <c r="AL123">
        <v>13.415204810032671</v>
      </c>
      <c r="AM123">
        <v>10.787464088230255</v>
      </c>
      <c r="AN123">
        <v>7.1916427254868367</v>
      </c>
    </row>
    <row r="124" spans="24:40" x14ac:dyDescent="0.25">
      <c r="X124">
        <v>71.400000000000006</v>
      </c>
      <c r="Y124" s="22">
        <v>67.361494457394471</v>
      </c>
      <c r="Z124" s="22">
        <v>4.0385055426055345</v>
      </c>
      <c r="AA124" s="22">
        <v>4.0777341483702259</v>
      </c>
      <c r="AB124" s="22">
        <v>9.6201969862041645E-3</v>
      </c>
      <c r="AC124" s="22">
        <v>1.1285522929162761</v>
      </c>
      <c r="AD124" s="22">
        <v>6.5113638451965241E-4</v>
      </c>
      <c r="AE124" s="22">
        <v>-1.4576525936309461</v>
      </c>
      <c r="AF124" s="22">
        <v>-1.3704978501844876</v>
      </c>
      <c r="AG124" s="22">
        <v>1.0623334189021243</v>
      </c>
      <c r="AH124" s="22">
        <v>4.0777341483702276</v>
      </c>
      <c r="AI124">
        <v>-18.902189705582391</v>
      </c>
      <c r="AJ124">
        <v>-10.787464088230255</v>
      </c>
      <c r="AK124">
        <v>-7.1916427254868367</v>
      </c>
      <c r="AL124">
        <v>13.415204810032671</v>
      </c>
      <c r="AM124">
        <v>10.787464088230255</v>
      </c>
      <c r="AN124">
        <v>7.1916427254868367</v>
      </c>
    </row>
    <row r="125" spans="24:40" x14ac:dyDescent="0.25">
      <c r="X125">
        <v>71</v>
      </c>
      <c r="Y125" s="22">
        <v>67.07146729121061</v>
      </c>
      <c r="Z125" s="22">
        <v>3.9285327087893904</v>
      </c>
      <c r="AA125" s="22">
        <v>3.9767284853094225</v>
      </c>
      <c r="AB125" s="22">
        <v>1.2119453640869811E-2</v>
      </c>
      <c r="AC125" s="22">
        <v>1.0992084253326686</v>
      </c>
      <c r="AD125" s="22">
        <v>7.801625599738192E-4</v>
      </c>
      <c r="AE125" s="22">
        <v>-1.4445835579455348</v>
      </c>
      <c r="AF125" s="22">
        <v>-1.3626105692984638</v>
      </c>
      <c r="AG125" s="22">
        <v>1.0484314118399298</v>
      </c>
      <c r="AH125" s="22">
        <v>3.9767284853094247</v>
      </c>
      <c r="AI125">
        <v>-18.902189705582391</v>
      </c>
      <c r="AJ125">
        <v>-10.787464088230255</v>
      </c>
      <c r="AK125">
        <v>-7.1916427254868367</v>
      </c>
      <c r="AL125">
        <v>13.415204810032671</v>
      </c>
      <c r="AM125">
        <v>10.787464088230255</v>
      </c>
      <c r="AN125">
        <v>7.1916427254868367</v>
      </c>
    </row>
    <row r="126" spans="24:40" x14ac:dyDescent="0.25">
      <c r="X126">
        <v>77</v>
      </c>
      <c r="Y126" s="22">
        <v>66.985145049866233</v>
      </c>
      <c r="Z126" s="22">
        <v>10.014854950133767</v>
      </c>
      <c r="AA126" s="22">
        <v>10.108067705734769</v>
      </c>
      <c r="AB126" s="22">
        <v>9.2216196324171884E-3</v>
      </c>
      <c r="AC126" s="22">
        <v>2.7980681930751596</v>
      </c>
      <c r="AD126" s="22">
        <v>3.8352499401215208E-3</v>
      </c>
      <c r="AE126" s="22">
        <v>-1.4402815816722083</v>
      </c>
      <c r="AF126" s="22">
        <v>-1.34433227587116</v>
      </c>
      <c r="AG126" s="22">
        <v>1.6727427157441637</v>
      </c>
      <c r="AH126" s="22">
        <v>10.108067705734772</v>
      </c>
      <c r="AI126">
        <v>-18.902189705582391</v>
      </c>
      <c r="AJ126">
        <v>-10.787464088230255</v>
      </c>
      <c r="AK126">
        <v>-7.1916427254868367</v>
      </c>
      <c r="AL126">
        <v>13.415204810032671</v>
      </c>
      <c r="AM126">
        <v>10.787464088230255</v>
      </c>
      <c r="AN126">
        <v>7.1916427254868367</v>
      </c>
    </row>
    <row r="127" spans="24:40" x14ac:dyDescent="0.25">
      <c r="X127">
        <v>73</v>
      </c>
      <c r="Y127" s="22">
        <v>68.21006943635598</v>
      </c>
      <c r="Z127" s="22">
        <v>4.7899305636440204</v>
      </c>
      <c r="AA127" s="22">
        <v>4.8581442364877319</v>
      </c>
      <c r="AB127" s="22">
        <v>1.4041096666373043E-2</v>
      </c>
      <c r="AC127" s="22">
        <v>1.3415340588717739</v>
      </c>
      <c r="AD127" s="22">
        <v>1.3489381000623786E-3</v>
      </c>
      <c r="AE127" s="22">
        <v>-1.4402815816722083</v>
      </c>
      <c r="AF127" s="22">
        <v>-1.3405255148411312</v>
      </c>
      <c r="AG127" s="22">
        <v>1.1582461132556301</v>
      </c>
      <c r="AH127" s="22">
        <v>4.8581442364877283</v>
      </c>
      <c r="AI127">
        <v>-18.902189705582391</v>
      </c>
      <c r="AJ127">
        <v>-10.787464088230255</v>
      </c>
      <c r="AK127">
        <v>-7.1916427254868367</v>
      </c>
      <c r="AL127">
        <v>13.415204810032671</v>
      </c>
      <c r="AM127">
        <v>10.787464088230255</v>
      </c>
      <c r="AN127">
        <v>7.1916427254868367</v>
      </c>
    </row>
    <row r="128" spans="24:40" x14ac:dyDescent="0.25">
      <c r="X128">
        <v>69.900000000000006</v>
      </c>
      <c r="Y128" s="22">
        <v>65.591682633988185</v>
      </c>
      <c r="Z128" s="22">
        <v>4.3083173660118206</v>
      </c>
      <c r="AA128" s="22">
        <v>4.3511332362889164</v>
      </c>
      <c r="AB128" s="22">
        <v>9.8401652976304425E-3</v>
      </c>
      <c r="AC128" s="22">
        <v>1.2040843910900216</v>
      </c>
      <c r="AD128" s="22">
        <v>7.5832843424865793E-4</v>
      </c>
      <c r="AE128" s="22">
        <v>-1.4402815816722083</v>
      </c>
      <c r="AF128" s="22">
        <v>-1.3343736950896321</v>
      </c>
      <c r="AG128" s="22">
        <v>1.0973077923217449</v>
      </c>
      <c r="AH128" s="22">
        <v>4.3511332362889172</v>
      </c>
      <c r="AI128">
        <v>-18.902189705582391</v>
      </c>
      <c r="AJ128">
        <v>-10.787464088230255</v>
      </c>
      <c r="AK128">
        <v>-7.1916427254868367</v>
      </c>
      <c r="AL128">
        <v>13.415204810032671</v>
      </c>
      <c r="AM128">
        <v>10.787464088230255</v>
      </c>
      <c r="AN128">
        <v>7.1916427254868367</v>
      </c>
    </row>
    <row r="129" spans="24:40" x14ac:dyDescent="0.25">
      <c r="X129">
        <v>69.5</v>
      </c>
      <c r="Y129" s="22">
        <v>64.961599021740781</v>
      </c>
      <c r="Z129" s="22">
        <v>4.5384009782592187</v>
      </c>
      <c r="AA129" s="22">
        <v>4.5895445367106333</v>
      </c>
      <c r="AB129" s="22">
        <v>1.1143493225162761E-2</v>
      </c>
      <c r="AC129" s="22">
        <v>1.2692235396671032</v>
      </c>
      <c r="AD129" s="22">
        <v>9.5545604644398389E-4</v>
      </c>
      <c r="AE129" s="22">
        <v>-1.4402815816722083</v>
      </c>
      <c r="AF129" s="22">
        <v>-1.3291320514802278</v>
      </c>
      <c r="AG129" s="22">
        <v>1.1265982157216046</v>
      </c>
      <c r="AH129" s="22">
        <v>4.589544536710636</v>
      </c>
      <c r="AI129">
        <v>-18.902189705582391</v>
      </c>
      <c r="AJ129">
        <v>-10.787464088230255</v>
      </c>
      <c r="AK129">
        <v>-7.1916427254868367</v>
      </c>
      <c r="AL129">
        <v>13.415204810032671</v>
      </c>
      <c r="AM129">
        <v>10.787464088230255</v>
      </c>
      <c r="AN129">
        <v>7.1916427254868367</v>
      </c>
    </row>
    <row r="130" spans="24:40" x14ac:dyDescent="0.25">
      <c r="X130">
        <v>69.099999999999994</v>
      </c>
      <c r="Y130" s="22">
        <v>64.899818245409236</v>
      </c>
      <c r="Z130" s="22">
        <v>4.2001817545907585</v>
      </c>
      <c r="AA130" s="22">
        <v>4.2452752350718441</v>
      </c>
      <c r="AB130" s="22">
        <v>1.0622039322340446E-2</v>
      </c>
      <c r="AC130" s="22">
        <v>1.1743264961319577</v>
      </c>
      <c r="AD130" s="22">
        <v>7.7923740583478603E-4</v>
      </c>
      <c r="AE130" s="22">
        <v>-1.4402815816722083</v>
      </c>
      <c r="AF130" s="22">
        <v>-1.3131154496895989</v>
      </c>
      <c r="AG130" s="22">
        <v>1.083663460734908</v>
      </c>
      <c r="AH130" s="22">
        <v>4.2452752350718495</v>
      </c>
      <c r="AI130">
        <v>-18.902189705582391</v>
      </c>
      <c r="AJ130">
        <v>-10.787464088230255</v>
      </c>
      <c r="AK130">
        <v>-7.1916427254868367</v>
      </c>
      <c r="AL130">
        <v>13.415204810032671</v>
      </c>
      <c r="AM130">
        <v>10.787464088230255</v>
      </c>
      <c r="AN130">
        <v>7.1916427254868367</v>
      </c>
    </row>
    <row r="131" spans="24:40" x14ac:dyDescent="0.25">
      <c r="X131">
        <v>68.599999999999994</v>
      </c>
      <c r="Y131" s="22">
        <v>65.416260199914404</v>
      </c>
      <c r="Z131" s="22">
        <v>3.1837398000855899</v>
      </c>
      <c r="AA131" s="22">
        <v>3.4112704160944105</v>
      </c>
      <c r="AB131" s="22">
        <v>6.6699671458273088E-2</v>
      </c>
      <c r="AC131" s="22">
        <v>0.91649214905815424</v>
      </c>
      <c r="AD131" s="22">
        <v>3.1594113435150181E-3</v>
      </c>
      <c r="AE131" s="22">
        <v>-1.4191611772342045</v>
      </c>
      <c r="AF131" s="22">
        <v>-1.3112316458263693</v>
      </c>
      <c r="AG131" s="22">
        <v>0.95733596456946823</v>
      </c>
      <c r="AH131" s="22">
        <v>3.4112704160944136</v>
      </c>
      <c r="AI131">
        <v>-18.902189705582391</v>
      </c>
      <c r="AJ131">
        <v>-10.787464088230255</v>
      </c>
      <c r="AK131">
        <v>-7.1916427254868367</v>
      </c>
      <c r="AL131">
        <v>13.415204810032671</v>
      </c>
      <c r="AM131">
        <v>10.787464088230255</v>
      </c>
      <c r="AN131">
        <v>7.1916427254868367</v>
      </c>
    </row>
    <row r="132" spans="24:40" x14ac:dyDescent="0.25">
      <c r="X132">
        <v>68.2</v>
      </c>
      <c r="Y132" s="22">
        <v>65.189395092438417</v>
      </c>
      <c r="Z132" s="22">
        <v>3.0106049075615857</v>
      </c>
      <c r="AA132" s="22">
        <v>3.2253342690425058</v>
      </c>
      <c r="AB132" s="22">
        <v>6.6575847205031194E-2</v>
      </c>
      <c r="AC132" s="22">
        <v>0.86659492201784094</v>
      </c>
      <c r="AD132" s="22">
        <v>2.819138069092425E-3</v>
      </c>
      <c r="AE132" s="22">
        <v>-1.4191611772342045</v>
      </c>
      <c r="AF132" s="22">
        <v>-1.3104802307873942</v>
      </c>
      <c r="AG132" s="22">
        <v>0.93091080239614843</v>
      </c>
      <c r="AH132" s="22">
        <v>3.2253342690425106</v>
      </c>
      <c r="AI132">
        <v>-18.902189705582391</v>
      </c>
      <c r="AJ132">
        <v>-10.787464088230255</v>
      </c>
      <c r="AK132">
        <v>-7.1916427254868367</v>
      </c>
      <c r="AL132">
        <v>13.415204810032671</v>
      </c>
      <c r="AM132">
        <v>10.787464088230255</v>
      </c>
      <c r="AN132">
        <v>7.1916427254868367</v>
      </c>
    </row>
    <row r="133" spans="24:40" x14ac:dyDescent="0.25">
      <c r="X133">
        <v>67.8</v>
      </c>
      <c r="Y133" s="22">
        <v>64.691270308388482</v>
      </c>
      <c r="Z133" s="22">
        <v>3.108729691611515</v>
      </c>
      <c r="AA133" s="22">
        <v>3.3427289461091192</v>
      </c>
      <c r="AB133" s="22">
        <v>7.0002461542677669E-2</v>
      </c>
      <c r="AC133" s="22">
        <v>0.89648691165023042</v>
      </c>
      <c r="AD133" s="22">
        <v>3.1839469167206139E-3</v>
      </c>
      <c r="AE133" s="22">
        <v>-1.4191611772342045</v>
      </c>
      <c r="AF133" s="22">
        <v>-1.3064014108906874</v>
      </c>
      <c r="AG133" s="22">
        <v>0.94682992752142681</v>
      </c>
      <c r="AH133" s="22">
        <v>3.3427289461091134</v>
      </c>
      <c r="AI133">
        <v>-18.902189705582391</v>
      </c>
      <c r="AJ133">
        <v>-10.787464088230255</v>
      </c>
      <c r="AK133">
        <v>-7.1916427254868367</v>
      </c>
      <c r="AL133">
        <v>13.415204810032671</v>
      </c>
      <c r="AM133">
        <v>10.787464088230255</v>
      </c>
      <c r="AN133">
        <v>7.1916427254868367</v>
      </c>
    </row>
    <row r="134" spans="24:40" x14ac:dyDescent="0.25">
      <c r="X134">
        <v>67.3</v>
      </c>
      <c r="Y134" s="22">
        <v>64.849754314425525</v>
      </c>
      <c r="Z134" s="22">
        <v>2.4502456855744725</v>
      </c>
      <c r="AA134" s="22">
        <v>2.493424005900664</v>
      </c>
      <c r="AB134" s="22">
        <v>1.7316878406565699E-2</v>
      </c>
      <c r="AC134" s="22">
        <v>0.68739247978548379</v>
      </c>
      <c r="AD134" s="22">
        <v>4.3824004842811471E-4</v>
      </c>
      <c r="AE134" s="22">
        <v>-1.4067868590764927</v>
      </c>
      <c r="AF134" s="22">
        <v>-1.301505501104308</v>
      </c>
      <c r="AG134" s="22">
        <v>0.82909135792473665</v>
      </c>
      <c r="AH134" s="22">
        <v>2.4934240059006663</v>
      </c>
      <c r="AI134">
        <v>-18.902189705582391</v>
      </c>
      <c r="AJ134">
        <v>-10.787464088230255</v>
      </c>
      <c r="AK134">
        <v>-7.1916427254868367</v>
      </c>
      <c r="AL134">
        <v>13.415204810032671</v>
      </c>
      <c r="AM134">
        <v>10.787464088230255</v>
      </c>
      <c r="AN134">
        <v>7.1916427254868367</v>
      </c>
    </row>
    <row r="135" spans="24:40" x14ac:dyDescent="0.25">
      <c r="X135">
        <v>66.8</v>
      </c>
      <c r="Y135" s="22">
        <v>63.670675057973824</v>
      </c>
      <c r="Z135" s="22">
        <v>3.1293249420261731</v>
      </c>
      <c r="AA135" s="22">
        <v>3.2069301228121532</v>
      </c>
      <c r="AB135" s="22">
        <v>2.4199211649155259E-2</v>
      </c>
      <c r="AC135" s="22">
        <v>0.88099201288439932</v>
      </c>
      <c r="AD135" s="22">
        <v>1.013048865575007E-3</v>
      </c>
      <c r="AE135" s="22">
        <v>-1.4067868590764927</v>
      </c>
      <c r="AF135" s="22">
        <v>-1.2961710798474064</v>
      </c>
      <c r="AG135" s="22">
        <v>0.93861174768079658</v>
      </c>
      <c r="AH135" s="22">
        <v>3.2069301228121558</v>
      </c>
      <c r="AI135">
        <v>-18.902189705582391</v>
      </c>
      <c r="AJ135">
        <v>-10.787464088230255</v>
      </c>
      <c r="AK135">
        <v>-7.1916427254868367</v>
      </c>
      <c r="AL135">
        <v>13.415204810032671</v>
      </c>
      <c r="AM135">
        <v>10.787464088230255</v>
      </c>
      <c r="AN135">
        <v>7.1916427254868367</v>
      </c>
    </row>
    <row r="136" spans="24:40" x14ac:dyDescent="0.25">
      <c r="X136">
        <v>72</v>
      </c>
      <c r="Y136" s="22">
        <v>75.286424249742623</v>
      </c>
      <c r="Z136" s="22">
        <v>-3.2864242497426233</v>
      </c>
      <c r="AA136" s="22">
        <v>-3.3054963203351804</v>
      </c>
      <c r="AB136" s="22">
        <v>5.7698054223292551E-3</v>
      </c>
      <c r="AC136" s="22">
        <v>-0.91660462449417812</v>
      </c>
      <c r="AD136" s="22">
        <v>2.566165761358718E-4</v>
      </c>
      <c r="AE136" s="22">
        <v>-1.4067868590764927</v>
      </c>
      <c r="AF136" s="22">
        <v>-1.2890552708090761</v>
      </c>
      <c r="AG136" s="22">
        <v>0.95739470674021288</v>
      </c>
      <c r="AH136" s="22">
        <v>-3.3054963203351826</v>
      </c>
      <c r="AI136">
        <v>-18.902189705582391</v>
      </c>
      <c r="AJ136">
        <v>-10.787464088230255</v>
      </c>
      <c r="AK136">
        <v>-7.1916427254868367</v>
      </c>
      <c r="AL136">
        <v>13.415204810032671</v>
      </c>
      <c r="AM136">
        <v>10.787464088230255</v>
      </c>
      <c r="AN136">
        <v>7.1916427254868367</v>
      </c>
    </row>
    <row r="137" spans="24:40" x14ac:dyDescent="0.25">
      <c r="X137">
        <v>71.7</v>
      </c>
      <c r="Y137" s="22">
        <v>78.207081872918479</v>
      </c>
      <c r="Z137" s="22">
        <v>-6.5070818729184765</v>
      </c>
      <c r="AA137" s="22">
        <v>-6.549863220572405</v>
      </c>
      <c r="AB137" s="22">
        <v>6.5316398546394197E-3</v>
      </c>
      <c r="AC137" s="22">
        <v>-1.8155622442212729</v>
      </c>
      <c r="AD137" s="22">
        <v>1.1406092113505001E-3</v>
      </c>
      <c r="AE137" s="22">
        <v>-1.3946242806491973</v>
      </c>
      <c r="AF137" s="22">
        <v>-1.2849932820614418</v>
      </c>
      <c r="AG137" s="22">
        <v>1.347428010775074</v>
      </c>
      <c r="AH137" s="22">
        <v>-6.5498632205724041</v>
      </c>
      <c r="AI137">
        <v>-18.902189705582391</v>
      </c>
      <c r="AJ137">
        <v>-10.787464088230255</v>
      </c>
      <c r="AK137">
        <v>-7.1916427254868367</v>
      </c>
      <c r="AL137">
        <v>13.415204810032671</v>
      </c>
      <c r="AM137">
        <v>10.787464088230255</v>
      </c>
      <c r="AN137">
        <v>7.1916427254868367</v>
      </c>
    </row>
    <row r="138" spans="24:40" x14ac:dyDescent="0.25">
      <c r="X138">
        <v>71.900000000000006</v>
      </c>
      <c r="Y138" s="22">
        <v>72.668602005745583</v>
      </c>
      <c r="Z138" s="22">
        <v>-0.7686020057455778</v>
      </c>
      <c r="AA138" s="22">
        <v>-0.77998638118465635</v>
      </c>
      <c r="AB138" s="22">
        <v>1.459560796663378E-2</v>
      </c>
      <c r="AC138" s="22">
        <v>-0.21532584412512956</v>
      </c>
      <c r="AD138" s="22">
        <v>3.6144848778264122E-5</v>
      </c>
      <c r="AE138" s="22">
        <v>-1.3946242806491973</v>
      </c>
      <c r="AF138" s="22">
        <v>-1.2815683360498682</v>
      </c>
      <c r="AG138" s="22">
        <v>0.46403215850318991</v>
      </c>
      <c r="AH138" s="22">
        <v>-0.77998638118466246</v>
      </c>
      <c r="AI138">
        <v>-18.902189705582391</v>
      </c>
      <c r="AJ138">
        <v>-10.787464088230255</v>
      </c>
      <c r="AK138">
        <v>-7.1916427254868367</v>
      </c>
      <c r="AL138">
        <v>13.415204810032671</v>
      </c>
      <c r="AM138">
        <v>10.787464088230255</v>
      </c>
      <c r="AN138">
        <v>7.1916427254868367</v>
      </c>
    </row>
    <row r="139" spans="24:40" x14ac:dyDescent="0.25">
      <c r="X139">
        <v>72</v>
      </c>
      <c r="Y139" s="22">
        <v>73.962201694514192</v>
      </c>
      <c r="Z139" s="22">
        <v>-1.9622016945141922</v>
      </c>
      <c r="AA139" s="22">
        <v>-1.9830033705820398</v>
      </c>
      <c r="AB139" s="22">
        <v>1.0489985229701449E-2</v>
      </c>
      <c r="AC139" s="22">
        <v>-0.54857427925052948</v>
      </c>
      <c r="AD139" s="22">
        <v>1.6790822246838958E-4</v>
      </c>
      <c r="AE139" s="22">
        <v>-1.3946242806491973</v>
      </c>
      <c r="AF139" s="22">
        <v>-1.2792435935419131</v>
      </c>
      <c r="AG139" s="22">
        <v>0.7406580042438814</v>
      </c>
      <c r="AH139" s="22">
        <v>-1.983003370582046</v>
      </c>
      <c r="AI139">
        <v>-18.902189705582391</v>
      </c>
      <c r="AJ139">
        <v>-10.787464088230255</v>
      </c>
      <c r="AK139">
        <v>-7.1916427254868367</v>
      </c>
      <c r="AL139">
        <v>13.415204810032671</v>
      </c>
      <c r="AM139">
        <v>10.787464088230255</v>
      </c>
      <c r="AN139">
        <v>7.1916427254868367</v>
      </c>
    </row>
    <row r="140" spans="24:40" x14ac:dyDescent="0.25">
      <c r="X140">
        <v>73</v>
      </c>
      <c r="Y140" s="22">
        <v>73.862674657235658</v>
      </c>
      <c r="Z140" s="22">
        <v>-0.86267465723565806</v>
      </c>
      <c r="AA140" s="22">
        <v>-0.86931241981442042</v>
      </c>
      <c r="AB140" s="22">
        <v>7.6356467795320876E-3</v>
      </c>
      <c r="AC140" s="22">
        <v>-0.24083153510978253</v>
      </c>
      <c r="AD140" s="22">
        <v>2.3488094275505238E-5</v>
      </c>
      <c r="AE140" s="22">
        <v>-1.3946242806491973</v>
      </c>
      <c r="AF140" s="22">
        <v>-1.2788279348694824</v>
      </c>
      <c r="AG140" s="22">
        <v>0.49074589668155405</v>
      </c>
      <c r="AH140" s="22">
        <v>-0.86931241981442131</v>
      </c>
      <c r="AI140">
        <v>-18.902189705582391</v>
      </c>
      <c r="AJ140">
        <v>-10.787464088230255</v>
      </c>
      <c r="AK140">
        <v>-7.1916427254868367</v>
      </c>
      <c r="AL140">
        <v>13.415204810032671</v>
      </c>
      <c r="AM140">
        <v>10.787464088230255</v>
      </c>
      <c r="AN140">
        <v>7.1916427254868367</v>
      </c>
    </row>
    <row r="141" spans="24:40" x14ac:dyDescent="0.25">
      <c r="X141">
        <v>70</v>
      </c>
      <c r="Y141" s="22">
        <v>73.908547294801167</v>
      </c>
      <c r="Z141" s="22">
        <v>-3.908547294801167</v>
      </c>
      <c r="AA141" s="22">
        <v>-3.9336150494513475</v>
      </c>
      <c r="AB141" s="22">
        <v>6.3727015315542751E-3</v>
      </c>
      <c r="AC141" s="22">
        <v>-1.090449369984321</v>
      </c>
      <c r="AD141" s="22">
        <v>4.0138161386844579E-4</v>
      </c>
      <c r="AE141" s="22">
        <v>-1.3946242806491973</v>
      </c>
      <c r="AF141" s="22">
        <v>-1.2781176790447006</v>
      </c>
      <c r="AG141" s="22">
        <v>1.0442458379061517</v>
      </c>
      <c r="AH141" s="22">
        <v>-3.9336150494513502</v>
      </c>
      <c r="AI141">
        <v>-18.902189705582391</v>
      </c>
      <c r="AJ141">
        <v>-10.787464088230255</v>
      </c>
      <c r="AK141">
        <v>-7.1916427254868367</v>
      </c>
      <c r="AL141">
        <v>13.415204810032671</v>
      </c>
      <c r="AM141">
        <v>10.787464088230255</v>
      </c>
      <c r="AN141">
        <v>7.1916427254868367</v>
      </c>
    </row>
    <row r="142" spans="24:40" x14ac:dyDescent="0.25">
      <c r="X142">
        <v>70</v>
      </c>
      <c r="Y142" s="22">
        <v>73.536540365579086</v>
      </c>
      <c r="Z142" s="22">
        <v>-3.5365403655790857</v>
      </c>
      <c r="AA142" s="22">
        <v>-3.5617476696003081</v>
      </c>
      <c r="AB142" s="22">
        <v>7.0772290346028718E-3</v>
      </c>
      <c r="AC142" s="22">
        <v>-0.98701277971383505</v>
      </c>
      <c r="AD142" s="22">
        <v>3.6545989977792892E-4</v>
      </c>
      <c r="AE142" s="22">
        <v>-1.3946242806491973</v>
      </c>
      <c r="AF142" s="22">
        <v>-1.2712007036774327</v>
      </c>
      <c r="AG142" s="22">
        <v>0.99348516834114597</v>
      </c>
      <c r="AH142" s="22">
        <v>-3.5617476696003099</v>
      </c>
      <c r="AI142">
        <v>-18.902189705582391</v>
      </c>
      <c r="AJ142">
        <v>-10.787464088230255</v>
      </c>
      <c r="AK142">
        <v>-7.1916427254868367</v>
      </c>
      <c r="AL142">
        <v>13.415204810032671</v>
      </c>
      <c r="AM142">
        <v>10.787464088230255</v>
      </c>
      <c r="AN142">
        <v>7.1916427254868367</v>
      </c>
    </row>
    <row r="143" spans="24:40" x14ac:dyDescent="0.25">
      <c r="X143">
        <v>69.8</v>
      </c>
      <c r="Y143" s="22">
        <v>72.497666152018994</v>
      </c>
      <c r="Z143" s="22">
        <v>-2.6976661520189964</v>
      </c>
      <c r="AA143" s="22">
        <v>-2.7576831413470018</v>
      </c>
      <c r="AB143" s="22">
        <v>2.1763555220740628E-2</v>
      </c>
      <c r="AC143" s="22">
        <v>-0.75852198911206137</v>
      </c>
      <c r="AD143" s="22">
        <v>6.737034208409322E-4</v>
      </c>
      <c r="AE143" s="22">
        <v>-1.3946242806491973</v>
      </c>
      <c r="AF143" s="22">
        <v>-1.2610131324258123</v>
      </c>
      <c r="AG143" s="22">
        <v>0.87093167878546096</v>
      </c>
      <c r="AH143" s="22">
        <v>-2.7576831413470075</v>
      </c>
      <c r="AI143">
        <v>-18.902189705582391</v>
      </c>
      <c r="AJ143">
        <v>-10.787464088230255</v>
      </c>
      <c r="AK143">
        <v>-7.1916427254868367</v>
      </c>
      <c r="AL143">
        <v>13.415204810032671</v>
      </c>
      <c r="AM143">
        <v>10.787464088230255</v>
      </c>
      <c r="AN143">
        <v>7.1916427254868367</v>
      </c>
    </row>
    <row r="144" spans="24:40" x14ac:dyDescent="0.25">
      <c r="X144">
        <v>68.900000000000006</v>
      </c>
      <c r="Y144" s="22">
        <v>72.504960244220172</v>
      </c>
      <c r="Z144" s="22">
        <v>-3.604960244220166</v>
      </c>
      <c r="AA144" s="22">
        <v>-3.6248696189517915</v>
      </c>
      <c r="AB144" s="22">
        <v>5.4924388528430216E-3</v>
      </c>
      <c r="AC144" s="22">
        <v>-1.0053061207364855</v>
      </c>
      <c r="AD144" s="22">
        <v>2.9376509626975235E-4</v>
      </c>
      <c r="AE144" s="22">
        <v>-1.3946242806491973</v>
      </c>
      <c r="AF144" s="22">
        <v>-1.2595636355456186</v>
      </c>
      <c r="AG144" s="22">
        <v>1.0026495503098207</v>
      </c>
      <c r="AH144" s="22">
        <v>-3.6248696189517871</v>
      </c>
      <c r="AI144">
        <v>-18.902189705582391</v>
      </c>
      <c r="AJ144">
        <v>-10.787464088230255</v>
      </c>
      <c r="AK144">
        <v>-7.1916427254868367</v>
      </c>
      <c r="AL144">
        <v>13.415204810032671</v>
      </c>
      <c r="AM144">
        <v>10.787464088230255</v>
      </c>
      <c r="AN144">
        <v>7.1916427254868367</v>
      </c>
    </row>
    <row r="145" spans="24:40" x14ac:dyDescent="0.25">
      <c r="X145">
        <v>68.099999999999994</v>
      </c>
      <c r="Y145" s="22">
        <v>72.053729891188112</v>
      </c>
      <c r="Z145" s="22">
        <v>-3.953729891188118</v>
      </c>
      <c r="AA145" s="22">
        <v>-3.9722438131380216</v>
      </c>
      <c r="AB145" s="22">
        <v>4.6608221501073296E-3</v>
      </c>
      <c r="AC145" s="22">
        <v>-1.1021059282175949</v>
      </c>
      <c r="AD145" s="22">
        <v>2.9935361592221127E-4</v>
      </c>
      <c r="AE145" s="22">
        <v>-1.3946242806491973</v>
      </c>
      <c r="AF145" s="22">
        <v>-1.2503801606561413</v>
      </c>
      <c r="AG145" s="22">
        <v>1.0498123299988407</v>
      </c>
      <c r="AH145" s="22">
        <v>-3.9722438131380184</v>
      </c>
      <c r="AI145">
        <v>-18.902189705582391</v>
      </c>
      <c r="AJ145">
        <v>-10.787464088230255</v>
      </c>
      <c r="AK145">
        <v>-7.1916427254868367</v>
      </c>
      <c r="AL145">
        <v>13.415204810032671</v>
      </c>
      <c r="AM145">
        <v>10.787464088230255</v>
      </c>
      <c r="AN145">
        <v>7.1916427254868367</v>
      </c>
    </row>
    <row r="146" spans="24:40" x14ac:dyDescent="0.25">
      <c r="X146">
        <v>68.2</v>
      </c>
      <c r="Y146" s="22">
        <v>71.680600960271306</v>
      </c>
      <c r="Z146" s="22">
        <v>-3.4806009602713033</v>
      </c>
      <c r="AA146" s="22">
        <v>-3.4994421902329691</v>
      </c>
      <c r="AB146" s="22">
        <v>5.3840666418945842E-3</v>
      </c>
      <c r="AC146" s="22">
        <v>-0.97057348200235072</v>
      </c>
      <c r="AD146" s="22">
        <v>2.683850104025961E-4</v>
      </c>
      <c r="AE146" s="22">
        <v>-1.3593210527266006</v>
      </c>
      <c r="AF146" s="22">
        <v>-1.2501163376808324</v>
      </c>
      <c r="AG146" s="22">
        <v>0.98517687853621028</v>
      </c>
      <c r="AH146" s="22">
        <v>-3.4994421902329753</v>
      </c>
      <c r="AI146">
        <v>-18.902189705582391</v>
      </c>
      <c r="AJ146">
        <v>-10.787464088230255</v>
      </c>
      <c r="AK146">
        <v>-7.1916427254868367</v>
      </c>
      <c r="AL146">
        <v>13.415204810032671</v>
      </c>
      <c r="AM146">
        <v>10.787464088230255</v>
      </c>
      <c r="AN146">
        <v>7.1916427254868367</v>
      </c>
    </row>
    <row r="147" spans="24:40" x14ac:dyDescent="0.25">
      <c r="X147">
        <v>67.7</v>
      </c>
      <c r="Y147" s="22">
        <v>69.859479689865026</v>
      </c>
      <c r="Z147" s="22">
        <v>-2.159479689865023</v>
      </c>
      <c r="AA147" s="22">
        <v>-2.1981296976463085</v>
      </c>
      <c r="AB147" s="22">
        <v>1.7583133435062147E-2</v>
      </c>
      <c r="AC147" s="22">
        <v>-0.60590301082771403</v>
      </c>
      <c r="AD147" s="22">
        <v>3.458223694355024E-4</v>
      </c>
      <c r="AE147" s="22">
        <v>-1.3593210527266006</v>
      </c>
      <c r="AF147" s="22">
        <v>-1.2466953125441684</v>
      </c>
      <c r="AG147" s="22">
        <v>0.77839772020973574</v>
      </c>
      <c r="AH147" s="22">
        <v>-2.1981296976463107</v>
      </c>
      <c r="AI147">
        <v>-18.902189705582391</v>
      </c>
      <c r="AJ147">
        <v>-10.787464088230255</v>
      </c>
      <c r="AK147">
        <v>-7.1916427254868367</v>
      </c>
      <c r="AL147">
        <v>13.415204810032671</v>
      </c>
      <c r="AM147">
        <v>10.787464088230255</v>
      </c>
      <c r="AN147">
        <v>7.1916427254868367</v>
      </c>
    </row>
    <row r="148" spans="24:40" x14ac:dyDescent="0.25">
      <c r="X148">
        <v>67.2</v>
      </c>
      <c r="Y148" s="22">
        <v>70.790551380885589</v>
      </c>
      <c r="Z148" s="22">
        <v>-3.5905513808855858</v>
      </c>
      <c r="AA148" s="22">
        <v>-3.6119938530264619</v>
      </c>
      <c r="AB148" s="22">
        <v>5.9364641838791227E-3</v>
      </c>
      <c r="AC148" s="22">
        <v>-1.0015115587512982</v>
      </c>
      <c r="AD148" s="22">
        <v>3.1526230000243058E-4</v>
      </c>
      <c r="AE148" s="22">
        <v>-1.3517022399306602</v>
      </c>
      <c r="AF148" s="22">
        <v>-1.2426710454016898</v>
      </c>
      <c r="AG148" s="22">
        <v>1.0007554939900645</v>
      </c>
      <c r="AH148" s="22">
        <v>-3.611993853026469</v>
      </c>
      <c r="AI148">
        <v>-18.902189705582391</v>
      </c>
      <c r="AJ148">
        <v>-10.787464088230255</v>
      </c>
      <c r="AK148">
        <v>-7.1916427254868367</v>
      </c>
      <c r="AL148">
        <v>13.415204810032671</v>
      </c>
      <c r="AM148">
        <v>10.787464088230255</v>
      </c>
      <c r="AN148">
        <v>7.1916427254868367</v>
      </c>
    </row>
    <row r="149" spans="24:40" x14ac:dyDescent="0.25">
      <c r="X149">
        <v>67.7</v>
      </c>
      <c r="Y149" s="22">
        <v>70.662210205907684</v>
      </c>
      <c r="Z149" s="22">
        <v>-2.9622102059076809</v>
      </c>
      <c r="AA149" s="22">
        <v>-2.9758963202313993</v>
      </c>
      <c r="AB149" s="22">
        <v>4.5989889602902042E-3</v>
      </c>
      <c r="AC149" s="22">
        <v>-0.82569323601607614</v>
      </c>
      <c r="AD149" s="22">
        <v>1.6578611039447233E-4</v>
      </c>
      <c r="AE149" s="22">
        <v>-1.3517022399306602</v>
      </c>
      <c r="AF149" s="22">
        <v>-1.2331952598660307</v>
      </c>
      <c r="AG149" s="22">
        <v>0.90867663996389614</v>
      </c>
      <c r="AH149" s="22">
        <v>-2.9758963202313935</v>
      </c>
      <c r="AI149">
        <v>-18.902189705582391</v>
      </c>
      <c r="AJ149">
        <v>-10.787464088230255</v>
      </c>
      <c r="AK149">
        <v>-7.1916427254868367</v>
      </c>
      <c r="AL149">
        <v>13.415204810032671</v>
      </c>
      <c r="AM149">
        <v>10.787464088230255</v>
      </c>
      <c r="AN149">
        <v>7.1916427254868367</v>
      </c>
    </row>
    <row r="150" spans="24:40" x14ac:dyDescent="0.25">
      <c r="X150">
        <v>68</v>
      </c>
      <c r="Y150" s="22">
        <v>70.853028311410043</v>
      </c>
      <c r="Z150" s="22">
        <v>-2.8530283114100428</v>
      </c>
      <c r="AA150" s="22">
        <v>-2.9043059671338369</v>
      </c>
      <c r="AB150" s="22">
        <v>1.7655734727703199E-2</v>
      </c>
      <c r="AC150" s="22">
        <v>-0.80052724276458664</v>
      </c>
      <c r="AD150" s="22">
        <v>6.0620667193619069E-4</v>
      </c>
      <c r="AE150" s="22">
        <v>-1.3441610904494867</v>
      </c>
      <c r="AF150" s="22">
        <v>-1.2293580353521656</v>
      </c>
      <c r="AG150" s="22">
        <v>0.89472188011950771</v>
      </c>
      <c r="AH150" s="22">
        <v>-2.9043059671338436</v>
      </c>
      <c r="AI150">
        <v>-18.902189705582391</v>
      </c>
      <c r="AJ150">
        <v>-10.787464088230255</v>
      </c>
      <c r="AK150">
        <v>-7.1916427254868367</v>
      </c>
      <c r="AL150">
        <v>13.415204810032671</v>
      </c>
      <c r="AM150">
        <v>10.787464088230255</v>
      </c>
      <c r="AN150">
        <v>7.1916427254868367</v>
      </c>
    </row>
    <row r="151" spans="24:40" x14ac:dyDescent="0.25">
      <c r="X151">
        <v>89</v>
      </c>
      <c r="Y151" s="22">
        <v>81.464204337212934</v>
      </c>
      <c r="Z151" s="22">
        <v>7.5357956627870664</v>
      </c>
      <c r="AA151" s="22">
        <v>7.6468679126245718</v>
      </c>
      <c r="AB151" s="22">
        <v>1.4525195296511615E-2</v>
      </c>
      <c r="AC151" s="22">
        <v>2.1110972641812791</v>
      </c>
      <c r="AD151" s="22">
        <v>3.4573181010785093E-3</v>
      </c>
      <c r="AE151" s="22">
        <v>-1.3404190152831756</v>
      </c>
      <c r="AF151" s="22">
        <v>-1.2274818560979668</v>
      </c>
      <c r="AG151" s="22">
        <v>1.4529615494503902</v>
      </c>
      <c r="AH151" s="22">
        <v>7.6468679126245664</v>
      </c>
      <c r="AI151">
        <v>-18.902189705582391</v>
      </c>
      <c r="AJ151">
        <v>-10.787464088230255</v>
      </c>
      <c r="AK151">
        <v>-7.1916427254868367</v>
      </c>
      <c r="AL151">
        <v>13.415204810032671</v>
      </c>
      <c r="AM151">
        <v>10.787464088230255</v>
      </c>
      <c r="AN151">
        <v>7.1916427254868367</v>
      </c>
    </row>
    <row r="152" spans="24:40" x14ac:dyDescent="0.25">
      <c r="X152">
        <v>87</v>
      </c>
      <c r="Y152" s="22">
        <v>78.433261007092568</v>
      </c>
      <c r="Z152" s="22">
        <v>8.5667389929074318</v>
      </c>
      <c r="AA152" s="22">
        <v>8.6340169208715167</v>
      </c>
      <c r="AB152" s="22">
        <v>7.7921932028480112E-3</v>
      </c>
      <c r="AC152" s="22">
        <v>2.391751786979365</v>
      </c>
      <c r="AD152" s="22">
        <v>2.3644802215282011E-3</v>
      </c>
      <c r="AE152" s="22">
        <v>-1.3366956165977166</v>
      </c>
      <c r="AF152" s="22">
        <v>-1.2263525353885127</v>
      </c>
      <c r="AG152" s="22">
        <v>1.5465289479926863</v>
      </c>
      <c r="AH152" s="22">
        <v>8.6340169208715203</v>
      </c>
      <c r="AI152">
        <v>-18.902189705582391</v>
      </c>
      <c r="AJ152">
        <v>-10.787464088230255</v>
      </c>
      <c r="AK152">
        <v>-7.1916427254868367</v>
      </c>
      <c r="AL152">
        <v>13.415204810032671</v>
      </c>
      <c r="AM152">
        <v>10.787464088230255</v>
      </c>
      <c r="AN152">
        <v>7.1916427254868367</v>
      </c>
    </row>
    <row r="153" spans="24:40" x14ac:dyDescent="0.25">
      <c r="X153">
        <v>83</v>
      </c>
      <c r="Y153" s="22">
        <v>78.358670494532007</v>
      </c>
      <c r="Z153" s="22">
        <v>4.6413295054679935</v>
      </c>
      <c r="AA153" s="22">
        <v>4.674006552421119</v>
      </c>
      <c r="AB153" s="22">
        <v>6.991228314859866E-3</v>
      </c>
      <c r="AC153" s="22">
        <v>1.2952922023197804</v>
      </c>
      <c r="AD153" s="22">
        <v>6.2170205316938937E-4</v>
      </c>
      <c r="AE153" s="22">
        <v>-1.3329906577816031</v>
      </c>
      <c r="AF153" s="22">
        <v>-1.2256618048485042</v>
      </c>
      <c r="AG153" s="22">
        <v>1.1381090467612409</v>
      </c>
      <c r="AH153" s="22">
        <v>4.6740065524211207</v>
      </c>
      <c r="AI153">
        <v>-18.902189705582391</v>
      </c>
      <c r="AJ153">
        <v>-10.787464088230255</v>
      </c>
      <c r="AK153">
        <v>-7.1916427254868367</v>
      </c>
      <c r="AL153">
        <v>13.415204810032671</v>
      </c>
      <c r="AM153">
        <v>10.787464088230255</v>
      </c>
      <c r="AN153">
        <v>7.1916427254868367</v>
      </c>
    </row>
    <row r="154" spans="24:40" x14ac:dyDescent="0.25">
      <c r="X154">
        <v>83</v>
      </c>
      <c r="Y154" s="22">
        <v>79.42102412326858</v>
      </c>
      <c r="Z154" s="22">
        <v>3.5789758767314197</v>
      </c>
      <c r="AA154" s="22">
        <v>3.606554872906969</v>
      </c>
      <c r="AB154" s="22">
        <v>7.6469087945176019E-3</v>
      </c>
      <c r="AC154" s="22">
        <v>0.99914276860580131</v>
      </c>
      <c r="AD154" s="22">
        <v>4.0487520551928851E-4</v>
      </c>
      <c r="AE154" s="22">
        <v>-1.3329906577816031</v>
      </c>
      <c r="AF154" s="22">
        <v>-1.2248963838681881</v>
      </c>
      <c r="AG154" s="22">
        <v>0.99957129240780085</v>
      </c>
      <c r="AH154" s="22">
        <v>3.6065548729069623</v>
      </c>
      <c r="AI154">
        <v>-18.902189705582391</v>
      </c>
      <c r="AJ154">
        <v>-10.787464088230255</v>
      </c>
      <c r="AK154">
        <v>-7.1916427254868367</v>
      </c>
      <c r="AL154">
        <v>13.415204810032671</v>
      </c>
      <c r="AM154">
        <v>10.787464088230255</v>
      </c>
      <c r="AN154">
        <v>7.1916427254868367</v>
      </c>
    </row>
    <row r="155" spans="24:40" x14ac:dyDescent="0.25">
      <c r="X155">
        <v>80</v>
      </c>
      <c r="Y155" s="22">
        <v>77.895657026659151</v>
      </c>
      <c r="Z155" s="22">
        <v>2.1043429733408487</v>
      </c>
      <c r="AA155" s="22">
        <v>2.1200102690921767</v>
      </c>
      <c r="AB155" s="22">
        <v>7.39019804750333E-3</v>
      </c>
      <c r="AC155" s="22">
        <v>0.58739349966625676</v>
      </c>
      <c r="AD155" s="22">
        <v>1.3520171136277158E-4</v>
      </c>
      <c r="AE155" s="22">
        <v>-1.3329906577816031</v>
      </c>
      <c r="AF155" s="22">
        <v>-1.219509916180219</v>
      </c>
      <c r="AG155" s="22">
        <v>0.76641600953154465</v>
      </c>
      <c r="AH155" s="22">
        <v>2.1200102690921807</v>
      </c>
      <c r="AI155">
        <v>-18.902189705582391</v>
      </c>
      <c r="AJ155">
        <v>-10.787464088230255</v>
      </c>
      <c r="AK155">
        <v>-7.1916427254868367</v>
      </c>
      <c r="AL155">
        <v>13.415204810032671</v>
      </c>
      <c r="AM155">
        <v>10.787464088230255</v>
      </c>
      <c r="AN155">
        <v>7.1916427254868367</v>
      </c>
    </row>
    <row r="156" spans="24:40" x14ac:dyDescent="0.25">
      <c r="X156">
        <v>79.8</v>
      </c>
      <c r="Y156" s="22">
        <v>77.740523790259402</v>
      </c>
      <c r="Z156" s="22">
        <v>2.0594762097405948</v>
      </c>
      <c r="AA156" s="22">
        <v>2.0738673656237268</v>
      </c>
      <c r="AB156" s="22">
        <v>6.9392846050220953E-3</v>
      </c>
      <c r="AC156" s="22">
        <v>0.574739135418049</v>
      </c>
      <c r="AD156" s="22">
        <v>1.2148616916349838E-4</v>
      </c>
      <c r="AE156" s="22">
        <v>-1.3219841213691266</v>
      </c>
      <c r="AF156" s="22">
        <v>-1.2160595526956997</v>
      </c>
      <c r="AG156" s="22">
        <v>0.75811551588003323</v>
      </c>
      <c r="AH156" s="22">
        <v>2.0738673656237254</v>
      </c>
      <c r="AI156">
        <v>-18.902189705582391</v>
      </c>
      <c r="AJ156">
        <v>-10.787464088230255</v>
      </c>
      <c r="AK156">
        <v>-7.1916427254868367</v>
      </c>
      <c r="AL156">
        <v>13.415204810032671</v>
      </c>
      <c r="AM156">
        <v>10.787464088230255</v>
      </c>
      <c r="AN156">
        <v>7.1916427254868367</v>
      </c>
    </row>
    <row r="157" spans="24:40" x14ac:dyDescent="0.25">
      <c r="X157">
        <v>79.5</v>
      </c>
      <c r="Y157" s="22">
        <v>81.402090688711596</v>
      </c>
      <c r="Z157" s="22">
        <v>-1.9020906887115956</v>
      </c>
      <c r="AA157" s="22">
        <v>-1.9221580269337153</v>
      </c>
      <c r="AB157" s="22">
        <v>1.0440004380979527E-2</v>
      </c>
      <c r="AC157" s="22">
        <v>-0.53175556832364079</v>
      </c>
      <c r="AD157" s="22">
        <v>1.5701062510714824E-4</v>
      </c>
      <c r="AE157" s="22">
        <v>-1.3219841213691266</v>
      </c>
      <c r="AF157" s="22">
        <v>-1.2082827957094511</v>
      </c>
      <c r="AG157" s="22">
        <v>0.72921572139089319</v>
      </c>
      <c r="AH157" s="22">
        <v>-1.9221580269337184</v>
      </c>
      <c r="AI157">
        <v>-18.902189705582391</v>
      </c>
      <c r="AJ157">
        <v>-10.787464088230255</v>
      </c>
      <c r="AK157">
        <v>-7.1916427254868367</v>
      </c>
      <c r="AL157">
        <v>13.415204810032671</v>
      </c>
      <c r="AM157">
        <v>10.787464088230255</v>
      </c>
      <c r="AN157">
        <v>7.1916427254868367</v>
      </c>
    </row>
    <row r="158" spans="24:40" x14ac:dyDescent="0.25">
      <c r="X158">
        <v>79.5</v>
      </c>
      <c r="Y158" s="22">
        <v>76.477144739172871</v>
      </c>
      <c r="Z158" s="22">
        <v>3.0228552608271286</v>
      </c>
      <c r="AA158" s="22">
        <v>3.0547933768449411</v>
      </c>
      <c r="AB158" s="22">
        <v>1.0455082252009333E-2</v>
      </c>
      <c r="AC158" s="22">
        <v>0.8450871312007715</v>
      </c>
      <c r="AD158" s="22">
        <v>3.971378836231937E-4</v>
      </c>
      <c r="AE158" s="22">
        <v>-1.3147344895569</v>
      </c>
      <c r="AF158" s="22">
        <v>-1.2054373862452621</v>
      </c>
      <c r="AG158" s="22">
        <v>0.91928620744617473</v>
      </c>
      <c r="AH158" s="22">
        <v>3.0547933768449358</v>
      </c>
      <c r="AI158">
        <v>-18.902189705582391</v>
      </c>
      <c r="AJ158">
        <v>-10.787464088230255</v>
      </c>
      <c r="AK158">
        <v>-7.1916427254868367</v>
      </c>
      <c r="AL158">
        <v>13.415204810032671</v>
      </c>
      <c r="AM158">
        <v>10.787464088230255</v>
      </c>
      <c r="AN158">
        <v>7.1916427254868367</v>
      </c>
    </row>
    <row r="159" spans="24:40" x14ac:dyDescent="0.25">
      <c r="X159">
        <v>79.400000000000006</v>
      </c>
      <c r="Y159" s="22">
        <v>78.631793296255267</v>
      </c>
      <c r="Z159" s="22">
        <v>0.76820670374473821</v>
      </c>
      <c r="AA159" s="22">
        <v>0.77808283483639684</v>
      </c>
      <c r="AB159" s="22">
        <v>1.2692904469145996E-2</v>
      </c>
      <c r="AC159" s="22">
        <v>0.21500762175232299</v>
      </c>
      <c r="AD159" s="22">
        <v>3.1279720448660199E-5</v>
      </c>
      <c r="AE159" s="22">
        <v>-1.3147344895569</v>
      </c>
      <c r="AF159" s="22">
        <v>-1.2033433036456751</v>
      </c>
      <c r="AG159" s="22">
        <v>0.46368914344884438</v>
      </c>
      <c r="AH159" s="22">
        <v>0.77808283483639884</v>
      </c>
      <c r="AI159">
        <v>-18.902189705582391</v>
      </c>
      <c r="AJ159">
        <v>-10.787464088230255</v>
      </c>
      <c r="AK159">
        <v>-7.1916427254868367</v>
      </c>
      <c r="AL159">
        <v>13.415204810032671</v>
      </c>
      <c r="AM159">
        <v>10.787464088230255</v>
      </c>
      <c r="AN159">
        <v>7.1916427254868367</v>
      </c>
    </row>
    <row r="160" spans="24:40" x14ac:dyDescent="0.25">
      <c r="X160">
        <v>78.900000000000006</v>
      </c>
      <c r="Y160" s="22">
        <v>78.292744840117621</v>
      </c>
      <c r="Z160" s="22">
        <v>0.60725515988238499</v>
      </c>
      <c r="AA160" s="22">
        <v>0.61503624039757199</v>
      </c>
      <c r="AB160" s="22">
        <v>1.2651417923195069E-2</v>
      </c>
      <c r="AC160" s="22">
        <v>0.16995652865270386</v>
      </c>
      <c r="AD160" s="22">
        <v>1.948008280913709E-5</v>
      </c>
      <c r="AE160" s="22">
        <v>-1.3147344895569</v>
      </c>
      <c r="AF160" s="22">
        <v>-1.2032317077583261</v>
      </c>
      <c r="AG160" s="22">
        <v>0.41225784243929653</v>
      </c>
      <c r="AH160" s="22">
        <v>0.61503624039756521</v>
      </c>
      <c r="AI160">
        <v>-18.902189705582391</v>
      </c>
      <c r="AJ160">
        <v>-10.787464088230255</v>
      </c>
      <c r="AK160">
        <v>-7.1916427254868367</v>
      </c>
      <c r="AL160">
        <v>13.415204810032671</v>
      </c>
      <c r="AM160">
        <v>10.787464088230255</v>
      </c>
      <c r="AN160">
        <v>7.1916427254868367</v>
      </c>
    </row>
    <row r="161" spans="24:40" x14ac:dyDescent="0.25">
      <c r="X161">
        <v>78.8</v>
      </c>
      <c r="Y161" s="22">
        <v>83.127490250224241</v>
      </c>
      <c r="Z161" s="22">
        <v>-4.3274902502242441</v>
      </c>
      <c r="AA161" s="22">
        <v>-4.3621169189609361</v>
      </c>
      <c r="AB161" s="22">
        <v>7.9380423266910641E-3</v>
      </c>
      <c r="AC161" s="22">
        <v>-1.2082827957094511</v>
      </c>
      <c r="AD161" s="22">
        <v>6.1483445437034514E-4</v>
      </c>
      <c r="AE161" s="22">
        <v>-1.3039878652542525</v>
      </c>
      <c r="AF161" s="22">
        <v>-1.1950056055031117</v>
      </c>
      <c r="AG161" s="22">
        <v>1.0992191754647711</v>
      </c>
      <c r="AH161" s="22">
        <v>-4.3621169189609308</v>
      </c>
      <c r="AI161">
        <v>-18.902189705582391</v>
      </c>
      <c r="AJ161">
        <v>-10.787464088230255</v>
      </c>
      <c r="AK161">
        <v>-7.1916427254868367</v>
      </c>
      <c r="AL161">
        <v>13.415204810032671</v>
      </c>
      <c r="AM161">
        <v>10.787464088230255</v>
      </c>
      <c r="AN161">
        <v>7.1916427254868367</v>
      </c>
    </row>
    <row r="162" spans="24:40" x14ac:dyDescent="0.25">
      <c r="X162">
        <v>78.3</v>
      </c>
      <c r="Y162" s="22">
        <v>80.600010886344776</v>
      </c>
      <c r="Z162" s="22">
        <v>-2.3000108863447792</v>
      </c>
      <c r="AA162" s="22">
        <v>-2.3173139350623444</v>
      </c>
      <c r="AB162" s="22">
        <v>7.4668556796557957E-3</v>
      </c>
      <c r="AC162" s="22">
        <v>-0.6420358430830988</v>
      </c>
      <c r="AD162" s="22">
        <v>1.6321410444952776E-4</v>
      </c>
      <c r="AE162" s="22">
        <v>-1.3039878652542525</v>
      </c>
      <c r="AF162" s="22">
        <v>-1.1940941903135569</v>
      </c>
      <c r="AG162" s="22">
        <v>0.80127139165397565</v>
      </c>
      <c r="AH162" s="22">
        <v>-2.3173139350623448</v>
      </c>
      <c r="AI162">
        <v>-18.902189705582391</v>
      </c>
      <c r="AJ162">
        <v>-10.787464088230255</v>
      </c>
      <c r="AK162">
        <v>-7.1916427254868367</v>
      </c>
      <c r="AL162">
        <v>13.415204810032671</v>
      </c>
      <c r="AM162">
        <v>10.787464088230255</v>
      </c>
      <c r="AN162">
        <v>7.1916427254868367</v>
      </c>
    </row>
    <row r="163" spans="24:40" x14ac:dyDescent="0.25">
      <c r="X163">
        <v>78</v>
      </c>
      <c r="Y163" s="22">
        <v>80.928499012667501</v>
      </c>
      <c r="Z163" s="22">
        <v>-2.9284990126675012</v>
      </c>
      <c r="AA163" s="22">
        <v>-2.9798292584619475</v>
      </c>
      <c r="AB163" s="22">
        <v>1.7225901668251331E-2</v>
      </c>
      <c r="AC163" s="22">
        <v>-0.82152374909944137</v>
      </c>
      <c r="AD163" s="22">
        <v>6.2260830087172269E-4</v>
      </c>
      <c r="AE163" s="22">
        <v>-1.2969062889401866</v>
      </c>
      <c r="AF163" s="22">
        <v>-1.1875320952616182</v>
      </c>
      <c r="AG163" s="22">
        <v>0.90637947301306498</v>
      </c>
      <c r="AH163" s="22">
        <v>-2.9798292584619448</v>
      </c>
      <c r="AI163">
        <v>-18.902189705582391</v>
      </c>
      <c r="AJ163">
        <v>-10.787464088230255</v>
      </c>
      <c r="AK163">
        <v>-7.1916427254868367</v>
      </c>
      <c r="AL163">
        <v>13.415204810032671</v>
      </c>
      <c r="AM163">
        <v>10.787464088230255</v>
      </c>
      <c r="AN163">
        <v>7.1916427254868367</v>
      </c>
    </row>
    <row r="164" spans="24:40" x14ac:dyDescent="0.25">
      <c r="X164">
        <v>78</v>
      </c>
      <c r="Y164" s="22">
        <v>83.297166091666483</v>
      </c>
      <c r="Z164" s="22">
        <v>-5.2971660916664831</v>
      </c>
      <c r="AA164" s="22">
        <v>-5.3765094790327481</v>
      </c>
      <c r="AB164" s="22">
        <v>1.4757416066257682E-2</v>
      </c>
      <c r="AC164" s="22">
        <v>-1.4841366669898415</v>
      </c>
      <c r="AD164" s="22">
        <v>1.7364462154727282E-3</v>
      </c>
      <c r="AE164" s="22">
        <v>-1.2969062889401866</v>
      </c>
      <c r="AF164" s="22">
        <v>-1.1858223013071747</v>
      </c>
      <c r="AG164" s="22">
        <v>1.2182514793710868</v>
      </c>
      <c r="AH164" s="22">
        <v>-5.3765094790327481</v>
      </c>
      <c r="AI164">
        <v>-18.902189705582391</v>
      </c>
      <c r="AJ164">
        <v>-10.787464088230255</v>
      </c>
      <c r="AK164">
        <v>-7.1916427254868367</v>
      </c>
      <c r="AL164">
        <v>13.415204810032671</v>
      </c>
      <c r="AM164">
        <v>10.787464088230255</v>
      </c>
      <c r="AN164">
        <v>7.1916427254868367</v>
      </c>
    </row>
    <row r="165" spans="24:40" x14ac:dyDescent="0.25">
      <c r="X165">
        <v>77.599999999999994</v>
      </c>
      <c r="Y165" s="22">
        <v>81.585380533455549</v>
      </c>
      <c r="Z165" s="22">
        <v>-3.9853805334555545</v>
      </c>
      <c r="AA165" s="22">
        <v>-4.0508520048112331</v>
      </c>
      <c r="AB165" s="22">
        <v>1.6162395288180285E-2</v>
      </c>
      <c r="AC165" s="22">
        <v>-1.1174033724121335</v>
      </c>
      <c r="AD165" s="22">
        <v>1.0795646628140934E-3</v>
      </c>
      <c r="AE165" s="22">
        <v>-1.2898891601746336</v>
      </c>
      <c r="AF165" s="22">
        <v>-1.1761641179220628</v>
      </c>
      <c r="AG165" s="22">
        <v>1.0570730213245125</v>
      </c>
      <c r="AH165" s="22">
        <v>-4.0508520048112313</v>
      </c>
      <c r="AI165">
        <v>-18.902189705582391</v>
      </c>
      <c r="AJ165">
        <v>-10.787464088230255</v>
      </c>
      <c r="AK165">
        <v>-7.1916427254868367</v>
      </c>
      <c r="AL165">
        <v>13.415204810032671</v>
      </c>
      <c r="AM165">
        <v>10.787464088230255</v>
      </c>
      <c r="AN165">
        <v>7.1916427254868367</v>
      </c>
    </row>
    <row r="166" spans="24:40" x14ac:dyDescent="0.25">
      <c r="X166">
        <v>70</v>
      </c>
      <c r="Y166" s="22">
        <v>70.345704648992168</v>
      </c>
      <c r="Z166" s="22">
        <v>-0.34570464899216802</v>
      </c>
      <c r="AA166" s="22">
        <v>-0.34751367668019384</v>
      </c>
      <c r="AB166" s="22">
        <v>5.2056301936380051E-3</v>
      </c>
      <c r="AC166" s="22">
        <v>-9.6391880367691349E-2</v>
      </c>
      <c r="AD166" s="22">
        <v>2.5589823936465224E-6</v>
      </c>
      <c r="AE166" s="22">
        <v>-1.2898891601746336</v>
      </c>
      <c r="AF166" s="22">
        <v>-1.1735843902424459</v>
      </c>
      <c r="AG166" s="22">
        <v>0.31047041786246132</v>
      </c>
      <c r="AH166" s="22">
        <v>-0.34751367668019661</v>
      </c>
      <c r="AI166">
        <v>-18.902189705582391</v>
      </c>
      <c r="AJ166">
        <v>-10.787464088230255</v>
      </c>
      <c r="AK166">
        <v>-7.1916427254868367</v>
      </c>
      <c r="AL166">
        <v>13.415204810032671</v>
      </c>
      <c r="AM166">
        <v>10.787464088230255</v>
      </c>
      <c r="AN166">
        <v>7.1916427254868367</v>
      </c>
    </row>
    <row r="167" spans="24:40" x14ac:dyDescent="0.25">
      <c r="X167">
        <v>69.8</v>
      </c>
      <c r="Y167" s="22">
        <v>74.592637259796277</v>
      </c>
      <c r="Z167" s="22">
        <v>-4.7926372597962796</v>
      </c>
      <c r="AA167" s="22">
        <v>-4.803708003413675</v>
      </c>
      <c r="AB167" s="22">
        <v>2.3046245961508768E-3</v>
      </c>
      <c r="AC167" s="22">
        <v>-1.3343736950896321</v>
      </c>
      <c r="AD167" s="22">
        <v>2.1647292055500977E-4</v>
      </c>
      <c r="AE167" s="22">
        <v>-1.2898891601746336</v>
      </c>
      <c r="AF167" s="22">
        <v>-1.1729838324282309</v>
      </c>
      <c r="AG167" s="22">
        <v>1.1551509403924805</v>
      </c>
      <c r="AH167" s="22">
        <v>-4.8037080034136732</v>
      </c>
      <c r="AI167">
        <v>-18.902189705582391</v>
      </c>
      <c r="AJ167">
        <v>-10.787464088230255</v>
      </c>
      <c r="AK167">
        <v>-7.1916427254868367</v>
      </c>
      <c r="AL167">
        <v>13.415204810032671</v>
      </c>
      <c r="AM167">
        <v>10.787464088230255</v>
      </c>
      <c r="AN167">
        <v>7.1916427254868367</v>
      </c>
    </row>
    <row r="168" spans="24:40" x14ac:dyDescent="0.25">
      <c r="X168">
        <v>69.400000000000006</v>
      </c>
      <c r="Y168" s="22">
        <v>71.330094673221339</v>
      </c>
      <c r="Z168" s="22">
        <v>-1.9300946732213333</v>
      </c>
      <c r="AA168" s="22">
        <v>-1.9335097918543909</v>
      </c>
      <c r="AB168" s="22">
        <v>1.7662794610340208E-3</v>
      </c>
      <c r="AC168" s="22">
        <v>-0.53723510791721762</v>
      </c>
      <c r="AD168" s="22">
        <v>2.6878334414324495E-5</v>
      </c>
      <c r="AE168" s="22">
        <v>-1.2898891601746336</v>
      </c>
      <c r="AF168" s="22">
        <v>-1.1718077449906563</v>
      </c>
      <c r="AG168" s="22">
        <v>0.73296323776654559</v>
      </c>
      <c r="AH168" s="22">
        <v>-1.933509791854394</v>
      </c>
      <c r="AI168">
        <v>-18.902189705582391</v>
      </c>
      <c r="AJ168">
        <v>-10.787464088230255</v>
      </c>
      <c r="AK168">
        <v>-7.1916427254868367</v>
      </c>
      <c r="AL168">
        <v>13.415204810032671</v>
      </c>
      <c r="AM168">
        <v>10.787464088230255</v>
      </c>
      <c r="AN168">
        <v>7.1916427254868367</v>
      </c>
    </row>
    <row r="169" spans="24:40" x14ac:dyDescent="0.25">
      <c r="X169">
        <v>69.400000000000006</v>
      </c>
      <c r="Y169" s="22">
        <v>71.010891897806616</v>
      </c>
      <c r="Z169" s="22">
        <v>-1.61089189780661</v>
      </c>
      <c r="AA169" s="22">
        <v>-1.6134488859349574</v>
      </c>
      <c r="AB169" s="22">
        <v>1.5847964882157715E-3</v>
      </c>
      <c r="AC169" s="22">
        <v>-0.44834537711872874</v>
      </c>
      <c r="AD169" s="22">
        <v>1.6793224959967284E-5</v>
      </c>
      <c r="AE169" s="22">
        <v>-1.2760422901524544</v>
      </c>
      <c r="AF169" s="22">
        <v>-1.1687110598212613</v>
      </c>
      <c r="AG169" s="22">
        <v>0.66958597440413037</v>
      </c>
      <c r="AH169" s="22">
        <v>-1.6134488859349554</v>
      </c>
      <c r="AI169">
        <v>-18.902189705582391</v>
      </c>
      <c r="AJ169">
        <v>-10.787464088230255</v>
      </c>
      <c r="AK169">
        <v>-7.1916427254868367</v>
      </c>
      <c r="AL169">
        <v>13.415204810032671</v>
      </c>
      <c r="AM169">
        <v>10.787464088230255</v>
      </c>
      <c r="AN169">
        <v>7.1916427254868367</v>
      </c>
    </row>
    <row r="170" spans="24:40" x14ac:dyDescent="0.25">
      <c r="X170">
        <v>69.5</v>
      </c>
      <c r="Y170" s="22">
        <v>71.16297214969849</v>
      </c>
      <c r="Z170" s="22">
        <v>-1.6629721496984899</v>
      </c>
      <c r="AA170" s="22">
        <v>-1.6656689788127323</v>
      </c>
      <c r="AB170" s="22">
        <v>1.619066662431216E-3</v>
      </c>
      <c r="AC170" s="22">
        <v>-0.46284835928286333</v>
      </c>
      <c r="AD170" s="22">
        <v>1.8284888156789656E-5</v>
      </c>
      <c r="AE170" s="22">
        <v>-1.2726185683477402</v>
      </c>
      <c r="AF170" s="22">
        <v>-1.1615352038161288</v>
      </c>
      <c r="AG170" s="22">
        <v>0.68032959606565946</v>
      </c>
      <c r="AH170" s="22">
        <v>-1.6656689788127315</v>
      </c>
      <c r="AI170">
        <v>-18.902189705582391</v>
      </c>
      <c r="AJ170">
        <v>-10.787464088230255</v>
      </c>
      <c r="AK170">
        <v>-7.1916427254868367</v>
      </c>
      <c r="AL170">
        <v>13.415204810032671</v>
      </c>
      <c r="AM170">
        <v>10.787464088230255</v>
      </c>
      <c r="AN170">
        <v>7.1916427254868367</v>
      </c>
    </row>
    <row r="171" spans="24:40" x14ac:dyDescent="0.25">
      <c r="X171">
        <v>69.5</v>
      </c>
      <c r="Y171" s="22">
        <v>71.400385599879343</v>
      </c>
      <c r="Z171" s="22">
        <v>-1.9003855998793426</v>
      </c>
      <c r="AA171" s="22">
        <v>-1.9033430091654964</v>
      </c>
      <c r="AB171" s="22">
        <v>1.5537973302279628E-3</v>
      </c>
      <c r="AC171" s="22">
        <v>-0.52890940283609644</v>
      </c>
      <c r="AD171" s="22">
        <v>2.2912827003722783E-5</v>
      </c>
      <c r="AE171" s="22">
        <v>-1.2726185683477402</v>
      </c>
      <c r="AF171" s="22">
        <v>-1.149699847646598</v>
      </c>
      <c r="AG171" s="22">
        <v>0.72726157800071933</v>
      </c>
      <c r="AH171" s="22">
        <v>-1.9033430091654922</v>
      </c>
      <c r="AI171">
        <v>-18.902189705582391</v>
      </c>
      <c r="AJ171">
        <v>-10.787464088230255</v>
      </c>
      <c r="AK171">
        <v>-7.1916427254868367</v>
      </c>
      <c r="AL171">
        <v>13.415204810032671</v>
      </c>
      <c r="AM171">
        <v>10.787464088230255</v>
      </c>
      <c r="AN171">
        <v>7.1916427254868367</v>
      </c>
    </row>
    <row r="172" spans="24:40" x14ac:dyDescent="0.25">
      <c r="X172">
        <v>69.599999999999994</v>
      </c>
      <c r="Y172" s="22">
        <v>71.28509671563009</v>
      </c>
      <c r="Z172" s="22">
        <v>-1.6850967156300953</v>
      </c>
      <c r="AA172" s="22">
        <v>-1.6881087558726762</v>
      </c>
      <c r="AB172" s="22">
        <v>1.7842690715872377E-3</v>
      </c>
      <c r="AC172" s="22">
        <v>-0.46904500897628698</v>
      </c>
      <c r="AD172" s="22">
        <v>2.0697189454518315E-5</v>
      </c>
      <c r="AE172" s="22">
        <v>-1.2726185683477402</v>
      </c>
      <c r="AF172" s="22">
        <v>-1.1479687737765354</v>
      </c>
      <c r="AG172" s="22">
        <v>0.68486860708918973</v>
      </c>
      <c r="AH172" s="22">
        <v>-1.6881087558726746</v>
      </c>
      <c r="AI172">
        <v>-18.902189705582391</v>
      </c>
      <c r="AJ172">
        <v>-10.787464088230255</v>
      </c>
      <c r="AK172">
        <v>-7.1916427254868367</v>
      </c>
      <c r="AL172">
        <v>13.415204810032671</v>
      </c>
      <c r="AM172">
        <v>10.787464088230255</v>
      </c>
      <c r="AN172">
        <v>7.1916427254868367</v>
      </c>
    </row>
    <row r="173" spans="24:40" x14ac:dyDescent="0.25">
      <c r="X173">
        <v>69.599999999999994</v>
      </c>
      <c r="Y173" s="22">
        <v>71.056901886686816</v>
      </c>
      <c r="Z173" s="22">
        <v>-1.456901886686822</v>
      </c>
      <c r="AA173" s="22">
        <v>-1.4600099838471579</v>
      </c>
      <c r="AB173" s="22">
        <v>2.1288191140669526E-3</v>
      </c>
      <c r="AC173" s="22">
        <v>-0.40559720858899212</v>
      </c>
      <c r="AD173" s="22">
        <v>1.8471433244548269E-5</v>
      </c>
      <c r="AE173" s="22">
        <v>-1.2726185683477402</v>
      </c>
      <c r="AF173" s="22">
        <v>-1.1443162773914202</v>
      </c>
      <c r="AG173" s="22">
        <v>0.63686514160298657</v>
      </c>
      <c r="AH173" s="22">
        <v>-1.4600099838471643</v>
      </c>
      <c r="AI173">
        <v>-18.902189705582391</v>
      </c>
      <c r="AJ173">
        <v>-10.787464088230255</v>
      </c>
      <c r="AK173">
        <v>-7.1916427254868367</v>
      </c>
      <c r="AL173">
        <v>13.415204810032671</v>
      </c>
      <c r="AM173">
        <v>10.787464088230255</v>
      </c>
      <c r="AN173">
        <v>7.1916427254868367</v>
      </c>
    </row>
    <row r="174" spans="24:40" x14ac:dyDescent="0.25">
      <c r="X174">
        <v>69.400000000000006</v>
      </c>
      <c r="Y174" s="22">
        <v>70.623641556897681</v>
      </c>
      <c r="Z174" s="22">
        <v>-1.2236415568976753</v>
      </c>
      <c r="AA174" s="22">
        <v>-1.2260032906073093</v>
      </c>
      <c r="AB174" s="22">
        <v>1.9263681653427186E-3</v>
      </c>
      <c r="AC174" s="22">
        <v>-0.34062366590244603</v>
      </c>
      <c r="AD174" s="22">
        <v>1.1786171246530552E-5</v>
      </c>
      <c r="AE174" s="22">
        <v>-1.2726185683477402</v>
      </c>
      <c r="AF174" s="22">
        <v>-1.1442727127963219</v>
      </c>
      <c r="AG174" s="22">
        <v>0.58362973356610781</v>
      </c>
      <c r="AH174" s="22">
        <v>-1.2260032906073066</v>
      </c>
      <c r="AI174">
        <v>-18.902189705582391</v>
      </c>
      <c r="AJ174">
        <v>-10.787464088230255</v>
      </c>
      <c r="AK174">
        <v>-7.1916427254868367</v>
      </c>
      <c r="AL174">
        <v>13.415204810032671</v>
      </c>
      <c r="AM174">
        <v>10.787464088230255</v>
      </c>
      <c r="AN174">
        <v>7.1916427254868367</v>
      </c>
    </row>
    <row r="175" spans="24:40" x14ac:dyDescent="0.25">
      <c r="X175">
        <v>69</v>
      </c>
      <c r="Y175" s="22">
        <v>70.837683456495199</v>
      </c>
      <c r="Z175" s="22">
        <v>-1.8376834564951992</v>
      </c>
      <c r="AA175" s="22">
        <v>-1.8407342233488464</v>
      </c>
      <c r="AB175" s="22">
        <v>1.6573641185935982E-3</v>
      </c>
      <c r="AC175" s="22">
        <v>-0.51148486585706554</v>
      </c>
      <c r="AD175" s="22">
        <v>2.2858634770910684E-5</v>
      </c>
      <c r="AE175" s="22">
        <v>-1.2726185683477402</v>
      </c>
      <c r="AF175" s="22">
        <v>-1.1410833054711571</v>
      </c>
      <c r="AG175" s="22">
        <v>0.71518170128790737</v>
      </c>
      <c r="AH175" s="22">
        <v>-1.8407342233488448</v>
      </c>
      <c r="AI175">
        <v>-18.902189705582391</v>
      </c>
      <c r="AJ175">
        <v>-10.787464088230255</v>
      </c>
      <c r="AK175">
        <v>-7.1916427254868367</v>
      </c>
      <c r="AL175">
        <v>13.415204810032671</v>
      </c>
      <c r="AM175">
        <v>10.787464088230255</v>
      </c>
      <c r="AN175">
        <v>7.1916427254868367</v>
      </c>
    </row>
    <row r="176" spans="24:40" x14ac:dyDescent="0.25">
      <c r="X176">
        <v>68.7</v>
      </c>
      <c r="Y176" s="22">
        <v>70.411647829799605</v>
      </c>
      <c r="Z176" s="22">
        <v>-1.7116478297996025</v>
      </c>
      <c r="AA176" s="22">
        <v>-1.7147338504665868</v>
      </c>
      <c r="AB176" s="22">
        <v>1.7997082556811194E-3</v>
      </c>
      <c r="AC176" s="22">
        <v>-0.47643916992541907</v>
      </c>
      <c r="AD176" s="22">
        <v>2.154000174308135E-5</v>
      </c>
      <c r="AE176" s="22">
        <v>-1.2523823790942721</v>
      </c>
      <c r="AF176" s="22">
        <v>-1.1335874437125468</v>
      </c>
      <c r="AG176" s="22">
        <v>0.69024573155175617</v>
      </c>
      <c r="AH176" s="22">
        <v>-1.714733850466583</v>
      </c>
      <c r="AI176">
        <v>-18.902189705582391</v>
      </c>
      <c r="AJ176">
        <v>-10.787464088230255</v>
      </c>
      <c r="AK176">
        <v>-7.1916427254868367</v>
      </c>
      <c r="AL176">
        <v>13.415204810032671</v>
      </c>
      <c r="AM176">
        <v>10.787464088230255</v>
      </c>
      <c r="AN176">
        <v>7.1916427254868367</v>
      </c>
    </row>
    <row r="177" spans="24:40" x14ac:dyDescent="0.25">
      <c r="X177">
        <v>68.400000000000006</v>
      </c>
      <c r="Y177" s="22">
        <v>72.728259432021474</v>
      </c>
      <c r="Z177" s="22">
        <v>-4.3282594320214685</v>
      </c>
      <c r="AA177" s="22">
        <v>-4.3408246840460691</v>
      </c>
      <c r="AB177" s="22">
        <v>2.8946693172812489E-3</v>
      </c>
      <c r="AC177" s="22">
        <v>-1.2054373862452621</v>
      </c>
      <c r="AD177" s="22">
        <v>2.2202078425651056E-4</v>
      </c>
      <c r="AE177" s="22">
        <v>-1.2523823790942721</v>
      </c>
      <c r="AF177" s="22">
        <v>-1.1313698160387984</v>
      </c>
      <c r="AG177" s="22">
        <v>1.0979241259054571</v>
      </c>
      <c r="AH177" s="22">
        <v>-4.3408246840460736</v>
      </c>
      <c r="AI177">
        <v>-18.902189705582391</v>
      </c>
      <c r="AJ177">
        <v>-10.787464088230255</v>
      </c>
      <c r="AK177">
        <v>-7.1916427254868367</v>
      </c>
      <c r="AL177">
        <v>13.415204810032671</v>
      </c>
      <c r="AM177">
        <v>10.787464088230255</v>
      </c>
      <c r="AN177">
        <v>7.1916427254868367</v>
      </c>
    </row>
    <row r="178" spans="24:40" x14ac:dyDescent="0.25">
      <c r="X178">
        <v>68.5</v>
      </c>
      <c r="Y178" s="22">
        <v>69.874743825314042</v>
      </c>
      <c r="Z178" s="22">
        <v>-1.3747438253140416</v>
      </c>
      <c r="AA178" s="22">
        <v>-1.377254471736066</v>
      </c>
      <c r="AB178" s="22">
        <v>1.8229357562835539E-3</v>
      </c>
      <c r="AC178" s="22">
        <v>-0.38266599953113684</v>
      </c>
      <c r="AD178" s="22">
        <v>1.4075049420498713E-5</v>
      </c>
      <c r="AE178" s="22">
        <v>-1.2523823790942721</v>
      </c>
      <c r="AF178" s="22">
        <v>-1.1174033724121335</v>
      </c>
      <c r="AG178" s="22">
        <v>0.61860003195209812</v>
      </c>
      <c r="AH178" s="22">
        <v>-1.3772544717360706</v>
      </c>
      <c r="AI178">
        <v>-18.902189705582391</v>
      </c>
      <c r="AJ178">
        <v>-10.787464088230255</v>
      </c>
      <c r="AK178">
        <v>-7.1916427254868367</v>
      </c>
      <c r="AL178">
        <v>13.415204810032671</v>
      </c>
      <c r="AM178">
        <v>10.787464088230255</v>
      </c>
      <c r="AN178">
        <v>7.1916427254868367</v>
      </c>
    </row>
    <row r="179" spans="24:40" x14ac:dyDescent="0.25">
      <c r="X179">
        <v>68.2</v>
      </c>
      <c r="Y179" s="22">
        <v>72.764532768930181</v>
      </c>
      <c r="Z179" s="22">
        <v>-4.564532768930178</v>
      </c>
      <c r="AA179" s="22">
        <v>-4.577497717557236</v>
      </c>
      <c r="AB179" s="22">
        <v>2.8323222483159468E-3</v>
      </c>
      <c r="AC179" s="22">
        <v>-1.2712007036774327</v>
      </c>
      <c r="AD179" s="22">
        <v>2.4157340415746856E-4</v>
      </c>
      <c r="AE179" s="22">
        <v>-1.2523823790942721</v>
      </c>
      <c r="AF179" s="22">
        <v>-1.1158751475839455</v>
      </c>
      <c r="AG179" s="22">
        <v>1.1274753672153697</v>
      </c>
      <c r="AH179" s="22">
        <v>-4.5774977175572307</v>
      </c>
      <c r="AI179">
        <v>-18.902189705582391</v>
      </c>
      <c r="AJ179">
        <v>-10.787464088230255</v>
      </c>
      <c r="AK179">
        <v>-7.1916427254868367</v>
      </c>
      <c r="AL179">
        <v>13.415204810032671</v>
      </c>
      <c r="AM179">
        <v>10.787464088230255</v>
      </c>
      <c r="AN179">
        <v>7.1916427254868367</v>
      </c>
    </row>
    <row r="180" spans="24:40" x14ac:dyDescent="0.25">
      <c r="X180">
        <v>68.3</v>
      </c>
      <c r="Y180" s="22">
        <v>68.401674614566389</v>
      </c>
      <c r="Z180" s="22">
        <v>-0.1016746145663916</v>
      </c>
      <c r="AA180" s="22">
        <v>-0.10218535752473201</v>
      </c>
      <c r="AB180" s="22">
        <v>4.9982010212826136E-3</v>
      </c>
      <c r="AC180" s="22">
        <v>-2.8346699088615521E-2</v>
      </c>
      <c r="AD180" s="22">
        <v>2.1244241955579089E-7</v>
      </c>
      <c r="AE180" s="22">
        <v>-1.2523823790942721</v>
      </c>
      <c r="AF180" s="22">
        <v>-1.1114299487909058</v>
      </c>
      <c r="AG180" s="22">
        <v>0.16836477983419074</v>
      </c>
      <c r="AH180" s="22">
        <v>-0.10218535752473183</v>
      </c>
      <c r="AI180">
        <v>-18.902189705582391</v>
      </c>
      <c r="AJ180">
        <v>-10.787464088230255</v>
      </c>
      <c r="AK180">
        <v>-7.1916427254868367</v>
      </c>
      <c r="AL180">
        <v>13.415204810032671</v>
      </c>
      <c r="AM180">
        <v>10.787464088230255</v>
      </c>
      <c r="AN180">
        <v>7.1916427254868367</v>
      </c>
    </row>
    <row r="181" spans="24:40" x14ac:dyDescent="0.25">
      <c r="X181">
        <v>59.7</v>
      </c>
      <c r="Y181" s="22">
        <v>64.303044134504518</v>
      </c>
      <c r="Z181" s="22">
        <v>-4.6030441345045148</v>
      </c>
      <c r="AA181" s="22">
        <v>-4.6135434469454282</v>
      </c>
      <c r="AB181" s="22">
        <v>2.2757588742055176E-3</v>
      </c>
      <c r="AC181" s="22">
        <v>-1.2815683360498682</v>
      </c>
      <c r="AD181" s="22">
        <v>1.9717218862755942E-4</v>
      </c>
      <c r="AE181" s="22">
        <v>-1.2359023985485402</v>
      </c>
      <c r="AF181" s="22">
        <v>-1.1111581997664921</v>
      </c>
      <c r="AG181" s="22">
        <v>1.1320637508770732</v>
      </c>
      <c r="AH181" s="22">
        <v>-4.6135434469454335</v>
      </c>
      <c r="AI181">
        <v>-18.902189705582391</v>
      </c>
      <c r="AJ181">
        <v>-10.787464088230255</v>
      </c>
      <c r="AK181">
        <v>-7.1916427254868367</v>
      </c>
      <c r="AL181">
        <v>13.415204810032671</v>
      </c>
      <c r="AM181">
        <v>10.787464088230255</v>
      </c>
      <c r="AN181">
        <v>7.1916427254868367</v>
      </c>
    </row>
    <row r="182" spans="24:40" x14ac:dyDescent="0.25">
      <c r="X182">
        <v>59.5</v>
      </c>
      <c r="Y182" s="22">
        <v>63.789243127499653</v>
      </c>
      <c r="Z182" s="22">
        <v>-4.2892431274996525</v>
      </c>
      <c r="AA182" s="22">
        <v>-4.2982604040953518</v>
      </c>
      <c r="AB182" s="22">
        <v>2.0978897851576142E-3</v>
      </c>
      <c r="AC182" s="22">
        <v>-1.1940941903135569</v>
      </c>
      <c r="AD182" s="22">
        <v>1.5776777368010968E-4</v>
      </c>
      <c r="AE182" s="22">
        <v>-1.2359023985485402</v>
      </c>
      <c r="AF182" s="22">
        <v>-1.1109795725175484</v>
      </c>
      <c r="AG182" s="22">
        <v>1.0927461692056197</v>
      </c>
      <c r="AH182" s="22">
        <v>-4.2982604040953518</v>
      </c>
      <c r="AI182">
        <v>-18.902189705582391</v>
      </c>
      <c r="AJ182">
        <v>-10.787464088230255</v>
      </c>
      <c r="AK182">
        <v>-7.1916427254868367</v>
      </c>
      <c r="AL182">
        <v>13.415204810032671</v>
      </c>
      <c r="AM182">
        <v>10.787464088230255</v>
      </c>
      <c r="AN182">
        <v>7.1916427254868367</v>
      </c>
    </row>
    <row r="183" spans="24:40" x14ac:dyDescent="0.25">
      <c r="X183">
        <v>59.3</v>
      </c>
      <c r="Y183" s="22">
        <v>62.251081998068031</v>
      </c>
      <c r="Z183" s="22">
        <v>-2.9510819980680338</v>
      </c>
      <c r="AA183" s="22">
        <v>-2.9852051520569844</v>
      </c>
      <c r="AB183" s="22">
        <v>1.1430756765723528E-2</v>
      </c>
      <c r="AC183" s="22">
        <v>-0.82542880702061616</v>
      </c>
      <c r="AD183" s="22">
        <v>4.14642229573537E-4</v>
      </c>
      <c r="AE183" s="22">
        <v>-1.2294035019788656</v>
      </c>
      <c r="AF183" s="22">
        <v>-1.1090749227915548</v>
      </c>
      <c r="AG183" s="22">
        <v>0.90853112606042075</v>
      </c>
      <c r="AH183" s="22">
        <v>-2.9852051520569822</v>
      </c>
      <c r="AI183">
        <v>-18.902189705582391</v>
      </c>
      <c r="AJ183">
        <v>-10.787464088230255</v>
      </c>
      <c r="AK183">
        <v>-7.1916427254868367</v>
      </c>
      <c r="AL183">
        <v>13.415204810032671</v>
      </c>
      <c r="AM183">
        <v>10.787464088230255</v>
      </c>
      <c r="AN183">
        <v>7.1916427254868367</v>
      </c>
    </row>
    <row r="184" spans="24:40" x14ac:dyDescent="0.25">
      <c r="X184">
        <v>59.1</v>
      </c>
      <c r="Y184" s="22">
        <v>63.093273622293744</v>
      </c>
      <c r="Z184" s="22">
        <v>-3.9932736222937422</v>
      </c>
      <c r="AA184" s="22">
        <v>-3.9997360963229411</v>
      </c>
      <c r="AB184" s="22">
        <v>1.6157251062488599E-3</v>
      </c>
      <c r="AC184" s="22">
        <v>-1.1114299487909058</v>
      </c>
      <c r="AD184" s="22">
        <v>1.0521564716315266E-4</v>
      </c>
      <c r="AE184" s="22">
        <v>-1.2294035019788656</v>
      </c>
      <c r="AF184" s="22">
        <v>-1.1025230196463305</v>
      </c>
      <c r="AG184" s="22">
        <v>1.0542437805322382</v>
      </c>
      <c r="AH184" s="22">
        <v>-3.9997360963229411</v>
      </c>
      <c r="AI184">
        <v>-18.902189705582391</v>
      </c>
      <c r="AJ184">
        <v>-10.787464088230255</v>
      </c>
      <c r="AK184">
        <v>-7.1916427254868367</v>
      </c>
      <c r="AL184">
        <v>13.415204810032671</v>
      </c>
      <c r="AM184">
        <v>10.787464088230255</v>
      </c>
      <c r="AN184">
        <v>7.1916427254868367</v>
      </c>
    </row>
    <row r="185" spans="24:40" x14ac:dyDescent="0.25">
      <c r="X185">
        <v>58.7</v>
      </c>
      <c r="Y185" s="22">
        <v>62.692150681843799</v>
      </c>
      <c r="Z185" s="22">
        <v>-3.9921506818437962</v>
      </c>
      <c r="AA185" s="22">
        <v>-3.9989049568282766</v>
      </c>
      <c r="AB185" s="22">
        <v>1.6890311366235271E-3</v>
      </c>
      <c r="AC185" s="22">
        <v>-1.1111581997664921</v>
      </c>
      <c r="AD185" s="22">
        <v>1.0994361249447858E-4</v>
      </c>
      <c r="AE185" s="22">
        <v>-1.2294035019788656</v>
      </c>
      <c r="AF185" s="22">
        <v>-1.1021059282175949</v>
      </c>
      <c r="AG185" s="22">
        <v>1.0541148892632586</v>
      </c>
      <c r="AH185" s="22">
        <v>-3.9989049568282775</v>
      </c>
      <c r="AI185">
        <v>-18.902189705582391</v>
      </c>
      <c r="AJ185">
        <v>-10.787464088230255</v>
      </c>
      <c r="AK185">
        <v>-7.1916427254868367</v>
      </c>
      <c r="AL185">
        <v>13.415204810032671</v>
      </c>
      <c r="AM185">
        <v>10.787464088230255</v>
      </c>
      <c r="AN185">
        <v>7.1916427254868367</v>
      </c>
    </row>
    <row r="186" spans="24:40" x14ac:dyDescent="0.25">
      <c r="X186">
        <v>58.4</v>
      </c>
      <c r="Y186" s="22">
        <v>61.731165192065411</v>
      </c>
      <c r="Z186" s="22">
        <v>-3.3311651920654128</v>
      </c>
      <c r="AA186" s="22">
        <v>-3.3703883749492789</v>
      </c>
      <c r="AB186" s="22">
        <v>1.1637585500649909E-2</v>
      </c>
      <c r="AC186" s="22">
        <v>-0.93183699999354763</v>
      </c>
      <c r="AD186" s="22">
        <v>5.3811235517907678E-4</v>
      </c>
      <c r="AE186" s="22">
        <v>-1.2197514087080794</v>
      </c>
      <c r="AF186" s="22">
        <v>-1.0989148622377753</v>
      </c>
      <c r="AG186" s="22">
        <v>0.96531704636018301</v>
      </c>
      <c r="AH186" s="22">
        <v>-3.3703883749492816</v>
      </c>
      <c r="AI186">
        <v>-18.902189705582391</v>
      </c>
      <c r="AJ186">
        <v>-10.787464088230255</v>
      </c>
      <c r="AK186">
        <v>-7.1916427254868367</v>
      </c>
      <c r="AL186">
        <v>13.415204810032671</v>
      </c>
      <c r="AM186">
        <v>10.787464088230255</v>
      </c>
      <c r="AN186">
        <v>7.1916427254868367</v>
      </c>
    </row>
    <row r="187" spans="24:40" x14ac:dyDescent="0.25">
      <c r="X187">
        <v>57.6</v>
      </c>
      <c r="Y187" s="22">
        <v>61.522571065252897</v>
      </c>
      <c r="Z187" s="22">
        <v>-3.922571065252896</v>
      </c>
      <c r="AA187" s="22">
        <v>-3.9305278133790367</v>
      </c>
      <c r="AB187" s="22">
        <v>2.0243459667312982E-3</v>
      </c>
      <c r="AC187" s="22">
        <v>-1.0919751088186307</v>
      </c>
      <c r="AD187" s="22">
        <v>1.2730242214179429E-4</v>
      </c>
      <c r="AE187" s="22">
        <v>-1.2197514087080794</v>
      </c>
      <c r="AF187" s="22">
        <v>-1.097258575690133</v>
      </c>
      <c r="AG187" s="22">
        <v>1.0449761283486962</v>
      </c>
      <c r="AH187" s="22">
        <v>-3.9305278133790349</v>
      </c>
      <c r="AI187">
        <v>-18.902189705582391</v>
      </c>
      <c r="AJ187">
        <v>-10.787464088230255</v>
      </c>
      <c r="AK187">
        <v>-7.1916427254868367</v>
      </c>
      <c r="AL187">
        <v>13.415204810032671</v>
      </c>
      <c r="AM187">
        <v>10.787464088230255</v>
      </c>
      <c r="AN187">
        <v>7.1916427254868367</v>
      </c>
    </row>
    <row r="188" spans="24:40" x14ac:dyDescent="0.25">
      <c r="X188">
        <v>57.1</v>
      </c>
      <c r="Y188" s="22">
        <v>61.229665984709825</v>
      </c>
      <c r="Z188" s="22">
        <v>-4.129665984709824</v>
      </c>
      <c r="AA188" s="22">
        <v>-4.1385693547592552</v>
      </c>
      <c r="AB188" s="22">
        <v>2.1513158983773781E-3</v>
      </c>
      <c r="AC188" s="22">
        <v>-1.149699847646598</v>
      </c>
      <c r="AD188" s="22">
        <v>1.4998742336004477E-4</v>
      </c>
      <c r="AE188" s="22">
        <v>-1.2197514087080794</v>
      </c>
      <c r="AF188" s="22">
        <v>-1.0919751088186307</v>
      </c>
      <c r="AG188" s="22">
        <v>1.0722405735871956</v>
      </c>
      <c r="AH188" s="22">
        <v>-4.1385693547592552</v>
      </c>
      <c r="AI188">
        <v>-18.902189705582391</v>
      </c>
      <c r="AJ188">
        <v>-10.787464088230255</v>
      </c>
      <c r="AK188">
        <v>-7.1916427254868367</v>
      </c>
      <c r="AL188">
        <v>13.415204810032671</v>
      </c>
      <c r="AM188">
        <v>10.787464088230255</v>
      </c>
      <c r="AN188">
        <v>7.1916427254868367</v>
      </c>
    </row>
    <row r="189" spans="24:40" x14ac:dyDescent="0.25">
      <c r="X189">
        <v>56.8</v>
      </c>
      <c r="Y189" s="22">
        <v>60.898788052468696</v>
      </c>
      <c r="Z189" s="22">
        <v>-4.0987880524686986</v>
      </c>
      <c r="AA189" s="22">
        <v>-4.1074800036883445</v>
      </c>
      <c r="AB189" s="22">
        <v>2.1161274581589454E-3</v>
      </c>
      <c r="AC189" s="22">
        <v>-1.1410833054711571</v>
      </c>
      <c r="AD189" s="22">
        <v>1.4532586639306362E-4</v>
      </c>
      <c r="AE189" s="22">
        <v>-1.210211632562187</v>
      </c>
      <c r="AF189" s="22">
        <v>-1.090449369984321</v>
      </c>
      <c r="AG189" s="22">
        <v>1.0682150090085596</v>
      </c>
      <c r="AH189" s="22">
        <v>-4.1074800036883419</v>
      </c>
      <c r="AI189">
        <v>-18.902189705582391</v>
      </c>
      <c r="AJ189">
        <v>-10.787464088230255</v>
      </c>
      <c r="AK189">
        <v>-7.1916427254868367</v>
      </c>
      <c r="AL189">
        <v>13.415204810032671</v>
      </c>
      <c r="AM189">
        <v>10.787464088230255</v>
      </c>
      <c r="AN189">
        <v>7.1916427254868367</v>
      </c>
    </row>
    <row r="190" spans="24:40" x14ac:dyDescent="0.25">
      <c r="X190">
        <v>56.5</v>
      </c>
      <c r="Y190" s="22">
        <v>59.345618860754222</v>
      </c>
      <c r="Z190" s="22">
        <v>-2.8456188607542217</v>
      </c>
      <c r="AA190" s="22">
        <v>-2.8878041596199964</v>
      </c>
      <c r="AB190" s="22">
        <v>1.4608088545494386E-2</v>
      </c>
      <c r="AC190" s="22">
        <v>-0.79721254822036725</v>
      </c>
      <c r="AD190" s="22">
        <v>4.9588280649594458E-4</v>
      </c>
      <c r="AE190" s="22">
        <v>-1.207056068729359</v>
      </c>
      <c r="AF190" s="22">
        <v>-1.0872093199552832</v>
      </c>
      <c r="AG190" s="22">
        <v>0.89286759837075913</v>
      </c>
      <c r="AH190" s="22">
        <v>-2.8878041596199973</v>
      </c>
      <c r="AI190">
        <v>-18.902189705582391</v>
      </c>
      <c r="AJ190">
        <v>-10.787464088230255</v>
      </c>
      <c r="AK190">
        <v>-7.1916427254868367</v>
      </c>
      <c r="AL190">
        <v>13.415204810032671</v>
      </c>
      <c r="AM190">
        <v>10.787464088230255</v>
      </c>
      <c r="AN190">
        <v>7.1916427254868367</v>
      </c>
    </row>
    <row r="191" spans="24:40" x14ac:dyDescent="0.25">
      <c r="X191">
        <v>56.1</v>
      </c>
      <c r="Y191" s="22">
        <v>59.462652916617678</v>
      </c>
      <c r="Z191" s="22">
        <v>-3.3626529166176766</v>
      </c>
      <c r="AA191" s="22">
        <v>-3.3741801548852379</v>
      </c>
      <c r="AB191" s="22">
        <v>3.4163078847083E-3</v>
      </c>
      <c r="AC191" s="22">
        <v>-0.93675721481910768</v>
      </c>
      <c r="AD191" s="22">
        <v>1.5832289389769292E-4</v>
      </c>
      <c r="AE191" s="22">
        <v>-1.207056068729359</v>
      </c>
      <c r="AF191" s="22">
        <v>-1.0819343961395391</v>
      </c>
      <c r="AG191" s="22">
        <v>0.96786218792713852</v>
      </c>
      <c r="AH191" s="22">
        <v>-3.374180154885237</v>
      </c>
      <c r="AI191">
        <v>-18.902189705582391</v>
      </c>
      <c r="AJ191">
        <v>-10.787464088230255</v>
      </c>
      <c r="AK191">
        <v>-7.1916427254868367</v>
      </c>
      <c r="AL191">
        <v>13.415204810032671</v>
      </c>
      <c r="AM191">
        <v>10.787464088230255</v>
      </c>
      <c r="AN191">
        <v>7.1916427254868367</v>
      </c>
    </row>
    <row r="192" spans="24:40" x14ac:dyDescent="0.25">
      <c r="X192">
        <v>55.8</v>
      </c>
      <c r="Y192" s="22">
        <v>59.57607228614841</v>
      </c>
      <c r="Z192" s="22">
        <v>-3.7760722861484126</v>
      </c>
      <c r="AA192" s="22">
        <v>-3.786568246900103</v>
      </c>
      <c r="AB192" s="22">
        <v>2.7718926656824031E-3</v>
      </c>
      <c r="AC192" s="22">
        <v>-1.0515863396174674</v>
      </c>
      <c r="AD192" s="22">
        <v>1.6177751843925156E-4</v>
      </c>
      <c r="AE192" s="22">
        <v>-1.207056068729359</v>
      </c>
      <c r="AF192" s="22">
        <v>-1.0817969157722156</v>
      </c>
      <c r="AG192" s="22">
        <v>1.0254688389304998</v>
      </c>
      <c r="AH192" s="22">
        <v>-3.7865682469001012</v>
      </c>
      <c r="AI192">
        <v>-18.902189705582391</v>
      </c>
      <c r="AJ192">
        <v>-10.787464088230255</v>
      </c>
      <c r="AK192">
        <v>-7.1916427254868367</v>
      </c>
      <c r="AL192">
        <v>13.415204810032671</v>
      </c>
      <c r="AM192">
        <v>10.787464088230255</v>
      </c>
      <c r="AN192">
        <v>7.1916427254868367</v>
      </c>
    </row>
    <row r="193" spans="24:40" x14ac:dyDescent="0.25">
      <c r="X193">
        <v>55.6</v>
      </c>
      <c r="Y193" s="22">
        <v>59.47376665244861</v>
      </c>
      <c r="Z193" s="22">
        <v>-3.8737666524486087</v>
      </c>
      <c r="AA193" s="22">
        <v>-3.9071907661453338</v>
      </c>
      <c r="AB193" s="22">
        <v>8.5545128705601815E-3</v>
      </c>
      <c r="AC193" s="22">
        <v>-1.0819343961395391</v>
      </c>
      <c r="AD193" s="22">
        <v>5.315874244254744E-4</v>
      </c>
      <c r="AE193" s="22">
        <v>-1.207056068729359</v>
      </c>
      <c r="AF193" s="22">
        <v>-1.0807781043682108</v>
      </c>
      <c r="AG193" s="22">
        <v>1.040160754950666</v>
      </c>
      <c r="AH193" s="22">
        <v>-3.9071907661453329</v>
      </c>
      <c r="AI193">
        <v>-18.902189705582391</v>
      </c>
      <c r="AJ193">
        <v>-10.787464088230255</v>
      </c>
      <c r="AK193">
        <v>-7.1916427254868367</v>
      </c>
      <c r="AL193">
        <v>13.415204810032671</v>
      </c>
      <c r="AM193">
        <v>10.787464088230255</v>
      </c>
      <c r="AN193">
        <v>7.1916427254868367</v>
      </c>
    </row>
    <row r="194" spans="24:40" x14ac:dyDescent="0.25">
      <c r="X194">
        <v>69.400000000000006</v>
      </c>
      <c r="Y194" s="22">
        <v>68.040353052262205</v>
      </c>
      <c r="Z194" s="22">
        <v>1.3596469477378008</v>
      </c>
      <c r="AA194" s="22">
        <v>1.3721092729870747</v>
      </c>
      <c r="AB194" s="22">
        <v>9.0826040568546661E-3</v>
      </c>
      <c r="AC194" s="22">
        <v>0.37984753945162381</v>
      </c>
      <c r="AD194" s="22">
        <v>6.9604603445392254E-5</v>
      </c>
      <c r="AE194" s="22">
        <v>-1.207056068729359</v>
      </c>
      <c r="AF194" s="22">
        <v>-1.0746950664337371</v>
      </c>
      <c r="AG194" s="22">
        <v>0.61631772605663693</v>
      </c>
      <c r="AH194" s="22">
        <v>1.3721092729870812</v>
      </c>
      <c r="AI194">
        <v>-18.902189705582391</v>
      </c>
      <c r="AJ194">
        <v>-10.787464088230255</v>
      </c>
      <c r="AK194">
        <v>-7.1916427254868367</v>
      </c>
      <c r="AL194">
        <v>13.415204810032671</v>
      </c>
      <c r="AM194">
        <v>10.787464088230255</v>
      </c>
      <c r="AN194">
        <v>7.1916427254868367</v>
      </c>
    </row>
    <row r="195" spans="24:40" x14ac:dyDescent="0.25">
      <c r="X195">
        <v>69.099999999999994</v>
      </c>
      <c r="Y195" s="22">
        <v>67.809722283227856</v>
      </c>
      <c r="Z195" s="22">
        <v>1.2902777167721382</v>
      </c>
      <c r="AA195" s="22">
        <v>1.3024152729984166</v>
      </c>
      <c r="AB195" s="22">
        <v>9.3192674240825946E-3</v>
      </c>
      <c r="AC195" s="22">
        <v>0.36051075921224929</v>
      </c>
      <c r="AD195" s="22">
        <v>6.4347387275338411E-5</v>
      </c>
      <c r="AE195" s="22">
        <v>-1.1914554566319386</v>
      </c>
      <c r="AF195" s="22">
        <v>-1.0738128048773372</v>
      </c>
      <c r="AG195" s="22">
        <v>0.60042548181456235</v>
      </c>
      <c r="AH195" s="22">
        <v>1.30241527299842</v>
      </c>
      <c r="AI195">
        <v>-18.902189705582391</v>
      </c>
      <c r="AJ195">
        <v>-10.787464088230255</v>
      </c>
      <c r="AK195">
        <v>-7.1916427254868367</v>
      </c>
      <c r="AL195">
        <v>13.415204810032671</v>
      </c>
      <c r="AM195">
        <v>10.787464088230255</v>
      </c>
      <c r="AN195">
        <v>7.1916427254868367</v>
      </c>
    </row>
    <row r="196" spans="24:40" x14ac:dyDescent="0.25">
      <c r="X196">
        <v>68.7</v>
      </c>
      <c r="Y196" s="22">
        <v>67.444987879520269</v>
      </c>
      <c r="Z196" s="22">
        <v>1.2550121204797335</v>
      </c>
      <c r="AA196" s="22">
        <v>1.2666930639217924</v>
      </c>
      <c r="AB196" s="22">
        <v>9.22160527656927E-3</v>
      </c>
      <c r="AC196" s="22">
        <v>0.35064007299981703</v>
      </c>
      <c r="AD196" s="22">
        <v>6.0228146233086397E-5</v>
      </c>
      <c r="AE196" s="22">
        <v>-1.1914554566319386</v>
      </c>
      <c r="AF196" s="22">
        <v>-1.0713032329859948</v>
      </c>
      <c r="AG196" s="22">
        <v>0.59214869163058781</v>
      </c>
      <c r="AH196" s="22">
        <v>1.2666930639217884</v>
      </c>
      <c r="AI196">
        <v>-18.902189705582391</v>
      </c>
      <c r="AJ196">
        <v>-10.787464088230255</v>
      </c>
      <c r="AK196">
        <v>-7.1916427254868367</v>
      </c>
      <c r="AL196">
        <v>13.415204810032671</v>
      </c>
      <c r="AM196">
        <v>10.787464088230255</v>
      </c>
      <c r="AN196">
        <v>7.1916427254868367</v>
      </c>
    </row>
    <row r="197" spans="24:40" x14ac:dyDescent="0.25">
      <c r="X197">
        <v>68.3</v>
      </c>
      <c r="Y197" s="22">
        <v>67.047411563137629</v>
      </c>
      <c r="Z197" s="22">
        <v>1.2525884368623679</v>
      </c>
      <c r="AA197" s="22">
        <v>1.2636725612187405</v>
      </c>
      <c r="AB197" s="22">
        <v>8.7713579423473707E-3</v>
      </c>
      <c r="AC197" s="22">
        <v>0.34988342458575222</v>
      </c>
      <c r="AD197" s="22">
        <v>5.7014606036373293E-5</v>
      </c>
      <c r="AE197" s="22">
        <v>-1.1914554566319386</v>
      </c>
      <c r="AF197" s="22">
        <v>-1.0675201303277413</v>
      </c>
      <c r="AG197" s="22">
        <v>0.59150944589731802</v>
      </c>
      <c r="AH197" s="22">
        <v>1.2636725612187403</v>
      </c>
      <c r="AI197">
        <v>-18.902189705582391</v>
      </c>
      <c r="AJ197">
        <v>-10.787464088230255</v>
      </c>
      <c r="AK197">
        <v>-7.1916427254868367</v>
      </c>
      <c r="AL197">
        <v>13.415204810032671</v>
      </c>
      <c r="AM197">
        <v>10.787464088230255</v>
      </c>
      <c r="AN197">
        <v>7.1916427254868367</v>
      </c>
    </row>
    <row r="198" spans="24:40" x14ac:dyDescent="0.25">
      <c r="X198">
        <v>67.900000000000006</v>
      </c>
      <c r="Y198" s="22">
        <v>60.336003665490722</v>
      </c>
      <c r="Z198" s="22">
        <v>7.5639963345092838</v>
      </c>
      <c r="AA198" s="22">
        <v>7.7446258032317914</v>
      </c>
      <c r="AB198" s="22">
        <v>2.332320157381015E-2</v>
      </c>
      <c r="AC198" s="22">
        <v>2.1285201508880149</v>
      </c>
      <c r="AD198" s="22">
        <v>5.6942853420847246E-3</v>
      </c>
      <c r="AE198" s="22">
        <v>-1.182232646923248</v>
      </c>
      <c r="AF198" s="22">
        <v>-1.0674250864360919</v>
      </c>
      <c r="AG198" s="22">
        <v>1.4589448758907977</v>
      </c>
      <c r="AH198" s="22">
        <v>7.7446258032317905</v>
      </c>
      <c r="AI198">
        <v>-18.902189705582391</v>
      </c>
      <c r="AJ198">
        <v>-10.787464088230255</v>
      </c>
      <c r="AK198">
        <v>-7.1916427254868367</v>
      </c>
      <c r="AL198">
        <v>13.415204810032671</v>
      </c>
      <c r="AM198">
        <v>10.787464088230255</v>
      </c>
      <c r="AN198">
        <v>7.1916427254868367</v>
      </c>
    </row>
    <row r="199" spans="24:40" x14ac:dyDescent="0.25">
      <c r="X199">
        <v>67.400000000000006</v>
      </c>
      <c r="Y199" s="22">
        <v>60.449508780419279</v>
      </c>
      <c r="Z199" s="22">
        <v>6.9504912195807265</v>
      </c>
      <c r="AA199" s="22">
        <v>7.1109013384293078</v>
      </c>
      <c r="AB199" s="22">
        <v>2.2558338417898859E-2</v>
      </c>
      <c r="AC199" s="22">
        <v>1.9551134696821983</v>
      </c>
      <c r="AD199" s="22">
        <v>4.6430845924988057E-3</v>
      </c>
      <c r="AE199" s="22">
        <v>-1.182232646923248</v>
      </c>
      <c r="AF199" s="22">
        <v>-1.0626366835951053</v>
      </c>
      <c r="AG199" s="22">
        <v>1.3982537214977111</v>
      </c>
      <c r="AH199" s="22">
        <v>7.1109013384293052</v>
      </c>
      <c r="AI199">
        <v>-18.902189705582391</v>
      </c>
      <c r="AJ199">
        <v>-10.787464088230255</v>
      </c>
      <c r="AK199">
        <v>-7.1916427254868367</v>
      </c>
      <c r="AL199">
        <v>13.415204810032671</v>
      </c>
      <c r="AM199">
        <v>10.787464088230255</v>
      </c>
      <c r="AN199">
        <v>7.1916427254868367</v>
      </c>
    </row>
    <row r="200" spans="24:40" x14ac:dyDescent="0.25">
      <c r="X200">
        <v>67</v>
      </c>
      <c r="Y200" s="22">
        <v>60.219860532240368</v>
      </c>
      <c r="Z200" s="22">
        <v>6.7801394677596321</v>
      </c>
      <c r="AA200" s="22">
        <v>6.9351378967553075</v>
      </c>
      <c r="AB200" s="22">
        <v>2.2349725600726053E-2</v>
      </c>
      <c r="AC200" s="22">
        <v>1.9069914941091515</v>
      </c>
      <c r="AD200" s="22">
        <v>4.3755492837317909E-3</v>
      </c>
      <c r="AE200" s="22">
        <v>-1.182232646923248</v>
      </c>
      <c r="AF200" s="22">
        <v>-1.0616984638497122</v>
      </c>
      <c r="AG200" s="22">
        <v>1.3809386279299858</v>
      </c>
      <c r="AH200" s="22">
        <v>6.9351378967553092</v>
      </c>
      <c r="AI200">
        <v>-18.902189705582391</v>
      </c>
      <c r="AJ200">
        <v>-10.787464088230255</v>
      </c>
      <c r="AK200">
        <v>-7.1916427254868367</v>
      </c>
      <c r="AL200">
        <v>13.415204810032671</v>
      </c>
      <c r="AM200">
        <v>10.787464088230255</v>
      </c>
      <c r="AN200">
        <v>7.1916427254868367</v>
      </c>
    </row>
    <row r="201" spans="24:40" x14ac:dyDescent="0.25">
      <c r="X201">
        <v>66.5</v>
      </c>
      <c r="Y201" s="22">
        <v>59.707096538506647</v>
      </c>
      <c r="Z201" s="22">
        <v>6.7929034614933528</v>
      </c>
      <c r="AA201" s="22">
        <v>6.9419521521259284</v>
      </c>
      <c r="AB201" s="22">
        <v>2.1470717078758833E-2</v>
      </c>
      <c r="AC201" s="22">
        <v>1.9097231865521502</v>
      </c>
      <c r="AD201" s="22">
        <v>4.2117245835964212E-3</v>
      </c>
      <c r="AE201" s="22">
        <v>-1.182232646923248</v>
      </c>
      <c r="AF201" s="22">
        <v>-1.0556983110033562</v>
      </c>
      <c r="AG201" s="22">
        <v>1.3819273448890683</v>
      </c>
      <c r="AH201" s="22">
        <v>6.9419521521259293</v>
      </c>
      <c r="AI201">
        <v>-18.902189705582391</v>
      </c>
      <c r="AJ201">
        <v>-10.787464088230255</v>
      </c>
      <c r="AK201">
        <v>-7.1916427254868367</v>
      </c>
      <c r="AL201">
        <v>13.415204810032671</v>
      </c>
      <c r="AM201">
        <v>10.787464088230255</v>
      </c>
      <c r="AN201">
        <v>7.1916427254868367</v>
      </c>
    </row>
    <row r="202" spans="24:40" x14ac:dyDescent="0.25">
      <c r="X202">
        <v>65.8</v>
      </c>
      <c r="Y202" s="22">
        <v>59.036618022293261</v>
      </c>
      <c r="Z202" s="22">
        <v>6.7633819777067359</v>
      </c>
      <c r="AA202" s="22">
        <v>6.9062390172428891</v>
      </c>
      <c r="AB202" s="22">
        <v>2.0685215090221695E-2</v>
      </c>
      <c r="AC202" s="22">
        <v>1.9006609503071605</v>
      </c>
      <c r="AD202" s="22">
        <v>4.0159974945751346E-3</v>
      </c>
      <c r="AE202" s="22">
        <v>-1.1700898139672218</v>
      </c>
      <c r="AF202" s="22">
        <v>-1.0515863396174674</v>
      </c>
      <c r="AG202" s="22">
        <v>1.3786446062372857</v>
      </c>
      <c r="AH202" s="22">
        <v>6.9062390172428865</v>
      </c>
      <c r="AI202">
        <v>-18.902189705582391</v>
      </c>
      <c r="AJ202">
        <v>-10.787464088230255</v>
      </c>
      <c r="AK202">
        <v>-7.1916427254868367</v>
      </c>
      <c r="AL202">
        <v>13.415204810032671</v>
      </c>
      <c r="AM202">
        <v>10.787464088230255</v>
      </c>
      <c r="AN202">
        <v>7.1916427254868367</v>
      </c>
    </row>
    <row r="203" spans="24:40" x14ac:dyDescent="0.25">
      <c r="X203">
        <v>65</v>
      </c>
      <c r="Y203" s="22">
        <v>58.450719678639828</v>
      </c>
      <c r="Z203" s="22">
        <v>6.5492803213601718</v>
      </c>
      <c r="AA203" s="22">
        <v>6.6855696684232768</v>
      </c>
      <c r="AB203" s="22">
        <v>2.0385599705409888E-2</v>
      </c>
      <c r="AC203" s="22">
        <v>1.8402121377063636</v>
      </c>
      <c r="AD203" s="22">
        <v>3.708946017263088E-3</v>
      </c>
      <c r="AE203" s="22">
        <v>-1.1700898139672218</v>
      </c>
      <c r="AF203" s="22">
        <v>-1.042848818372055</v>
      </c>
      <c r="AG203" s="22">
        <v>1.3565441893673658</v>
      </c>
      <c r="AH203" s="22">
        <v>6.6855696684232786</v>
      </c>
      <c r="AI203">
        <v>-18.902189705582391</v>
      </c>
      <c r="AJ203">
        <v>-10.787464088230255</v>
      </c>
      <c r="AK203">
        <v>-7.1916427254868367</v>
      </c>
      <c r="AL203">
        <v>13.415204810032671</v>
      </c>
      <c r="AM203">
        <v>10.787464088230255</v>
      </c>
      <c r="AN203">
        <v>7.1916427254868367</v>
      </c>
    </row>
    <row r="204" spans="24:40" x14ac:dyDescent="0.25">
      <c r="X204">
        <v>64.2</v>
      </c>
      <c r="Y204" s="22">
        <v>57.038598602188877</v>
      </c>
      <c r="Z204" s="22">
        <v>7.1614013978111259</v>
      </c>
      <c r="AA204" s="22">
        <v>7.392754487416326</v>
      </c>
      <c r="AB204" s="22">
        <v>3.1294572273298314E-2</v>
      </c>
      <c r="AC204" s="22">
        <v>2.0235038819873807</v>
      </c>
      <c r="AD204" s="22">
        <v>6.9619639451743978E-3</v>
      </c>
      <c r="AE204" s="22">
        <v>-1.1700898139672218</v>
      </c>
      <c r="AF204" s="22">
        <v>-1.0420739133538597</v>
      </c>
      <c r="AG204" s="22">
        <v>1.4224991676578869</v>
      </c>
      <c r="AH204" s="22">
        <v>7.3927544874163269</v>
      </c>
      <c r="AI204">
        <v>-18.902189705582391</v>
      </c>
      <c r="AJ204">
        <v>-10.787464088230255</v>
      </c>
      <c r="AK204">
        <v>-7.1916427254868367</v>
      </c>
      <c r="AL204">
        <v>13.415204810032671</v>
      </c>
      <c r="AM204">
        <v>10.787464088230255</v>
      </c>
      <c r="AN204">
        <v>7.1916427254868367</v>
      </c>
    </row>
    <row r="205" spans="24:40" x14ac:dyDescent="0.25">
      <c r="X205">
        <v>63.3</v>
      </c>
      <c r="Y205" s="22">
        <v>57.338703620639635</v>
      </c>
      <c r="Z205" s="22">
        <v>5.9612963793603626</v>
      </c>
      <c r="AA205" s="22">
        <v>6.0815636709445187</v>
      </c>
      <c r="AB205" s="22">
        <v>1.9775718563755249E-2</v>
      </c>
      <c r="AC205" s="22">
        <v>1.6744796653565959</v>
      </c>
      <c r="AD205" s="22">
        <v>2.9772340091400698E-3</v>
      </c>
      <c r="AE205" s="22">
        <v>-1.1700898139672218</v>
      </c>
      <c r="AF205" s="22">
        <v>-1.0417577358150856</v>
      </c>
      <c r="AG205" s="22">
        <v>1.2940168721298018</v>
      </c>
      <c r="AH205" s="22">
        <v>6.0815636709445196</v>
      </c>
      <c r="AI205">
        <v>-18.902189705582391</v>
      </c>
      <c r="AJ205">
        <v>-10.787464088230255</v>
      </c>
      <c r="AK205">
        <v>-7.1916427254868367</v>
      </c>
      <c r="AL205">
        <v>13.415204810032671</v>
      </c>
      <c r="AM205">
        <v>10.787464088230255</v>
      </c>
      <c r="AN205">
        <v>7.1916427254868367</v>
      </c>
    </row>
    <row r="206" spans="24:40" x14ac:dyDescent="0.25">
      <c r="X206">
        <v>62.5</v>
      </c>
      <c r="Y206" s="22">
        <v>57.012328736148596</v>
      </c>
      <c r="Z206" s="22">
        <v>5.4876712638514036</v>
      </c>
      <c r="AA206" s="22">
        <v>5.5998633646721387</v>
      </c>
      <c r="AB206" s="22">
        <v>2.0034792550211761E-2</v>
      </c>
      <c r="AC206" s="22">
        <v>1.5416459652863319</v>
      </c>
      <c r="AD206" s="22">
        <v>2.5573483722960344E-3</v>
      </c>
      <c r="AE206" s="22">
        <v>-1.1700898139672218</v>
      </c>
      <c r="AF206" s="22">
        <v>-1.0413948404715365</v>
      </c>
      <c r="AG206" s="22">
        <v>1.2416303658039021</v>
      </c>
      <c r="AH206" s="22">
        <v>5.5998633646721405</v>
      </c>
      <c r="AI206">
        <v>-18.902189705582391</v>
      </c>
      <c r="AJ206">
        <v>-10.787464088230255</v>
      </c>
      <c r="AK206">
        <v>-7.1916427254868367</v>
      </c>
      <c r="AL206">
        <v>13.415204810032671</v>
      </c>
      <c r="AM206">
        <v>10.787464088230255</v>
      </c>
      <c r="AN206">
        <v>7.1916427254868367</v>
      </c>
    </row>
    <row r="207" spans="24:40" x14ac:dyDescent="0.25">
      <c r="X207">
        <v>61.7</v>
      </c>
      <c r="Y207" s="22">
        <v>60.681617043962696</v>
      </c>
      <c r="Z207" s="22">
        <v>1.018382956037307</v>
      </c>
      <c r="AA207" s="22">
        <v>1.0424342704383278</v>
      </c>
      <c r="AB207" s="22">
        <v>2.3072259885420537E-2</v>
      </c>
      <c r="AC207" s="22">
        <v>0.28653771491862162</v>
      </c>
      <c r="AD207" s="22">
        <v>1.0205579699173762E-4</v>
      </c>
      <c r="AE207" s="22">
        <v>-1.1700898139672218</v>
      </c>
      <c r="AF207" s="22">
        <v>-1.040900524763881</v>
      </c>
      <c r="AG207" s="22">
        <v>0.53529217715059285</v>
      </c>
      <c r="AH207" s="22">
        <v>1.0424342704383289</v>
      </c>
      <c r="AI207">
        <v>-18.902189705582391</v>
      </c>
      <c r="AJ207">
        <v>-10.787464088230255</v>
      </c>
      <c r="AK207">
        <v>-7.1916427254868367</v>
      </c>
      <c r="AL207">
        <v>13.415204810032671</v>
      </c>
      <c r="AM207">
        <v>10.787464088230255</v>
      </c>
      <c r="AN207">
        <v>7.1916427254868367</v>
      </c>
    </row>
    <row r="208" spans="24:40" x14ac:dyDescent="0.25">
      <c r="X208">
        <v>62</v>
      </c>
      <c r="Y208" s="22">
        <v>55.811662197152501</v>
      </c>
      <c r="Z208" s="22">
        <v>6.1883378028474993</v>
      </c>
      <c r="AA208" s="22">
        <v>6.3153377270791964</v>
      </c>
      <c r="AB208" s="22">
        <v>2.0109759718334331E-2</v>
      </c>
      <c r="AC208" s="22">
        <v>1.738550011584886</v>
      </c>
      <c r="AD208" s="22">
        <v>3.264752212346911E-3</v>
      </c>
      <c r="AE208" s="22">
        <v>-1.1521925343545227</v>
      </c>
      <c r="AF208" s="22">
        <v>-1.038942950608672</v>
      </c>
      <c r="AG208" s="22">
        <v>1.3185408645866408</v>
      </c>
      <c r="AH208" s="22">
        <v>6.3153377270791937</v>
      </c>
      <c r="AI208">
        <v>-18.902189705582391</v>
      </c>
      <c r="AJ208">
        <v>-10.787464088230255</v>
      </c>
      <c r="AK208">
        <v>-7.1916427254868367</v>
      </c>
      <c r="AL208">
        <v>13.415204810032671</v>
      </c>
      <c r="AM208">
        <v>10.787464088230255</v>
      </c>
      <c r="AN208">
        <v>7.1916427254868367</v>
      </c>
    </row>
    <row r="209" spans="24:40" x14ac:dyDescent="0.25">
      <c r="X209">
        <v>77.2</v>
      </c>
      <c r="Y209" s="22">
        <v>75.486709412624165</v>
      </c>
      <c r="Z209" s="22">
        <v>1.7132905873758375</v>
      </c>
      <c r="AA209" s="22">
        <v>1.7187179231258369</v>
      </c>
      <c r="AB209" s="22">
        <v>3.1577815515722515E-3</v>
      </c>
      <c r="AC209" s="22">
        <v>0.47722117882404963</v>
      </c>
      <c r="AD209" s="22">
        <v>3.7970076974576741E-5</v>
      </c>
      <c r="AE209" s="22">
        <v>-1.1521925343545227</v>
      </c>
      <c r="AF209" s="22">
        <v>-1.037751132201558</v>
      </c>
      <c r="AG209" s="22">
        <v>0.69081197067222977</v>
      </c>
      <c r="AH209" s="22">
        <v>1.7187179231258407</v>
      </c>
      <c r="AI209">
        <v>-18.902189705582391</v>
      </c>
      <c r="AJ209">
        <v>-10.787464088230255</v>
      </c>
      <c r="AK209">
        <v>-7.1916427254868367</v>
      </c>
      <c r="AL209">
        <v>13.415204810032671</v>
      </c>
      <c r="AM209">
        <v>10.787464088230255</v>
      </c>
      <c r="AN209">
        <v>7.1916427254868367</v>
      </c>
    </row>
    <row r="210" spans="24:40" x14ac:dyDescent="0.25">
      <c r="X210">
        <v>77</v>
      </c>
      <c r="Y210" s="22">
        <v>76.488054142665405</v>
      </c>
      <c r="Z210" s="22">
        <v>0.51194585733459519</v>
      </c>
      <c r="AA210" s="22">
        <v>0.51399815857705278</v>
      </c>
      <c r="AB210" s="22">
        <v>3.9928182780711802E-3</v>
      </c>
      <c r="AC210" s="22">
        <v>0.14265752657027481</v>
      </c>
      <c r="AD210" s="22">
        <v>4.2939091730060917E-6</v>
      </c>
      <c r="AE210" s="22">
        <v>-1.1463081367501964</v>
      </c>
      <c r="AF210" s="22">
        <v>-1.0367514930411104</v>
      </c>
      <c r="AG210" s="22">
        <v>0.37770031317206343</v>
      </c>
      <c r="AH210" s="22">
        <v>0.51399815857705655</v>
      </c>
      <c r="AI210">
        <v>-18.902189705582391</v>
      </c>
      <c r="AJ210">
        <v>-10.787464088230255</v>
      </c>
      <c r="AK210">
        <v>-7.1916427254868367</v>
      </c>
      <c r="AL210">
        <v>13.415204810032671</v>
      </c>
      <c r="AM210">
        <v>10.787464088230255</v>
      </c>
      <c r="AN210">
        <v>7.1916427254868367</v>
      </c>
    </row>
    <row r="211" spans="24:40" x14ac:dyDescent="0.25">
      <c r="X211">
        <v>76.8</v>
      </c>
      <c r="Y211" s="22">
        <v>75.071890024656199</v>
      </c>
      <c r="Z211" s="22">
        <v>1.7281099753437985</v>
      </c>
      <c r="AA211" s="22">
        <v>1.7335355649280899</v>
      </c>
      <c r="AB211" s="22">
        <v>3.1297826788538115E-3</v>
      </c>
      <c r="AC211" s="22">
        <v>0.48134222187075193</v>
      </c>
      <c r="AD211" s="22">
        <v>3.8285108065426565E-5</v>
      </c>
      <c r="AE211" s="22">
        <v>-1.1463081367501964</v>
      </c>
      <c r="AF211" s="22">
        <v>-1.0317036248982261</v>
      </c>
      <c r="AG211" s="22">
        <v>0.69378831200212066</v>
      </c>
      <c r="AH211" s="22">
        <v>1.7335355649280875</v>
      </c>
      <c r="AI211">
        <v>-18.902189705582391</v>
      </c>
      <c r="AJ211">
        <v>-10.787464088230255</v>
      </c>
      <c r="AK211">
        <v>-7.1916427254868367</v>
      </c>
      <c r="AL211">
        <v>13.415204810032671</v>
      </c>
      <c r="AM211">
        <v>10.787464088230255</v>
      </c>
      <c r="AN211">
        <v>7.1916427254868367</v>
      </c>
    </row>
    <row r="212" spans="24:40" x14ac:dyDescent="0.25">
      <c r="X212">
        <v>76.900000000000006</v>
      </c>
      <c r="Y212" s="22">
        <v>74.08262656921886</v>
      </c>
      <c r="Z212" s="22">
        <v>2.8173734307811458</v>
      </c>
      <c r="AA212" s="22">
        <v>2.8262833080072483</v>
      </c>
      <c r="AB212" s="22">
        <v>3.1525067571483252E-3</v>
      </c>
      <c r="AC212" s="22">
        <v>0.78475112307582406</v>
      </c>
      <c r="AD212" s="22">
        <v>1.0250324065238717E-4</v>
      </c>
      <c r="AE212" s="22">
        <v>-1.1463081367501964</v>
      </c>
      <c r="AF212" s="22">
        <v>-1.0314090239936167</v>
      </c>
      <c r="AG212" s="22">
        <v>0.88586179682601962</v>
      </c>
      <c r="AH212" s="22">
        <v>2.826283308007254</v>
      </c>
      <c r="AI212">
        <v>-18.902189705582391</v>
      </c>
      <c r="AJ212">
        <v>-10.787464088230255</v>
      </c>
      <c r="AK212">
        <v>-7.1916427254868367</v>
      </c>
      <c r="AL212">
        <v>13.415204810032671</v>
      </c>
      <c r="AM212">
        <v>10.787464088230255</v>
      </c>
      <c r="AN212">
        <v>7.1916427254868367</v>
      </c>
    </row>
    <row r="213" spans="24:40" x14ac:dyDescent="0.25">
      <c r="X213">
        <v>76.400000000000006</v>
      </c>
      <c r="Y213" s="22">
        <v>73.671801785146272</v>
      </c>
      <c r="Z213" s="22">
        <v>2.7281982148537338</v>
      </c>
      <c r="AA213" s="22">
        <v>2.771790027965892</v>
      </c>
      <c r="AB213" s="22">
        <v>1.5726953583187618E-2</v>
      </c>
      <c r="AC213" s="22">
        <v>0.76475093382967407</v>
      </c>
      <c r="AD213" s="22">
        <v>4.9183048449590364E-4</v>
      </c>
      <c r="AE213" s="22">
        <v>-1.1375552391677688</v>
      </c>
      <c r="AF213" s="22">
        <v>-1.0290599117150248</v>
      </c>
      <c r="AG213" s="22">
        <v>0.87450039098314536</v>
      </c>
      <c r="AH213" s="22">
        <v>2.771790027965896</v>
      </c>
      <c r="AI213">
        <v>-18.902189705582391</v>
      </c>
      <c r="AJ213">
        <v>-10.787464088230255</v>
      </c>
      <c r="AK213">
        <v>-7.1916427254868367</v>
      </c>
      <c r="AL213">
        <v>13.415204810032671</v>
      </c>
      <c r="AM213">
        <v>10.787464088230255</v>
      </c>
      <c r="AN213">
        <v>7.1916427254868367</v>
      </c>
    </row>
    <row r="214" spans="24:40" x14ac:dyDescent="0.25">
      <c r="X214">
        <v>76.099999999999994</v>
      </c>
      <c r="Y214" s="22">
        <v>72.882018140882252</v>
      </c>
      <c r="Z214" s="22">
        <v>3.2179818591177423</v>
      </c>
      <c r="AA214" s="22">
        <v>3.2689027734182616</v>
      </c>
      <c r="AB214" s="22">
        <v>1.5577371928766591E-2</v>
      </c>
      <c r="AC214" s="22">
        <v>0.90197539239753188</v>
      </c>
      <c r="AD214" s="22">
        <v>6.7756096695943029E-4</v>
      </c>
      <c r="AE214" s="22">
        <v>-1.1375552391677688</v>
      </c>
      <c r="AF214" s="22">
        <v>-1.0230458218865293</v>
      </c>
      <c r="AG214" s="22">
        <v>0.94972385059949505</v>
      </c>
      <c r="AH214" s="22">
        <v>3.268902773418255</v>
      </c>
      <c r="AI214">
        <v>-18.902189705582391</v>
      </c>
      <c r="AJ214">
        <v>-10.787464088230255</v>
      </c>
      <c r="AK214">
        <v>-7.1916427254868367</v>
      </c>
      <c r="AL214">
        <v>13.415204810032671</v>
      </c>
      <c r="AM214">
        <v>10.787464088230255</v>
      </c>
      <c r="AN214">
        <v>7.1916427254868367</v>
      </c>
    </row>
    <row r="215" spans="24:40" x14ac:dyDescent="0.25">
      <c r="X215">
        <v>76</v>
      </c>
      <c r="Y215" s="22">
        <v>73.621418756262358</v>
      </c>
      <c r="Z215" s="22">
        <v>2.3785812437376421</v>
      </c>
      <c r="AA215" s="22">
        <v>2.3837263529549517</v>
      </c>
      <c r="AB215" s="22">
        <v>2.1584311516853333E-3</v>
      </c>
      <c r="AC215" s="22">
        <v>0.66219986158014976</v>
      </c>
      <c r="AD215" s="22">
        <v>4.9923057844018342E-5</v>
      </c>
      <c r="AE215" s="22">
        <v>-1.1375552391677688</v>
      </c>
      <c r="AF215" s="22">
        <v>-1.0151504698030425</v>
      </c>
      <c r="AG215" s="22">
        <v>0.81375663535245579</v>
      </c>
      <c r="AH215" s="22">
        <v>2.3837263529549535</v>
      </c>
      <c r="AI215">
        <v>-18.902189705582391</v>
      </c>
      <c r="AJ215">
        <v>-10.787464088230255</v>
      </c>
      <c r="AK215">
        <v>-7.1916427254868367</v>
      </c>
      <c r="AL215">
        <v>13.415204810032671</v>
      </c>
      <c r="AM215">
        <v>10.787464088230255</v>
      </c>
      <c r="AN215">
        <v>7.1916427254868367</v>
      </c>
    </row>
    <row r="216" spans="24:40" x14ac:dyDescent="0.25">
      <c r="X216">
        <v>75.400000000000006</v>
      </c>
      <c r="Y216" s="22">
        <v>74.743046547302697</v>
      </c>
      <c r="Z216" s="22">
        <v>0.65695345269730865</v>
      </c>
      <c r="AA216" s="22">
        <v>0.658912657844553</v>
      </c>
      <c r="AB216" s="22">
        <v>2.9733912741294198E-3</v>
      </c>
      <c r="AC216" s="22">
        <v>0.18297136026215818</v>
      </c>
      <c r="AD216" s="22">
        <v>5.2548212344765321E-6</v>
      </c>
      <c r="AE216" s="22">
        <v>-1.1375552391677688</v>
      </c>
      <c r="AF216" s="22">
        <v>-1.0123811484403478</v>
      </c>
      <c r="AG216" s="22">
        <v>0.42775151696067448</v>
      </c>
      <c r="AH216" s="22">
        <v>0.6589126578445571</v>
      </c>
      <c r="AI216">
        <v>-18.902189705582391</v>
      </c>
      <c r="AJ216">
        <v>-10.787464088230255</v>
      </c>
      <c r="AK216">
        <v>-7.1916427254868367</v>
      </c>
      <c r="AL216">
        <v>13.415204810032671</v>
      </c>
      <c r="AM216">
        <v>10.787464088230255</v>
      </c>
      <c r="AN216">
        <v>7.1916427254868367</v>
      </c>
    </row>
    <row r="217" spans="24:40" x14ac:dyDescent="0.25">
      <c r="X217">
        <v>75.7</v>
      </c>
      <c r="Y217" s="22">
        <v>75.092487909267433</v>
      </c>
      <c r="Z217" s="22">
        <v>0.60751209073256973</v>
      </c>
      <c r="AA217" s="22">
        <v>0.61470589135689124</v>
      </c>
      <c r="AB217" s="22">
        <v>1.1702833380106343E-2</v>
      </c>
      <c r="AC217" s="22">
        <v>0.16994681990148855</v>
      </c>
      <c r="AD217" s="22">
        <v>1.8000142996369774E-5</v>
      </c>
      <c r="AE217" s="22">
        <v>-1.1375552391677688</v>
      </c>
      <c r="AF217" s="22">
        <v>-1.011868760868613</v>
      </c>
      <c r="AG217" s="22">
        <v>0.41224606717528373</v>
      </c>
      <c r="AH217" s="22">
        <v>0.61470589135688913</v>
      </c>
      <c r="AI217">
        <v>-18.902189705582391</v>
      </c>
      <c r="AJ217">
        <v>-10.787464088230255</v>
      </c>
      <c r="AK217">
        <v>-7.1916427254868367</v>
      </c>
      <c r="AL217">
        <v>13.415204810032671</v>
      </c>
      <c r="AM217">
        <v>10.787464088230255</v>
      </c>
      <c r="AN217">
        <v>7.1916427254868367</v>
      </c>
    </row>
    <row r="218" spans="24:40" x14ac:dyDescent="0.25">
      <c r="X218">
        <v>75</v>
      </c>
      <c r="Y218" s="22">
        <v>66.076173891468528</v>
      </c>
      <c r="Z218" s="22">
        <v>8.9238261085314718</v>
      </c>
      <c r="AA218" s="22">
        <v>9.2007399993516117</v>
      </c>
      <c r="AB218" s="22">
        <v>3.0096915122007427E-2</v>
      </c>
      <c r="AC218" s="22">
        <v>2.5199319931824578</v>
      </c>
      <c r="AD218" s="22">
        <v>1.0370929515962397E-2</v>
      </c>
      <c r="AE218" s="22">
        <v>-1.1375552391677688</v>
      </c>
      <c r="AF218" s="22">
        <v>-1.0095493171189773</v>
      </c>
      <c r="AG218" s="22">
        <v>1.5874293663601091</v>
      </c>
      <c r="AH218" s="22">
        <v>9.2007399993516152</v>
      </c>
      <c r="AI218">
        <v>-18.902189705582391</v>
      </c>
      <c r="AJ218">
        <v>-10.787464088230255</v>
      </c>
      <c r="AK218">
        <v>-7.1916427254868367</v>
      </c>
      <c r="AL218">
        <v>13.415204810032671</v>
      </c>
      <c r="AM218">
        <v>10.787464088230255</v>
      </c>
      <c r="AN218">
        <v>7.1916427254868367</v>
      </c>
    </row>
    <row r="219" spans="24:40" x14ac:dyDescent="0.25">
      <c r="X219">
        <v>75.5</v>
      </c>
      <c r="Y219" s="22">
        <v>66.071430513913299</v>
      </c>
      <c r="Z219" s="22">
        <v>9.4285694860867011</v>
      </c>
      <c r="AA219" s="22">
        <v>9.7089174333627</v>
      </c>
      <c r="AB219" s="22">
        <v>2.8875304502296518E-2</v>
      </c>
      <c r="AC219" s="22">
        <v>2.6607875432501578</v>
      </c>
      <c r="AD219" s="22">
        <v>1.1079454310501984E-2</v>
      </c>
      <c r="AE219" s="22">
        <v>-1.1375552391677688</v>
      </c>
      <c r="AF219" s="22">
        <v>-1.0053061207364855</v>
      </c>
      <c r="AG219" s="22">
        <v>1.6311920620362759</v>
      </c>
      <c r="AH219" s="22">
        <v>9.7089174333627035</v>
      </c>
      <c r="AI219">
        <v>-18.902189705582391</v>
      </c>
      <c r="AJ219">
        <v>-10.787464088230255</v>
      </c>
      <c r="AK219">
        <v>-7.1916427254868367</v>
      </c>
      <c r="AL219">
        <v>13.415204810032671</v>
      </c>
      <c r="AM219">
        <v>10.787464088230255</v>
      </c>
      <c r="AN219">
        <v>7.1916427254868367</v>
      </c>
    </row>
    <row r="220" spans="24:40" x14ac:dyDescent="0.25">
      <c r="X220">
        <v>65.099999999999994</v>
      </c>
      <c r="Y220" s="22">
        <v>68.944127606320293</v>
      </c>
      <c r="Z220" s="22">
        <v>-3.8441276063202992</v>
      </c>
      <c r="AA220" s="22">
        <v>-3.8603195106962858</v>
      </c>
      <c r="AB220" s="22">
        <v>4.1944466853394815E-3</v>
      </c>
      <c r="AC220" s="22">
        <v>-1.0713032329859948</v>
      </c>
      <c r="AD220" s="22">
        <v>2.5443178499390045E-4</v>
      </c>
      <c r="AE220" s="22">
        <v>-1.1174634002413726</v>
      </c>
      <c r="AF220" s="22">
        <v>-1.0015115587512982</v>
      </c>
      <c r="AG220" s="22">
        <v>1.035037793023035</v>
      </c>
      <c r="AH220" s="22">
        <v>-3.8603195106962906</v>
      </c>
      <c r="AI220">
        <v>-18.902189705582391</v>
      </c>
      <c r="AJ220">
        <v>-10.787464088230255</v>
      </c>
      <c r="AK220">
        <v>-7.1916427254868367</v>
      </c>
      <c r="AL220">
        <v>13.415204810032671</v>
      </c>
      <c r="AM220">
        <v>10.787464088230255</v>
      </c>
      <c r="AN220">
        <v>7.1916427254868367</v>
      </c>
    </row>
    <row r="221" spans="24:40" x14ac:dyDescent="0.25">
      <c r="X221">
        <v>64.2</v>
      </c>
      <c r="Y221" s="22">
        <v>68.03006861974859</v>
      </c>
      <c r="Z221" s="22">
        <v>-3.8300686197485874</v>
      </c>
      <c r="AA221" s="22">
        <v>-3.8464887995491921</v>
      </c>
      <c r="AB221" s="22">
        <v>4.2688749808723163E-3</v>
      </c>
      <c r="AC221" s="22">
        <v>-1.0674250864360919</v>
      </c>
      <c r="AD221" s="22">
        <v>2.5709436808697445E-4</v>
      </c>
      <c r="AE221" s="22">
        <v>-1.1174634002413726</v>
      </c>
      <c r="AF221" s="22">
        <v>-0.9943361224761218</v>
      </c>
      <c r="AG221" s="22">
        <v>1.0331626621380061</v>
      </c>
      <c r="AH221" s="22">
        <v>-3.8464887995491885</v>
      </c>
      <c r="AI221">
        <v>-18.902189705582391</v>
      </c>
      <c r="AJ221">
        <v>-10.787464088230255</v>
      </c>
      <c r="AK221">
        <v>-7.1916427254868367</v>
      </c>
      <c r="AL221">
        <v>13.415204810032671</v>
      </c>
      <c r="AM221">
        <v>10.787464088230255</v>
      </c>
      <c r="AN221">
        <v>7.1916427254868367</v>
      </c>
    </row>
    <row r="222" spans="24:40" x14ac:dyDescent="0.25">
      <c r="X222">
        <v>63.4</v>
      </c>
      <c r="Y222" s="22">
        <v>71.900556507384564</v>
      </c>
      <c r="Z222" s="22">
        <v>-8.5005565073845659</v>
      </c>
      <c r="AA222" s="22">
        <v>-8.5459633635663224</v>
      </c>
      <c r="AB222" s="22">
        <v>5.3132519120474677E-3</v>
      </c>
      <c r="AC222" s="22">
        <v>-2.3703151069025581</v>
      </c>
      <c r="AD222" s="22">
        <v>1.5795473276533328E-3</v>
      </c>
      <c r="AE222" s="22">
        <v>-1.1174634002413726</v>
      </c>
      <c r="AF222" s="22">
        <v>-0.99271706076910748</v>
      </c>
      <c r="AG222" s="22">
        <v>1.5395827703967586</v>
      </c>
      <c r="AH222" s="22">
        <v>-8.5459633635663224</v>
      </c>
      <c r="AI222">
        <v>-18.902189705582391</v>
      </c>
      <c r="AJ222">
        <v>-10.787464088230255</v>
      </c>
      <c r="AK222">
        <v>-7.1916427254868367</v>
      </c>
      <c r="AL222">
        <v>13.415204810032671</v>
      </c>
      <c r="AM222">
        <v>10.787464088230255</v>
      </c>
      <c r="AN222">
        <v>7.1916427254868367</v>
      </c>
    </row>
    <row r="223" spans="24:40" x14ac:dyDescent="0.25">
      <c r="X223">
        <v>62.2</v>
      </c>
      <c r="Y223" s="22">
        <v>65.713003072525851</v>
      </c>
      <c r="Z223" s="22">
        <v>-3.5130030725258479</v>
      </c>
      <c r="AA223" s="22">
        <v>-3.5243171789279302</v>
      </c>
      <c r="AB223" s="22">
        <v>3.2102974356925397E-3</v>
      </c>
      <c r="AC223" s="22">
        <v>-0.978540150708192</v>
      </c>
      <c r="AD223" s="22">
        <v>1.6231005619075497E-4</v>
      </c>
      <c r="AE223" s="22">
        <v>-1.1174634002413726</v>
      </c>
      <c r="AF223" s="22">
        <v>-0.99264175489645157</v>
      </c>
      <c r="AG223" s="22">
        <v>0.98921188362665358</v>
      </c>
      <c r="AH223" s="22">
        <v>-3.5243171789279275</v>
      </c>
      <c r="AI223">
        <v>-18.902189705582391</v>
      </c>
      <c r="AJ223">
        <v>-10.787464088230255</v>
      </c>
      <c r="AK223">
        <v>-7.1916427254868367</v>
      </c>
      <c r="AL223">
        <v>13.415204810032671</v>
      </c>
      <c r="AM223">
        <v>10.787464088230255</v>
      </c>
      <c r="AN223">
        <v>7.1916427254868367</v>
      </c>
    </row>
    <row r="224" spans="24:40" x14ac:dyDescent="0.25">
      <c r="X224">
        <v>61.1</v>
      </c>
      <c r="Y224" s="22">
        <v>64.7321087894464</v>
      </c>
      <c r="Z224" s="22">
        <v>-3.6321087894463986</v>
      </c>
      <c r="AA224" s="22">
        <v>-3.6449010676031222</v>
      </c>
      <c r="AB224" s="22">
        <v>3.5096365908031703E-3</v>
      </c>
      <c r="AC224" s="22">
        <v>-1.011868760868613</v>
      </c>
      <c r="AD224" s="22">
        <v>1.8979458683434164E-4</v>
      </c>
      <c r="AE224" s="22">
        <v>-1.1174634002413726</v>
      </c>
      <c r="AF224" s="22">
        <v>-0.98701277971383505</v>
      </c>
      <c r="AG224" s="22">
        <v>1.0059168757251331</v>
      </c>
      <c r="AH224" s="22">
        <v>-3.6449010676031159</v>
      </c>
      <c r="AI224">
        <v>-18.902189705582391</v>
      </c>
      <c r="AJ224">
        <v>-10.787464088230255</v>
      </c>
      <c r="AK224">
        <v>-7.1916427254868367</v>
      </c>
      <c r="AL224">
        <v>13.415204810032671</v>
      </c>
      <c r="AM224">
        <v>10.787464088230255</v>
      </c>
      <c r="AN224">
        <v>7.1916427254868367</v>
      </c>
    </row>
    <row r="225" spans="24:40" x14ac:dyDescent="0.25">
      <c r="X225">
        <v>59.2</v>
      </c>
      <c r="Y225" s="22">
        <v>62.630765807369279</v>
      </c>
      <c r="Z225" s="22">
        <v>-3.4307658073692764</v>
      </c>
      <c r="AA225" s="22">
        <v>-3.4458078509821632</v>
      </c>
      <c r="AB225" s="22">
        <v>4.3653170064597586E-3</v>
      </c>
      <c r="AC225" s="22">
        <v>-0.95618726751133798</v>
      </c>
      <c r="AD225" s="22">
        <v>2.1098330069518588E-4</v>
      </c>
      <c r="AE225" s="22">
        <v>-1.1174634002413726</v>
      </c>
      <c r="AF225" s="22">
        <v>-0.98672339853065394</v>
      </c>
      <c r="AG225" s="22">
        <v>0.97784828450600558</v>
      </c>
      <c r="AH225" s="22">
        <v>-3.4458078509821615</v>
      </c>
      <c r="AI225">
        <v>-18.902189705582391</v>
      </c>
      <c r="AJ225">
        <v>-10.787464088230255</v>
      </c>
      <c r="AK225">
        <v>-7.1916427254868367</v>
      </c>
      <c r="AL225">
        <v>13.415204810032671</v>
      </c>
      <c r="AM225">
        <v>10.787464088230255</v>
      </c>
      <c r="AN225">
        <v>7.1916427254868367</v>
      </c>
    </row>
    <row r="226" spans="24:40" x14ac:dyDescent="0.25">
      <c r="X226">
        <v>57.5</v>
      </c>
      <c r="Y226" s="22">
        <v>60.034293154751317</v>
      </c>
      <c r="Z226" s="22">
        <v>-2.5342931547513174</v>
      </c>
      <c r="AA226" s="22">
        <v>-2.5488259398397801</v>
      </c>
      <c r="AB226" s="22">
        <v>5.7017565857688706E-3</v>
      </c>
      <c r="AC226" s="22">
        <v>-0.70680629082241653</v>
      </c>
      <c r="AD226" s="22">
        <v>1.5077842838237242E-4</v>
      </c>
      <c r="AE226" s="22">
        <v>-1.1005940465096573</v>
      </c>
      <c r="AF226" s="22">
        <v>-0.98599791595026287</v>
      </c>
      <c r="AG226" s="22">
        <v>0.84071772362810127</v>
      </c>
      <c r="AH226" s="22">
        <v>-2.5488259398397775</v>
      </c>
      <c r="AI226">
        <v>-18.902189705582391</v>
      </c>
      <c r="AJ226">
        <v>-10.787464088230255</v>
      </c>
      <c r="AK226">
        <v>-7.1916427254868367</v>
      </c>
      <c r="AL226">
        <v>13.415204810032671</v>
      </c>
      <c r="AM226">
        <v>10.787464088230255</v>
      </c>
      <c r="AN226">
        <v>7.1916427254868367</v>
      </c>
    </row>
    <row r="227" spans="24:40" x14ac:dyDescent="0.25">
      <c r="X227">
        <v>56.9</v>
      </c>
      <c r="Y227" s="22">
        <v>59.349972507914281</v>
      </c>
      <c r="Z227" s="22">
        <v>-2.449972507914282</v>
      </c>
      <c r="AA227" s="22">
        <v>-2.465310737923339</v>
      </c>
      <c r="AB227" s="22">
        <v>6.2216213855352635E-3</v>
      </c>
      <c r="AC227" s="22">
        <v>-0.68346822857985434</v>
      </c>
      <c r="AD227" s="22">
        <v>1.539207234682116E-4</v>
      </c>
      <c r="AE227" s="22">
        <v>-1.1005940465096573</v>
      </c>
      <c r="AF227" s="22">
        <v>-0.98286037232688295</v>
      </c>
      <c r="AG227" s="22">
        <v>0.8267213730029328</v>
      </c>
      <c r="AH227" s="22">
        <v>-2.4653107379233354</v>
      </c>
      <c r="AI227">
        <v>-18.902189705582391</v>
      </c>
      <c r="AJ227">
        <v>-10.787464088230255</v>
      </c>
      <c r="AK227">
        <v>-7.1916427254868367</v>
      </c>
      <c r="AL227">
        <v>13.415204810032671</v>
      </c>
      <c r="AM227">
        <v>10.787464088230255</v>
      </c>
      <c r="AN227">
        <v>7.1916427254868367</v>
      </c>
    </row>
    <row r="228" spans="24:40" x14ac:dyDescent="0.25">
      <c r="X228">
        <v>54.8</v>
      </c>
      <c r="Y228" s="22">
        <v>57.404953062800246</v>
      </c>
      <c r="Z228" s="22">
        <v>-2.6049530628002486</v>
      </c>
      <c r="AA228" s="22">
        <v>-2.6269785662242313</v>
      </c>
      <c r="AB228" s="22">
        <v>8.3843483563848329E-3</v>
      </c>
      <c r="AC228" s="22">
        <v>-0.72749515886651428</v>
      </c>
      <c r="AD228" s="22">
        <v>2.3552258295522668E-4</v>
      </c>
      <c r="AE228" s="22">
        <v>-1.0950400512086547</v>
      </c>
      <c r="AF228" s="22">
        <v>-0.98107655331799892</v>
      </c>
      <c r="AG228" s="22">
        <v>0.85293326753416898</v>
      </c>
      <c r="AH228" s="22">
        <v>-2.6269785662242287</v>
      </c>
      <c r="AI228">
        <v>-18.902189705582391</v>
      </c>
      <c r="AJ228">
        <v>-10.787464088230255</v>
      </c>
      <c r="AK228">
        <v>-7.1916427254868367</v>
      </c>
      <c r="AL228">
        <v>13.415204810032671</v>
      </c>
      <c r="AM228">
        <v>10.787464088230255</v>
      </c>
      <c r="AN228">
        <v>7.1916427254868367</v>
      </c>
    </row>
    <row r="229" spans="24:40" x14ac:dyDescent="0.25">
      <c r="X229">
        <v>51.7</v>
      </c>
      <c r="Y229" s="22">
        <v>53.559777618621695</v>
      </c>
      <c r="Z229" s="22">
        <v>-1.8597776186216919</v>
      </c>
      <c r="AA229" s="22">
        <v>-1.9069525402556948</v>
      </c>
      <c r="AB229" s="22">
        <v>2.4738382648830274E-2</v>
      </c>
      <c r="AC229" s="22">
        <v>-0.52372383880018225</v>
      </c>
      <c r="AD229" s="22">
        <v>3.6618559375541597E-4</v>
      </c>
      <c r="AE229" s="22">
        <v>-1.0950400512086547</v>
      </c>
      <c r="AF229" s="22">
        <v>-0.978540150708192</v>
      </c>
      <c r="AG229" s="22">
        <v>0.72368766660775852</v>
      </c>
      <c r="AH229" s="22">
        <v>-1.9069525402556964</v>
      </c>
      <c r="AI229">
        <v>-18.902189705582391</v>
      </c>
      <c r="AJ229">
        <v>-10.787464088230255</v>
      </c>
      <c r="AK229">
        <v>-7.1916427254868367</v>
      </c>
      <c r="AL229">
        <v>13.415204810032671</v>
      </c>
      <c r="AM229">
        <v>10.787464088230255</v>
      </c>
      <c r="AN229">
        <v>7.1916427254868367</v>
      </c>
    </row>
    <row r="230" spans="24:40" x14ac:dyDescent="0.25">
      <c r="X230">
        <v>48.1</v>
      </c>
      <c r="Y230" s="22">
        <v>48.832038164437478</v>
      </c>
      <c r="Z230" s="22">
        <v>-0.73203816443747627</v>
      </c>
      <c r="AA230" s="22">
        <v>-0.74651834436161124</v>
      </c>
      <c r="AB230" s="22">
        <v>1.9396951238378819E-2</v>
      </c>
      <c r="AC230" s="22">
        <v>-0.20558385031389373</v>
      </c>
      <c r="AD230" s="22">
        <v>4.4001210569370359E-5</v>
      </c>
      <c r="AE230" s="22">
        <v>-1.0895196306228982</v>
      </c>
      <c r="AF230" s="22">
        <v>-0.97615217773450702</v>
      </c>
      <c r="AG230" s="22">
        <v>0.4534135532975318</v>
      </c>
      <c r="AH230" s="22">
        <v>-0.74651834436161379</v>
      </c>
      <c r="AI230">
        <v>-18.902189705582391</v>
      </c>
      <c r="AJ230">
        <v>-10.787464088230255</v>
      </c>
      <c r="AK230">
        <v>-7.1916427254868367</v>
      </c>
      <c r="AL230">
        <v>13.415204810032671</v>
      </c>
      <c r="AM230">
        <v>10.787464088230255</v>
      </c>
      <c r="AN230">
        <v>7.1916427254868367</v>
      </c>
    </row>
    <row r="231" spans="24:40" x14ac:dyDescent="0.25">
      <c r="X231">
        <v>46.4</v>
      </c>
      <c r="Y231" s="22">
        <v>46.710904783330008</v>
      </c>
      <c r="Z231" s="22">
        <v>-0.31090478333000959</v>
      </c>
      <c r="AA231" s="22">
        <v>-0.3212695048271641</v>
      </c>
      <c r="AB231" s="22">
        <v>3.2261765718261878E-2</v>
      </c>
      <c r="AC231" s="22">
        <v>-8.7892202092477292E-2</v>
      </c>
      <c r="AD231" s="22">
        <v>1.3554307170247125E-5</v>
      </c>
      <c r="AE231" s="22">
        <v>-1.0895196306228982</v>
      </c>
      <c r="AF231" s="22">
        <v>-0.97256997538873158</v>
      </c>
      <c r="AG231" s="22">
        <v>0.29646619047115186</v>
      </c>
      <c r="AH231" s="22">
        <v>-0.3212695048271656</v>
      </c>
      <c r="AI231">
        <v>-18.902189705582391</v>
      </c>
      <c r="AJ231">
        <v>-10.787464088230255</v>
      </c>
      <c r="AK231">
        <v>-7.1916427254868367</v>
      </c>
      <c r="AL231">
        <v>13.415204810032671</v>
      </c>
      <c r="AM231">
        <v>10.787464088230255</v>
      </c>
      <c r="AN231">
        <v>7.1916427254868367</v>
      </c>
    </row>
    <row r="232" spans="24:40" x14ac:dyDescent="0.25">
      <c r="X232">
        <v>46</v>
      </c>
      <c r="Y232" s="22">
        <v>44.353241703652202</v>
      </c>
      <c r="Z232" s="22">
        <v>1.646758296347798</v>
      </c>
      <c r="AA232" s="22">
        <v>1.6876702584435108</v>
      </c>
      <c r="AB232" s="22">
        <v>2.4241679848910666E-2</v>
      </c>
      <c r="AC232" s="22">
        <v>0.46361835352270747</v>
      </c>
      <c r="AD232" s="22">
        <v>2.8105291100795544E-4</v>
      </c>
      <c r="AE232" s="22">
        <v>-1.0895196306228982</v>
      </c>
      <c r="AF232" s="22">
        <v>-0.97204175565278372</v>
      </c>
      <c r="AG232" s="22">
        <v>0.68089525884875091</v>
      </c>
      <c r="AH232" s="22">
        <v>1.6876702584435139</v>
      </c>
      <c r="AI232">
        <v>-18.902189705582391</v>
      </c>
      <c r="AJ232">
        <v>-10.787464088230255</v>
      </c>
      <c r="AK232">
        <v>-7.1916427254868367</v>
      </c>
      <c r="AL232">
        <v>13.415204810032671</v>
      </c>
      <c r="AM232">
        <v>10.787464088230255</v>
      </c>
      <c r="AN232">
        <v>7.1916427254868367</v>
      </c>
    </row>
    <row r="233" spans="24:40" x14ac:dyDescent="0.25">
      <c r="X233">
        <v>46.7</v>
      </c>
      <c r="Y233" s="22">
        <v>42.678705693959884</v>
      </c>
      <c r="Z233" s="22">
        <v>4.0212943060401187</v>
      </c>
      <c r="AA233" s="22">
        <v>4.1305590032909265</v>
      </c>
      <c r="AB233" s="22">
        <v>2.645276272866607E-2</v>
      </c>
      <c r="AC233" s="22">
        <v>1.133415731838767</v>
      </c>
      <c r="AD233" s="22">
        <v>1.8371257293204794E-3</v>
      </c>
      <c r="AE233" s="22">
        <v>-1.0895196306228982</v>
      </c>
      <c r="AF233" s="22">
        <v>-0.97202160568125395</v>
      </c>
      <c r="AG233" s="22">
        <v>1.0646199941006025</v>
      </c>
      <c r="AH233" s="22">
        <v>4.1305590032909292</v>
      </c>
      <c r="AI233">
        <v>-18.902189705582391</v>
      </c>
      <c r="AJ233">
        <v>-10.787464088230255</v>
      </c>
      <c r="AK233">
        <v>-7.1916427254868367</v>
      </c>
      <c r="AL233">
        <v>13.415204810032671</v>
      </c>
      <c r="AM233">
        <v>10.787464088230255</v>
      </c>
      <c r="AN233">
        <v>7.1916427254868367</v>
      </c>
    </row>
    <row r="234" spans="24:40" x14ac:dyDescent="0.25">
      <c r="X234">
        <v>47.8</v>
      </c>
      <c r="Y234" s="22">
        <v>43.164314660505681</v>
      </c>
      <c r="Z234" s="22">
        <v>4.6356853394943158</v>
      </c>
      <c r="AA234" s="22">
        <v>4.7713946021700124</v>
      </c>
      <c r="AB234" s="22">
        <v>2.844226352898567E-2</v>
      </c>
      <c r="AC234" s="22">
        <v>1.3079210632652858</v>
      </c>
      <c r="AD234" s="22">
        <v>2.6357548142228512E-3</v>
      </c>
      <c r="AE234" s="22">
        <v>-1.0895196306228982</v>
      </c>
      <c r="AF234" s="22">
        <v>-0.97158790302081488</v>
      </c>
      <c r="AG234" s="22">
        <v>1.1436437658927214</v>
      </c>
      <c r="AH234" s="22">
        <v>4.7713946021700151</v>
      </c>
      <c r="AI234">
        <v>-18.902189705582391</v>
      </c>
      <c r="AJ234">
        <v>-10.787464088230255</v>
      </c>
      <c r="AK234">
        <v>-7.1916427254868367</v>
      </c>
      <c r="AL234">
        <v>13.415204810032671</v>
      </c>
      <c r="AM234">
        <v>10.787464088230255</v>
      </c>
      <c r="AN234">
        <v>7.1916427254868367</v>
      </c>
    </row>
    <row r="235" spans="24:40" x14ac:dyDescent="0.25">
      <c r="X235">
        <v>74.8</v>
      </c>
      <c r="Y235" s="22">
        <v>75.699648912159105</v>
      </c>
      <c r="Z235" s="22">
        <v>-0.89964891215910825</v>
      </c>
      <c r="AA235" s="22">
        <v>-0.90268107946860709</v>
      </c>
      <c r="AB235" s="22">
        <v>3.3590682007954877E-3</v>
      </c>
      <c r="AC235" s="22">
        <v>-0.25061415170702783</v>
      </c>
      <c r="AD235" s="22">
        <v>1.1141346556913536E-5</v>
      </c>
      <c r="AE235" s="22">
        <v>-1.0758617643853021</v>
      </c>
      <c r="AF235" s="22">
        <v>-0.97057348200235072</v>
      </c>
      <c r="AG235" s="22">
        <v>0.50061377498729276</v>
      </c>
      <c r="AH235" s="22">
        <v>-0.90268107946861098</v>
      </c>
      <c r="AI235">
        <v>-18.902189705582391</v>
      </c>
      <c r="AJ235">
        <v>-10.787464088230255</v>
      </c>
      <c r="AK235">
        <v>-7.1916427254868367</v>
      </c>
      <c r="AL235">
        <v>13.415204810032671</v>
      </c>
      <c r="AM235">
        <v>10.787464088230255</v>
      </c>
      <c r="AN235">
        <v>7.1916427254868367</v>
      </c>
    </row>
    <row r="236" spans="24:40" x14ac:dyDescent="0.25">
      <c r="X236">
        <v>74.7</v>
      </c>
      <c r="Y236" s="22">
        <v>75.170319356348216</v>
      </c>
      <c r="Z236" s="22">
        <v>-0.47031935634821309</v>
      </c>
      <c r="AA236" s="22">
        <v>-0.47228113772489166</v>
      </c>
      <c r="AB236" s="22">
        <v>4.1538423196933773E-3</v>
      </c>
      <c r="AC236" s="22">
        <v>-0.13106858732814447</v>
      </c>
      <c r="AD236" s="22">
        <v>3.7713895277807512E-6</v>
      </c>
      <c r="AE236" s="22">
        <v>-1.0758617643853021</v>
      </c>
      <c r="AF236" s="22">
        <v>-0.96500683945327348</v>
      </c>
      <c r="AG236" s="22">
        <v>0.36203395880517131</v>
      </c>
      <c r="AH236" s="22">
        <v>-0.47228113772488767</v>
      </c>
      <c r="AI236">
        <v>-18.902189705582391</v>
      </c>
      <c r="AJ236">
        <v>-10.787464088230255</v>
      </c>
      <c r="AK236">
        <v>-7.1916427254868367</v>
      </c>
      <c r="AL236">
        <v>13.415204810032671</v>
      </c>
      <c r="AM236">
        <v>10.787464088230255</v>
      </c>
      <c r="AN236">
        <v>7.1916427254868367</v>
      </c>
    </row>
    <row r="237" spans="24:40" x14ac:dyDescent="0.25">
      <c r="X237">
        <v>74.5</v>
      </c>
      <c r="Y237" s="22">
        <v>75.115631818640651</v>
      </c>
      <c r="Z237" s="22">
        <v>-0.61563181864065086</v>
      </c>
      <c r="AA237" s="22">
        <v>-0.6185650079872147</v>
      </c>
      <c r="AB237" s="22">
        <v>4.7419257615514444E-3</v>
      </c>
      <c r="AC237" s="22">
        <v>-0.17161494087345178</v>
      </c>
      <c r="AD237" s="22">
        <v>7.3854273440340479E-6</v>
      </c>
      <c r="AE237" s="22">
        <v>-1.0704544602760233</v>
      </c>
      <c r="AF237" s="22">
        <v>-0.96320583727740727</v>
      </c>
      <c r="AG237" s="22">
        <v>0.41426433695582798</v>
      </c>
      <c r="AH237" s="22">
        <v>-0.61856500798721969</v>
      </c>
      <c r="AI237">
        <v>-18.902189705582391</v>
      </c>
      <c r="AJ237">
        <v>-10.787464088230255</v>
      </c>
      <c r="AK237">
        <v>-7.1916427254868367</v>
      </c>
      <c r="AL237">
        <v>13.415204810032671</v>
      </c>
      <c r="AM237">
        <v>10.787464088230255</v>
      </c>
      <c r="AN237">
        <v>7.1916427254868367</v>
      </c>
    </row>
    <row r="238" spans="24:40" x14ac:dyDescent="0.25">
      <c r="X238">
        <v>74.099999999999994</v>
      </c>
      <c r="Y238" s="22">
        <v>74.839097307552365</v>
      </c>
      <c r="Z238" s="22">
        <v>-0.73909730755237035</v>
      </c>
      <c r="AA238" s="22">
        <v>-0.74704452894539486</v>
      </c>
      <c r="AB238" s="22">
        <v>1.0638216445059818E-2</v>
      </c>
      <c r="AC238" s="22">
        <v>-0.20664549727805018</v>
      </c>
      <c r="AD238" s="22">
        <v>2.4166401346858812E-5</v>
      </c>
      <c r="AE238" s="22">
        <v>-1.0704544602760233</v>
      </c>
      <c r="AF238" s="22">
        <v>-0.96261532874796207</v>
      </c>
      <c r="AG238" s="22">
        <v>0.45458277274666953</v>
      </c>
      <c r="AH238" s="22">
        <v>-0.7470445289453892</v>
      </c>
      <c r="AI238">
        <v>-18.902189705582391</v>
      </c>
      <c r="AJ238">
        <v>-10.787464088230255</v>
      </c>
      <c r="AK238">
        <v>-7.1916427254868367</v>
      </c>
      <c r="AL238">
        <v>13.415204810032671</v>
      </c>
      <c r="AM238">
        <v>10.787464088230255</v>
      </c>
      <c r="AN238">
        <v>7.1916427254868367</v>
      </c>
    </row>
    <row r="239" spans="24:40" x14ac:dyDescent="0.25">
      <c r="X239">
        <v>73.8</v>
      </c>
      <c r="Y239" s="22">
        <v>74.47446072224291</v>
      </c>
      <c r="Z239" s="22">
        <v>-0.67446072224291242</v>
      </c>
      <c r="AA239" s="22">
        <v>-0.6806442937356536</v>
      </c>
      <c r="AB239" s="22">
        <v>9.0848796495521453E-3</v>
      </c>
      <c r="AC239" s="22">
        <v>-0.18842578243852012</v>
      </c>
      <c r="AD239" s="22">
        <v>1.713206750028835E-5</v>
      </c>
      <c r="AE239" s="22">
        <v>-1.0704544602760233</v>
      </c>
      <c r="AF239" s="22">
        <v>-0.95618726751133798</v>
      </c>
      <c r="AG239" s="22">
        <v>0.43408038706963037</v>
      </c>
      <c r="AH239" s="22">
        <v>-0.68064429373565527</v>
      </c>
      <c r="AI239">
        <v>-18.902189705582391</v>
      </c>
      <c r="AJ239">
        <v>-10.787464088230255</v>
      </c>
      <c r="AK239">
        <v>-7.1916427254868367</v>
      </c>
      <c r="AL239">
        <v>13.415204810032671</v>
      </c>
      <c r="AM239">
        <v>10.787464088230255</v>
      </c>
      <c r="AN239">
        <v>7.1916427254868367</v>
      </c>
    </row>
    <row r="240" spans="24:40" x14ac:dyDescent="0.25">
      <c r="X240">
        <v>73.599999999999994</v>
      </c>
      <c r="Y240" s="22">
        <v>74.22517627489762</v>
      </c>
      <c r="Z240" s="22">
        <v>-0.62517627489762617</v>
      </c>
      <c r="AA240" s="22">
        <v>-0.63120524892511298</v>
      </c>
      <c r="AB240" s="22">
        <v>9.5515270789640703E-3</v>
      </c>
      <c r="AC240" s="22">
        <v>-0.17469820264092001</v>
      </c>
      <c r="AD240" s="22">
        <v>1.5490455812655763E-5</v>
      </c>
      <c r="AE240" s="22">
        <v>-1.0704544602760233</v>
      </c>
      <c r="AF240" s="22">
        <v>-0.95463389033168689</v>
      </c>
      <c r="AG240" s="22">
        <v>0.41796914077587116</v>
      </c>
      <c r="AH240" s="22">
        <v>-0.63120524892511876</v>
      </c>
      <c r="AI240">
        <v>-18.902189705582391</v>
      </c>
      <c r="AJ240">
        <v>-10.787464088230255</v>
      </c>
      <c r="AK240">
        <v>-7.1916427254868367</v>
      </c>
      <c r="AL240">
        <v>13.415204810032671</v>
      </c>
      <c r="AM240">
        <v>10.787464088230255</v>
      </c>
      <c r="AN240">
        <v>7.1916427254868367</v>
      </c>
    </row>
    <row r="241" spans="24:40" x14ac:dyDescent="0.25">
      <c r="X241">
        <v>73.400000000000006</v>
      </c>
      <c r="Y241" s="22">
        <v>72.325296367796</v>
      </c>
      <c r="Z241" s="22">
        <v>1.074703632204006</v>
      </c>
      <c r="AA241" s="22">
        <v>1.0840829881933729</v>
      </c>
      <c r="AB241" s="22">
        <v>8.6518800603928164E-3</v>
      </c>
      <c r="AC241" s="22">
        <v>0.30017707042677355</v>
      </c>
      <c r="AD241" s="22">
        <v>4.1389076056730141E-5</v>
      </c>
      <c r="AE241" s="22">
        <v>-1.0597326997110486</v>
      </c>
      <c r="AF241" s="22">
        <v>-0.95337504802796857</v>
      </c>
      <c r="AG241" s="22">
        <v>0.54788417610547357</v>
      </c>
      <c r="AH241" s="22">
        <v>1.0840829881933673</v>
      </c>
      <c r="AI241">
        <v>-18.902189705582391</v>
      </c>
      <c r="AJ241">
        <v>-10.787464088230255</v>
      </c>
      <c r="AK241">
        <v>-7.1916427254868367</v>
      </c>
      <c r="AL241">
        <v>13.415204810032671</v>
      </c>
      <c r="AM241">
        <v>10.787464088230255</v>
      </c>
      <c r="AN241">
        <v>7.1916427254868367</v>
      </c>
    </row>
    <row r="242" spans="24:40" x14ac:dyDescent="0.25">
      <c r="X242">
        <v>73.3</v>
      </c>
      <c r="Y242" s="22">
        <v>73.861212986234079</v>
      </c>
      <c r="Z242" s="22">
        <v>-0.56121298623408222</v>
      </c>
      <c r="AA242" s="22">
        <v>-0.56354302266100831</v>
      </c>
      <c r="AB242" s="22">
        <v>4.1346203097853522E-3</v>
      </c>
      <c r="AC242" s="22">
        <v>-0.15639731260051548</v>
      </c>
      <c r="AD242" s="22">
        <v>5.3449047519593193E-6</v>
      </c>
      <c r="AE242" s="22">
        <v>-1.0570712344634026</v>
      </c>
      <c r="AF242" s="22">
        <v>-0.95251405788862009</v>
      </c>
      <c r="AG242" s="22">
        <v>0.39547100096026699</v>
      </c>
      <c r="AH242" s="22">
        <v>-0.5635430226610143</v>
      </c>
      <c r="AI242">
        <v>-18.902189705582391</v>
      </c>
      <c r="AJ242">
        <v>-10.787464088230255</v>
      </c>
      <c r="AK242">
        <v>-7.1916427254868367</v>
      </c>
      <c r="AL242">
        <v>13.415204810032671</v>
      </c>
      <c r="AM242">
        <v>10.787464088230255</v>
      </c>
      <c r="AN242">
        <v>7.1916427254868367</v>
      </c>
    </row>
    <row r="243" spans="24:40" x14ac:dyDescent="0.25">
      <c r="X243">
        <v>73</v>
      </c>
      <c r="Y243" s="22">
        <v>73.865171062139794</v>
      </c>
      <c r="Z243" s="22">
        <v>-0.86517106213979389</v>
      </c>
      <c r="AA243" s="22">
        <v>-0.86873029485174413</v>
      </c>
      <c r="AB243" s="22">
        <v>4.0970514474308285E-3</v>
      </c>
      <c r="AC243" s="22">
        <v>-0.24109897697914559</v>
      </c>
      <c r="AD243" s="22">
        <v>1.2586110304315174E-5</v>
      </c>
      <c r="AE243" s="22">
        <v>-1.0570712344634026</v>
      </c>
      <c r="AF243" s="22">
        <v>-0.95208414220028559</v>
      </c>
      <c r="AG243" s="22">
        <v>0.49101830615481701</v>
      </c>
      <c r="AH243" s="22">
        <v>-0.86873029485174313</v>
      </c>
      <c r="AI243">
        <v>-18.902189705582391</v>
      </c>
      <c r="AJ243">
        <v>-10.787464088230255</v>
      </c>
      <c r="AK243">
        <v>-7.1916427254868367</v>
      </c>
      <c r="AL243">
        <v>13.415204810032671</v>
      </c>
      <c r="AM243">
        <v>10.787464088230255</v>
      </c>
      <c r="AN243">
        <v>7.1916427254868367</v>
      </c>
    </row>
    <row r="244" spans="24:40" x14ac:dyDescent="0.25">
      <c r="X244">
        <v>72.7</v>
      </c>
      <c r="Y244" s="22">
        <v>73.695811167955213</v>
      </c>
      <c r="Z244" s="22">
        <v>-0.99581116795521041</v>
      </c>
      <c r="AA244" s="22">
        <v>-1.0041872819908804</v>
      </c>
      <c r="AB244" s="22">
        <v>8.3411871330114802E-3</v>
      </c>
      <c r="AC244" s="22">
        <v>-0.27809792371166742</v>
      </c>
      <c r="AD244" s="22">
        <v>3.423792850416556E-5</v>
      </c>
      <c r="AE244" s="22">
        <v>-1.0570712344634026</v>
      </c>
      <c r="AF244" s="22">
        <v>-0.95032820504586235</v>
      </c>
      <c r="AG244" s="22">
        <v>0.52734990633512724</v>
      </c>
      <c r="AH244" s="22">
        <v>-1.0041872819908866</v>
      </c>
      <c r="AI244">
        <v>-18.902189705582391</v>
      </c>
      <c r="AJ244">
        <v>-10.787464088230255</v>
      </c>
      <c r="AK244">
        <v>-7.1916427254868367</v>
      </c>
      <c r="AL244">
        <v>13.415204810032671</v>
      </c>
      <c r="AM244">
        <v>10.787464088230255</v>
      </c>
      <c r="AN244">
        <v>7.1916427254868367</v>
      </c>
    </row>
    <row r="245" spans="24:40" x14ac:dyDescent="0.25">
      <c r="X245">
        <v>72</v>
      </c>
      <c r="Y245" s="22">
        <v>76.388970644878995</v>
      </c>
      <c r="Z245" s="22">
        <v>-4.3889706448789951</v>
      </c>
      <c r="AA245" s="22">
        <v>-4.4256273792657908</v>
      </c>
      <c r="AB245" s="22">
        <v>8.2828334257274965E-3</v>
      </c>
      <c r="AC245" s="22">
        <v>-1.2256618048485042</v>
      </c>
      <c r="AD245" s="22">
        <v>6.6035702219422799E-4</v>
      </c>
      <c r="AE245" s="22">
        <v>-1.0491313979639725</v>
      </c>
      <c r="AF245" s="22">
        <v>-0.94954367429860687</v>
      </c>
      <c r="AG245" s="22">
        <v>1.1070961136452897</v>
      </c>
      <c r="AH245" s="22">
        <v>-4.4256273792657925</v>
      </c>
      <c r="AI245">
        <v>-18.902189705582391</v>
      </c>
      <c r="AJ245">
        <v>-10.787464088230255</v>
      </c>
      <c r="AK245">
        <v>-7.1916427254868367</v>
      </c>
      <c r="AL245">
        <v>13.415204810032671</v>
      </c>
      <c r="AM245">
        <v>10.787464088230255</v>
      </c>
      <c r="AN245">
        <v>7.1916427254868367</v>
      </c>
    </row>
    <row r="246" spans="24:40" x14ac:dyDescent="0.25">
      <c r="X246">
        <v>71.8</v>
      </c>
      <c r="Y246" s="22">
        <v>74.463266272897357</v>
      </c>
      <c r="Z246" s="22">
        <v>-2.66326627289736</v>
      </c>
      <c r="AA246" s="22">
        <v>-2.6850289183279159</v>
      </c>
      <c r="AB246" s="22">
        <v>8.1051810213310753E-3</v>
      </c>
      <c r="AC246" s="22">
        <v>-0.74367583571781126</v>
      </c>
      <c r="AD246" s="22">
        <v>2.3785420651504868E-4</v>
      </c>
      <c r="AE246" s="22">
        <v>-1.0491313979639725</v>
      </c>
      <c r="AF246" s="22">
        <v>-0.94611542416964378</v>
      </c>
      <c r="AG246" s="22">
        <v>0.86236641615835852</v>
      </c>
      <c r="AH246" s="22">
        <v>-2.6850289183279163</v>
      </c>
      <c r="AI246">
        <v>-18.902189705582391</v>
      </c>
      <c r="AJ246">
        <v>-10.787464088230255</v>
      </c>
      <c r="AK246">
        <v>-7.1916427254868367</v>
      </c>
      <c r="AL246">
        <v>13.415204810032671</v>
      </c>
      <c r="AM246">
        <v>10.787464088230255</v>
      </c>
      <c r="AN246">
        <v>7.1916427254868367</v>
      </c>
    </row>
    <row r="247" spans="24:40" x14ac:dyDescent="0.25">
      <c r="X247">
        <v>71.400000000000006</v>
      </c>
      <c r="Y247" s="22">
        <v>74.392705010276472</v>
      </c>
      <c r="Z247" s="22">
        <v>-2.9927050102764667</v>
      </c>
      <c r="AA247" s="22">
        <v>-3.0089524997384132</v>
      </c>
      <c r="AB247" s="22">
        <v>5.3997161681210038E-3</v>
      </c>
      <c r="AC247" s="22">
        <v>-0.83452915373159609</v>
      </c>
      <c r="AD247" s="22">
        <v>1.9899940525056075E-4</v>
      </c>
      <c r="AE247" s="22">
        <v>-1.0491313979639725</v>
      </c>
      <c r="AF247" s="22">
        <v>-0.94591101856297222</v>
      </c>
      <c r="AG247" s="22">
        <v>0.91352567217982228</v>
      </c>
      <c r="AH247" s="22">
        <v>-3.0089524997384123</v>
      </c>
      <c r="AI247">
        <v>-18.902189705582391</v>
      </c>
      <c r="AJ247">
        <v>-10.787464088230255</v>
      </c>
      <c r="AK247">
        <v>-7.1916427254868367</v>
      </c>
      <c r="AL247">
        <v>13.415204810032671</v>
      </c>
      <c r="AM247">
        <v>10.787464088230255</v>
      </c>
      <c r="AN247">
        <v>7.1916427254868367</v>
      </c>
    </row>
    <row r="248" spans="24:40" x14ac:dyDescent="0.25">
      <c r="X248">
        <v>71</v>
      </c>
      <c r="Y248" s="22">
        <v>74.088976927288272</v>
      </c>
      <c r="Z248" s="22">
        <v>-3.0889769272882717</v>
      </c>
      <c r="AA248" s="22">
        <v>-3.1073522554666368</v>
      </c>
      <c r="AB248" s="22">
        <v>5.9135001981298644E-3</v>
      </c>
      <c r="AC248" s="22">
        <v>-0.86159757555095617</v>
      </c>
      <c r="AD248" s="22">
        <v>2.324212193579651E-4</v>
      </c>
      <c r="AE248" s="22">
        <v>-1.0491313979639725</v>
      </c>
      <c r="AF248" s="22">
        <v>-0.93705258703699601</v>
      </c>
      <c r="AG248" s="22">
        <v>0.92822280490782827</v>
      </c>
      <c r="AH248" s="22">
        <v>-3.1073522554666329</v>
      </c>
      <c r="AI248">
        <v>-18.902189705582391</v>
      </c>
      <c r="AJ248">
        <v>-10.787464088230255</v>
      </c>
      <c r="AK248">
        <v>-7.1916427254868367</v>
      </c>
      <c r="AL248">
        <v>13.415204810032671</v>
      </c>
      <c r="AM248">
        <v>10.787464088230255</v>
      </c>
      <c r="AN248">
        <v>7.1916427254868367</v>
      </c>
    </row>
    <row r="249" spans="24:40" x14ac:dyDescent="0.25">
      <c r="X249">
        <v>75</v>
      </c>
      <c r="Y249" s="22">
        <v>73.739853696162115</v>
      </c>
      <c r="Z249" s="22">
        <v>1.2601463038378853</v>
      </c>
      <c r="AA249" s="22">
        <v>1.2703045980910872</v>
      </c>
      <c r="AB249" s="22">
        <v>7.9967389462865506E-3</v>
      </c>
      <c r="AC249" s="22">
        <v>0.35185709421384259</v>
      </c>
      <c r="AD249" s="22">
        <v>5.252654572674101E-5</v>
      </c>
      <c r="AE249" s="22">
        <v>-1.0386467129748296</v>
      </c>
      <c r="AF249" s="22">
        <v>-0.93675721481910768</v>
      </c>
      <c r="AG249" s="22">
        <v>0.59317543291495356</v>
      </c>
      <c r="AH249" s="22">
        <v>1.2703045980910872</v>
      </c>
      <c r="AI249">
        <v>-18.902189705582391</v>
      </c>
      <c r="AJ249">
        <v>-10.787464088230255</v>
      </c>
      <c r="AK249">
        <v>-7.1916427254868367</v>
      </c>
      <c r="AL249">
        <v>13.415204810032671</v>
      </c>
      <c r="AM249">
        <v>10.787464088230255</v>
      </c>
      <c r="AN249">
        <v>7.1916427254868367</v>
      </c>
    </row>
    <row r="250" spans="24:40" x14ac:dyDescent="0.25">
      <c r="X250">
        <v>74.3</v>
      </c>
      <c r="Y250" s="22">
        <v>75.334475793213585</v>
      </c>
      <c r="Z250" s="22">
        <v>-1.0344757932135877</v>
      </c>
      <c r="AA250" s="22">
        <v>-1.0411337482011476</v>
      </c>
      <c r="AB250" s="22">
        <v>6.3949084342557073E-3</v>
      </c>
      <c r="AC250" s="22">
        <v>-0.28861262193054066</v>
      </c>
      <c r="AD250" s="22">
        <v>2.8216137406599498E-5</v>
      </c>
      <c r="AE250" s="22">
        <v>-1.0386467129748296</v>
      </c>
      <c r="AF250" s="22">
        <v>-0.93631970496459771</v>
      </c>
      <c r="AG250" s="22">
        <v>0.53722678817287273</v>
      </c>
      <c r="AH250" s="22">
        <v>-1.0411337482011476</v>
      </c>
      <c r="AI250">
        <v>-18.902189705582391</v>
      </c>
      <c r="AJ250">
        <v>-10.787464088230255</v>
      </c>
      <c r="AK250">
        <v>-7.1916427254868367</v>
      </c>
      <c r="AL250">
        <v>13.415204810032671</v>
      </c>
      <c r="AM250">
        <v>10.787464088230255</v>
      </c>
      <c r="AN250">
        <v>7.1916427254868367</v>
      </c>
    </row>
    <row r="251" spans="24:40" x14ac:dyDescent="0.25">
      <c r="X251">
        <v>74.099999999999994</v>
      </c>
      <c r="Y251" s="22">
        <v>77.107616598194596</v>
      </c>
      <c r="Z251" s="22">
        <v>-3.0076165981946019</v>
      </c>
      <c r="AA251" s="22">
        <v>-3.0284782788867659</v>
      </c>
      <c r="AB251" s="22">
        <v>6.888502664059928E-3</v>
      </c>
      <c r="AC251" s="22">
        <v>-0.83931572476189753</v>
      </c>
      <c r="AD251" s="22">
        <v>2.5717215230666371E-4</v>
      </c>
      <c r="AE251" s="22">
        <v>-1.0334469496720613</v>
      </c>
      <c r="AF251" s="22">
        <v>-0.93548846808132557</v>
      </c>
      <c r="AG251" s="22">
        <v>0.91614176018883542</v>
      </c>
      <c r="AH251" s="22">
        <v>-3.028478278886761</v>
      </c>
      <c r="AI251">
        <v>-18.902189705582391</v>
      </c>
      <c r="AJ251">
        <v>-10.787464088230255</v>
      </c>
      <c r="AK251">
        <v>-7.1916427254868367</v>
      </c>
      <c r="AL251">
        <v>13.415204810032671</v>
      </c>
      <c r="AM251">
        <v>10.787464088230255</v>
      </c>
      <c r="AN251">
        <v>7.1916427254868367</v>
      </c>
    </row>
    <row r="252" spans="24:40" x14ac:dyDescent="0.25">
      <c r="X252">
        <v>73.900000000000006</v>
      </c>
      <c r="Y252" s="22">
        <v>75.117480696702742</v>
      </c>
      <c r="Z252" s="22">
        <v>-1.2174806967027365</v>
      </c>
      <c r="AA252" s="22">
        <v>-1.2215890990823937</v>
      </c>
      <c r="AB252" s="22">
        <v>3.3631622799763258E-3</v>
      </c>
      <c r="AC252" s="22">
        <v>-0.33915287907925268</v>
      </c>
      <c r="AD252" s="22">
        <v>2.0429056206543536E-5</v>
      </c>
      <c r="AE252" s="22">
        <v>-1.0334469496720613</v>
      </c>
      <c r="AF252" s="22">
        <v>-0.93491949306671496</v>
      </c>
      <c r="AG252" s="22">
        <v>0.58236833626086904</v>
      </c>
      <c r="AH252" s="22">
        <v>-1.2215890990824008</v>
      </c>
      <c r="AI252">
        <v>-18.902189705582391</v>
      </c>
      <c r="AJ252">
        <v>-10.787464088230255</v>
      </c>
      <c r="AK252">
        <v>-7.1916427254868367</v>
      </c>
      <c r="AL252">
        <v>13.415204810032671</v>
      </c>
      <c r="AM252">
        <v>10.787464088230255</v>
      </c>
      <c r="AN252">
        <v>7.1916427254868367</v>
      </c>
    </row>
    <row r="253" spans="24:40" x14ac:dyDescent="0.25">
      <c r="X253">
        <v>73.7</v>
      </c>
      <c r="Y253" s="22">
        <v>74.892167515970399</v>
      </c>
      <c r="Z253" s="22">
        <v>-1.1921675159703966</v>
      </c>
      <c r="AA253" s="22">
        <v>-1.1959469385545702</v>
      </c>
      <c r="AB253" s="22">
        <v>3.1601925322341895E-3</v>
      </c>
      <c r="AC253" s="22">
        <v>-0.33206758942688619</v>
      </c>
      <c r="AD253" s="22">
        <v>1.8398717362347099E-5</v>
      </c>
      <c r="AE253" s="22">
        <v>-1.0334469496720613</v>
      </c>
      <c r="AF253" s="22">
        <v>-0.93183699999354763</v>
      </c>
      <c r="AG253" s="22">
        <v>0.57625306023212253</v>
      </c>
      <c r="AH253" s="22">
        <v>-1.1959469385545651</v>
      </c>
      <c r="AI253">
        <v>-18.902189705582391</v>
      </c>
      <c r="AJ253">
        <v>-10.787464088230255</v>
      </c>
      <c r="AK253">
        <v>-7.1916427254868367</v>
      </c>
      <c r="AL253">
        <v>13.415204810032671</v>
      </c>
      <c r="AM253">
        <v>10.787464088230255</v>
      </c>
      <c r="AN253">
        <v>7.1916427254868367</v>
      </c>
    </row>
    <row r="254" spans="24:40" x14ac:dyDescent="0.25">
      <c r="X254">
        <v>73.400000000000006</v>
      </c>
      <c r="Y254" s="22">
        <v>74.271007612999014</v>
      </c>
      <c r="Z254" s="22">
        <v>-0.87100761299900853</v>
      </c>
      <c r="AA254" s="22">
        <v>-0.87762920823952584</v>
      </c>
      <c r="AB254" s="22">
        <v>7.5448665317339502E-3</v>
      </c>
      <c r="AC254" s="22">
        <v>-0.24314671221614731</v>
      </c>
      <c r="AD254" s="22">
        <v>2.3655050585739011E-5</v>
      </c>
      <c r="AE254" s="22">
        <v>-1.0334469496720613</v>
      </c>
      <c r="AF254" s="22">
        <v>-0.92616988779841747</v>
      </c>
      <c r="AG254" s="22">
        <v>0.49309908965252341</v>
      </c>
      <c r="AH254" s="22">
        <v>-0.87762920823952706</v>
      </c>
      <c r="AI254">
        <v>-18.902189705582391</v>
      </c>
      <c r="AJ254">
        <v>-10.787464088230255</v>
      </c>
      <c r="AK254">
        <v>-7.1916427254868367</v>
      </c>
      <c r="AL254">
        <v>13.415204810032671</v>
      </c>
      <c r="AM254">
        <v>10.787464088230255</v>
      </c>
      <c r="AN254">
        <v>7.1916427254868367</v>
      </c>
    </row>
    <row r="255" spans="24:40" x14ac:dyDescent="0.25">
      <c r="X255">
        <v>73.2</v>
      </c>
      <c r="Y255" s="22">
        <v>74.136658133939093</v>
      </c>
      <c r="Z255" s="22">
        <v>-0.93665813393909048</v>
      </c>
      <c r="AA255" s="22">
        <v>-0.94003561390070445</v>
      </c>
      <c r="AB255" s="22">
        <v>3.5929276632320588E-3</v>
      </c>
      <c r="AC255" s="22">
        <v>-0.26095438556288114</v>
      </c>
      <c r="AD255" s="22">
        <v>1.2923711992332252E-5</v>
      </c>
      <c r="AE255" s="22">
        <v>-1.0334469496720613</v>
      </c>
      <c r="AF255" s="22">
        <v>-0.92306753322809687</v>
      </c>
      <c r="AG255" s="22">
        <v>0.51083694616078934</v>
      </c>
      <c r="AH255" s="22">
        <v>-0.94003561390069756</v>
      </c>
      <c r="AI255">
        <v>-18.902189705582391</v>
      </c>
      <c r="AJ255">
        <v>-10.787464088230255</v>
      </c>
      <c r="AK255">
        <v>-7.1916427254868367</v>
      </c>
      <c r="AL255">
        <v>13.415204810032671</v>
      </c>
      <c r="AM255">
        <v>10.787464088230255</v>
      </c>
      <c r="AN255">
        <v>7.1916427254868367</v>
      </c>
    </row>
    <row r="256" spans="24:40" x14ac:dyDescent="0.25">
      <c r="X256">
        <v>72.900000000000006</v>
      </c>
      <c r="Y256" s="22">
        <v>73.825028179973629</v>
      </c>
      <c r="Z256" s="22">
        <v>-0.92502817997362285</v>
      </c>
      <c r="AA256" s="22">
        <v>-0.92978298393525449</v>
      </c>
      <c r="AB256" s="22">
        <v>5.1138857602117333E-3</v>
      </c>
      <c r="AC256" s="22">
        <v>-0.25791118110765732</v>
      </c>
      <c r="AD256" s="22">
        <v>1.7995519657833088E-5</v>
      </c>
      <c r="AE256" s="22">
        <v>-1.0205681915260707</v>
      </c>
      <c r="AF256" s="22">
        <v>-0.9195621547553654</v>
      </c>
      <c r="AG256" s="22">
        <v>0.50784956543021409</v>
      </c>
      <c r="AH256" s="22">
        <v>-0.9297829839352566</v>
      </c>
      <c r="AI256">
        <v>-18.902189705582391</v>
      </c>
      <c r="AJ256">
        <v>-10.787464088230255</v>
      </c>
      <c r="AK256">
        <v>-7.1916427254868367</v>
      </c>
      <c r="AL256">
        <v>13.415204810032671</v>
      </c>
      <c r="AM256">
        <v>10.787464088230255</v>
      </c>
      <c r="AN256">
        <v>7.1916427254868367</v>
      </c>
    </row>
    <row r="257" spans="24:40" x14ac:dyDescent="0.25">
      <c r="X257">
        <v>72.599999999999994</v>
      </c>
      <c r="Y257" s="22">
        <v>71.785102245753492</v>
      </c>
      <c r="Z257" s="22">
        <v>0.8148977542465019</v>
      </c>
      <c r="AA257" s="22">
        <v>0.82093720082929167</v>
      </c>
      <c r="AB257" s="22">
        <v>7.3567705016782548E-3</v>
      </c>
      <c r="AC257" s="22">
        <v>0.22746177316701754</v>
      </c>
      <c r="AD257" s="22">
        <v>2.0181677558606676E-5</v>
      </c>
      <c r="AE257" s="22">
        <v>-1.0205681915260707</v>
      </c>
      <c r="AF257" s="22">
        <v>-0.91885456010998612</v>
      </c>
      <c r="AG257" s="22">
        <v>0.47692952641560948</v>
      </c>
      <c r="AH257" s="22">
        <v>0.82093720082929322</v>
      </c>
      <c r="AI257">
        <v>-18.902189705582391</v>
      </c>
      <c r="AJ257">
        <v>-10.787464088230255</v>
      </c>
      <c r="AK257">
        <v>-7.1916427254868367</v>
      </c>
      <c r="AL257">
        <v>13.415204810032671</v>
      </c>
      <c r="AM257">
        <v>10.787464088230255</v>
      </c>
      <c r="AN257">
        <v>7.1916427254868367</v>
      </c>
    </row>
    <row r="258" spans="24:40" x14ac:dyDescent="0.25">
      <c r="X258">
        <v>72.2</v>
      </c>
      <c r="Y258" s="22">
        <v>71.651849845121063</v>
      </c>
      <c r="Z258" s="22">
        <v>0.54815015487893959</v>
      </c>
      <c r="AA258" s="22">
        <v>0.55216880672406887</v>
      </c>
      <c r="AB258" s="22">
        <v>7.2779407242778557E-3</v>
      </c>
      <c r="AC258" s="22">
        <v>0.15299864926503154</v>
      </c>
      <c r="AD258" s="22">
        <v>9.0323848602313245E-6</v>
      </c>
      <c r="AE258" s="22">
        <v>-1.0205681915260707</v>
      </c>
      <c r="AF258" s="22">
        <v>-0.91660462449417812</v>
      </c>
      <c r="AG258" s="22">
        <v>0.39115041769763143</v>
      </c>
      <c r="AH258" s="22">
        <v>0.55216880672407265</v>
      </c>
      <c r="AI258">
        <v>-18.902189705582391</v>
      </c>
      <c r="AJ258">
        <v>-10.787464088230255</v>
      </c>
      <c r="AK258">
        <v>-7.1916427254868367</v>
      </c>
      <c r="AL258">
        <v>13.415204810032671</v>
      </c>
      <c r="AM258">
        <v>10.787464088230255</v>
      </c>
      <c r="AN258">
        <v>7.1916427254868367</v>
      </c>
    </row>
    <row r="259" spans="24:40" x14ac:dyDescent="0.25">
      <c r="X259">
        <v>72.099999999999994</v>
      </c>
      <c r="Y259" s="22">
        <v>75.909113970270425</v>
      </c>
      <c r="Z259" s="22">
        <v>-3.8091139702704311</v>
      </c>
      <c r="AA259" s="22">
        <v>-3.8262613185171261</v>
      </c>
      <c r="AB259" s="22">
        <v>4.4814890618449649E-3</v>
      </c>
      <c r="AC259" s="22">
        <v>-1.0616984638497122</v>
      </c>
      <c r="AD259" s="22">
        <v>2.6706795316271684E-4</v>
      </c>
      <c r="AE259" s="22">
        <v>-1.0205681915260707</v>
      </c>
      <c r="AF259" s="22">
        <v>-0.9151715633363926</v>
      </c>
      <c r="AG259" s="22">
        <v>1.0303875309075281</v>
      </c>
      <c r="AH259" s="22">
        <v>-3.8262613185171261</v>
      </c>
      <c r="AI259">
        <v>-18.902189705582391</v>
      </c>
      <c r="AJ259">
        <v>-10.787464088230255</v>
      </c>
      <c r="AK259">
        <v>-7.1916427254868367</v>
      </c>
      <c r="AL259">
        <v>13.415204810032671</v>
      </c>
      <c r="AM259">
        <v>10.787464088230255</v>
      </c>
      <c r="AN259">
        <v>7.1916427254868367</v>
      </c>
    </row>
    <row r="260" spans="24:40" x14ac:dyDescent="0.25">
      <c r="X260">
        <v>72.2</v>
      </c>
      <c r="Y260" s="22">
        <v>73.188023745858004</v>
      </c>
      <c r="Z260" s="22">
        <v>-0.98802374585800123</v>
      </c>
      <c r="AA260" s="22">
        <v>-0.99204971752271831</v>
      </c>
      <c r="AB260" s="22">
        <v>4.0582357855712256E-3</v>
      </c>
      <c r="AC260" s="22">
        <v>-0.27532921838131508</v>
      </c>
      <c r="AD260" s="22">
        <v>1.6257521399001977E-5</v>
      </c>
      <c r="AE260" s="22">
        <v>-1.0205681915260707</v>
      </c>
      <c r="AF260" s="22">
        <v>-0.91223280198918155</v>
      </c>
      <c r="AG260" s="22">
        <v>0.52471822760536446</v>
      </c>
      <c r="AH260" s="22">
        <v>-0.99204971752271776</v>
      </c>
      <c r="AI260">
        <v>-18.902189705582391</v>
      </c>
      <c r="AJ260">
        <v>-10.787464088230255</v>
      </c>
      <c r="AK260">
        <v>-7.1916427254868367</v>
      </c>
      <c r="AL260">
        <v>13.415204810032671</v>
      </c>
      <c r="AM260">
        <v>10.787464088230255</v>
      </c>
      <c r="AN260">
        <v>7.1916427254868367</v>
      </c>
    </row>
    <row r="261" spans="24:40" x14ac:dyDescent="0.25">
      <c r="X261">
        <v>72</v>
      </c>
      <c r="Y261" s="22">
        <v>72.548371202508775</v>
      </c>
      <c r="Z261" s="22">
        <v>-0.54837120250877547</v>
      </c>
      <c r="AA261" s="22">
        <v>-0.5510198576733103</v>
      </c>
      <c r="AB261" s="22">
        <v>4.8068234341406575E-3</v>
      </c>
      <c r="AC261" s="22">
        <v>-0.15287020108891058</v>
      </c>
      <c r="AD261" s="22">
        <v>5.940771560852576E-6</v>
      </c>
      <c r="AE261" s="22">
        <v>-1.0205681915260707</v>
      </c>
      <c r="AF261" s="22">
        <v>-0.91196377895255154</v>
      </c>
      <c r="AG261" s="22">
        <v>0.39098619040691268</v>
      </c>
      <c r="AH261" s="22">
        <v>-0.5510198576733164</v>
      </c>
      <c r="AI261">
        <v>-18.902189705582391</v>
      </c>
      <c r="AJ261">
        <v>-10.787464088230255</v>
      </c>
      <c r="AK261">
        <v>-7.1916427254868367</v>
      </c>
      <c r="AL261">
        <v>13.415204810032671</v>
      </c>
      <c r="AM261">
        <v>10.787464088230255</v>
      </c>
      <c r="AN261">
        <v>7.1916427254868367</v>
      </c>
    </row>
    <row r="262" spans="24:40" x14ac:dyDescent="0.25">
      <c r="X262">
        <v>71.8</v>
      </c>
      <c r="Y262" s="22">
        <v>72.476575960071841</v>
      </c>
      <c r="Z262" s="22">
        <v>-0.67657596007184395</v>
      </c>
      <c r="AA262" s="22">
        <v>-0.67920651686868894</v>
      </c>
      <c r="AB262" s="22">
        <v>3.8729852136508884E-3</v>
      </c>
      <c r="AC262" s="22">
        <v>-0.18852159050734707</v>
      </c>
      <c r="AD262" s="22">
        <v>7.2727676001123821E-6</v>
      </c>
      <c r="AE262" s="22">
        <v>-1.0205681915260707</v>
      </c>
      <c r="AF262" s="22">
        <v>-0.90863869361072469</v>
      </c>
      <c r="AG262" s="22">
        <v>0.43419073056359353</v>
      </c>
      <c r="AH262" s="22">
        <v>-0.67920651686869171</v>
      </c>
      <c r="AI262">
        <v>-18.902189705582391</v>
      </c>
      <c r="AJ262">
        <v>-10.787464088230255</v>
      </c>
      <c r="AK262">
        <v>-7.1916427254868367</v>
      </c>
      <c r="AL262">
        <v>13.415204810032671</v>
      </c>
      <c r="AM262">
        <v>10.787464088230255</v>
      </c>
      <c r="AN262">
        <v>7.1916427254868367</v>
      </c>
    </row>
    <row r="263" spans="24:40" x14ac:dyDescent="0.25">
      <c r="X263">
        <v>71.599999999999994</v>
      </c>
      <c r="Y263" s="22">
        <v>74.700883598671425</v>
      </c>
      <c r="Z263" s="22">
        <v>-3.1008835986714303</v>
      </c>
      <c r="AA263" s="22">
        <v>-3.1169874204353647</v>
      </c>
      <c r="AB263" s="22">
        <v>5.1664699248904324E-3</v>
      </c>
      <c r="AC263" s="22">
        <v>-0.86459386298320606</v>
      </c>
      <c r="AD263" s="22">
        <v>2.043215560133763E-4</v>
      </c>
      <c r="AE263" s="22">
        <v>-1.0028172174115717</v>
      </c>
      <c r="AF263" s="22">
        <v>-0.90686666610310451</v>
      </c>
      <c r="AG263" s="22">
        <v>0.92983539563903783</v>
      </c>
      <c r="AH263" s="22">
        <v>-3.1169874204353714</v>
      </c>
      <c r="AI263">
        <v>-18.902189705582391</v>
      </c>
      <c r="AJ263">
        <v>-10.787464088230255</v>
      </c>
      <c r="AK263">
        <v>-7.1916427254868367</v>
      </c>
      <c r="AL263">
        <v>13.415204810032671</v>
      </c>
      <c r="AM263">
        <v>10.787464088230255</v>
      </c>
      <c r="AN263">
        <v>7.1916427254868367</v>
      </c>
    </row>
    <row r="264" spans="24:40" x14ac:dyDescent="0.25">
      <c r="X264">
        <v>71.099999999999994</v>
      </c>
      <c r="Y264" s="22">
        <v>72.128480528654805</v>
      </c>
      <c r="Z264" s="22">
        <v>-1.0284805286548107</v>
      </c>
      <c r="AA264" s="22">
        <v>-1.0319974131626708</v>
      </c>
      <c r="AB264" s="22">
        <v>3.4078423676349302E-3</v>
      </c>
      <c r="AC264" s="22">
        <v>-0.28650963612972413</v>
      </c>
      <c r="AD264" s="22">
        <v>1.477361910758218E-5</v>
      </c>
      <c r="AE264" s="22">
        <v>-1.0028172174115717</v>
      </c>
      <c r="AF264" s="22">
        <v>-0.90399928889247871</v>
      </c>
      <c r="AG264" s="22">
        <v>0.5352659489727738</v>
      </c>
      <c r="AH264" s="22">
        <v>-1.0319974131626761</v>
      </c>
      <c r="AI264">
        <v>-18.902189705582391</v>
      </c>
      <c r="AJ264">
        <v>-10.787464088230255</v>
      </c>
      <c r="AK264">
        <v>-7.1916427254868367</v>
      </c>
      <c r="AL264">
        <v>13.415204810032671</v>
      </c>
      <c r="AM264">
        <v>10.787464088230255</v>
      </c>
      <c r="AN264">
        <v>7.1916427254868367</v>
      </c>
    </row>
    <row r="265" spans="24:40" x14ac:dyDescent="0.25">
      <c r="X265">
        <v>59.3</v>
      </c>
      <c r="Y265" s="22">
        <v>60.442904251276012</v>
      </c>
      <c r="Z265" s="22">
        <v>-1.1429042512760148</v>
      </c>
      <c r="AA265" s="22">
        <v>-1.1473034467903176</v>
      </c>
      <c r="AB265" s="22">
        <v>3.834378364858065E-3</v>
      </c>
      <c r="AC265" s="22">
        <v>-0.31845345498054739</v>
      </c>
      <c r="AD265" s="22">
        <v>2.0544791811820292E-5</v>
      </c>
      <c r="AE265" s="22">
        <v>-1.0028172174115717</v>
      </c>
      <c r="AF265" s="22">
        <v>-0.89888046541897892</v>
      </c>
      <c r="AG265" s="22">
        <v>0.56431680373753479</v>
      </c>
      <c r="AH265" s="22">
        <v>-1.1473034467903147</v>
      </c>
      <c r="AI265">
        <v>-18.902189705582391</v>
      </c>
      <c r="AJ265">
        <v>-10.787464088230255</v>
      </c>
      <c r="AK265">
        <v>-7.1916427254868367</v>
      </c>
      <c r="AL265">
        <v>13.415204810032671</v>
      </c>
      <c r="AM265">
        <v>10.787464088230255</v>
      </c>
      <c r="AN265">
        <v>7.1916427254868367</v>
      </c>
    </row>
    <row r="266" spans="24:40" x14ac:dyDescent="0.25">
      <c r="X266">
        <v>59</v>
      </c>
      <c r="Y266" s="22">
        <v>63.91657550460971</v>
      </c>
      <c r="Z266" s="22">
        <v>-4.9165755046097104</v>
      </c>
      <c r="AA266" s="22">
        <v>-4.9555694768674314</v>
      </c>
      <c r="AB266" s="22">
        <v>7.8687166913399449E-3</v>
      </c>
      <c r="AC266" s="22">
        <v>-1.3727139051375838</v>
      </c>
      <c r="AD266" s="22">
        <v>7.8657697654650369E-4</v>
      </c>
      <c r="AE266" s="22">
        <v>-1.0028172174115717</v>
      </c>
      <c r="AF266" s="22">
        <v>-0.89425047198798968</v>
      </c>
      <c r="AG266" s="22">
        <v>1.1716287403173344</v>
      </c>
      <c r="AH266" s="22">
        <v>-4.9555694768674314</v>
      </c>
      <c r="AI266">
        <v>-18.902189705582391</v>
      </c>
      <c r="AJ266">
        <v>-10.787464088230255</v>
      </c>
      <c r="AK266">
        <v>-7.1916427254868367</v>
      </c>
      <c r="AL266">
        <v>13.415204810032671</v>
      </c>
      <c r="AM266">
        <v>10.787464088230255</v>
      </c>
      <c r="AN266">
        <v>7.1916427254868367</v>
      </c>
    </row>
    <row r="267" spans="24:40" x14ac:dyDescent="0.25">
      <c r="X267">
        <v>58.6</v>
      </c>
      <c r="Y267" s="22">
        <v>57.884371604687686</v>
      </c>
      <c r="Z267" s="22">
        <v>0.71562839531231504</v>
      </c>
      <c r="AA267" s="22">
        <v>0.72510585003729489</v>
      </c>
      <c r="AB267" s="22">
        <v>1.3070443059437236E-2</v>
      </c>
      <c r="AC267" s="22">
        <v>0.20033017874418096</v>
      </c>
      <c r="AD267" s="22">
        <v>2.7973274687739092E-5</v>
      </c>
      <c r="AE267" s="22">
        <v>-1.0028172174115717</v>
      </c>
      <c r="AF267" s="22">
        <v>-0.8932218806094615</v>
      </c>
      <c r="AG267" s="22">
        <v>0.44758259432665715</v>
      </c>
      <c r="AH267" s="22">
        <v>0.72510585003729233</v>
      </c>
      <c r="AI267">
        <v>-18.902189705582391</v>
      </c>
      <c r="AJ267">
        <v>-10.787464088230255</v>
      </c>
      <c r="AK267">
        <v>-7.1916427254868367</v>
      </c>
      <c r="AL267">
        <v>13.415204810032671</v>
      </c>
      <c r="AM267">
        <v>10.787464088230255</v>
      </c>
      <c r="AN267">
        <v>7.1916427254868367</v>
      </c>
    </row>
    <row r="268" spans="24:40" x14ac:dyDescent="0.25">
      <c r="X268">
        <v>58.1</v>
      </c>
      <c r="Y268" s="22">
        <v>57.902384347695566</v>
      </c>
      <c r="Z268" s="22">
        <v>0.19761565230443523</v>
      </c>
      <c r="AA268" s="22">
        <v>0.20101525826554933</v>
      </c>
      <c r="AB268" s="22">
        <v>1.6912178659698435E-2</v>
      </c>
      <c r="AC268" s="22">
        <v>5.5427727607509761E-2</v>
      </c>
      <c r="AD268" s="22">
        <v>2.7816839770658939E-6</v>
      </c>
      <c r="AE268" s="22">
        <v>-0.99032898964496086</v>
      </c>
      <c r="AF268" s="22">
        <v>-0.88854318828231837</v>
      </c>
      <c r="AG268" s="22">
        <v>0.23543094020860927</v>
      </c>
      <c r="AH268" s="22">
        <v>0.20101525826554759</v>
      </c>
      <c r="AI268">
        <v>-18.902189705582391</v>
      </c>
      <c r="AJ268">
        <v>-10.787464088230255</v>
      </c>
      <c r="AK268">
        <v>-7.1916427254868367</v>
      </c>
      <c r="AL268">
        <v>13.415204810032671</v>
      </c>
      <c r="AM268">
        <v>10.787464088230255</v>
      </c>
      <c r="AN268">
        <v>7.1916427254868367</v>
      </c>
    </row>
    <row r="269" spans="24:40" x14ac:dyDescent="0.25">
      <c r="X269">
        <v>57.5</v>
      </c>
      <c r="Y269" s="22">
        <v>57.318056306842209</v>
      </c>
      <c r="Z269" s="22">
        <v>0.18194369315779113</v>
      </c>
      <c r="AA269" s="22">
        <v>0.1853006976018392</v>
      </c>
      <c r="AB269" s="22">
        <v>1.8116523507431599E-2</v>
      </c>
      <c r="AC269" s="22">
        <v>5.1063305166924214E-2</v>
      </c>
      <c r="AD269" s="22">
        <v>2.5320900874425853E-6</v>
      </c>
      <c r="AE269" s="22">
        <v>-0.99032898964496086</v>
      </c>
      <c r="AF269" s="22">
        <v>-0.88567347615739678</v>
      </c>
      <c r="AG269" s="22">
        <v>0.22597191234072481</v>
      </c>
      <c r="AH269" s="22">
        <v>0.18530069760183832</v>
      </c>
      <c r="AI269">
        <v>-18.902189705582391</v>
      </c>
      <c r="AJ269">
        <v>-10.787464088230255</v>
      </c>
      <c r="AK269">
        <v>-7.1916427254868367</v>
      </c>
      <c r="AL269">
        <v>13.415204810032671</v>
      </c>
      <c r="AM269">
        <v>10.787464088230255</v>
      </c>
      <c r="AN269">
        <v>7.1916427254868367</v>
      </c>
    </row>
    <row r="270" spans="24:40" x14ac:dyDescent="0.25">
      <c r="X270">
        <v>56.9</v>
      </c>
      <c r="Y270" s="22">
        <v>56.841626063840444</v>
      </c>
      <c r="Z270" s="22">
        <v>5.8373936159554773E-2</v>
      </c>
      <c r="AA270" s="22">
        <v>6.0451446460128011E-2</v>
      </c>
      <c r="AB270" s="22">
        <v>3.4366593724818303E-2</v>
      </c>
      <c r="AC270" s="22">
        <v>1.6520178275993801E-2</v>
      </c>
      <c r="AD270" s="22">
        <v>5.1121085298787267E-7</v>
      </c>
      <c r="AE270" s="22">
        <v>-0.99032898964496086</v>
      </c>
      <c r="AF270" s="22">
        <v>-0.88351866963692771</v>
      </c>
      <c r="AG270" s="22">
        <v>0.12853084562078396</v>
      </c>
      <c r="AH270" s="22">
        <v>6.0451446460127588E-2</v>
      </c>
      <c r="AI270">
        <v>-18.902189705582391</v>
      </c>
      <c r="AJ270">
        <v>-10.787464088230255</v>
      </c>
      <c r="AK270">
        <v>-7.1916427254868367</v>
      </c>
      <c r="AL270">
        <v>13.415204810032671</v>
      </c>
      <c r="AM270">
        <v>10.787464088230255</v>
      </c>
      <c r="AN270">
        <v>7.1916427254868367</v>
      </c>
    </row>
    <row r="271" spans="24:40" x14ac:dyDescent="0.25">
      <c r="X271">
        <v>56.1</v>
      </c>
      <c r="Y271" s="22">
        <v>56.315520900283936</v>
      </c>
      <c r="Z271" s="22">
        <v>-0.21552090028393422</v>
      </c>
      <c r="AA271" s="22">
        <v>-0.21756948446981994</v>
      </c>
      <c r="AB271" s="22">
        <v>9.4157698211876396E-3</v>
      </c>
      <c r="AC271" s="22">
        <v>-6.0220669490788928E-2</v>
      </c>
      <c r="AD271" s="22">
        <v>1.8142702581565309E-6</v>
      </c>
      <c r="AE271" s="22">
        <v>-0.99032898964496086</v>
      </c>
      <c r="AF271" s="22">
        <v>-0.88175647114025479</v>
      </c>
      <c r="AG271" s="22">
        <v>0.24539900059044439</v>
      </c>
      <c r="AH271" s="22">
        <v>-0.21756948446981647</v>
      </c>
      <c r="AI271">
        <v>-18.902189705582391</v>
      </c>
      <c r="AJ271">
        <v>-10.787464088230255</v>
      </c>
      <c r="AK271">
        <v>-7.1916427254868367</v>
      </c>
      <c r="AL271">
        <v>13.415204810032671</v>
      </c>
      <c r="AM271">
        <v>10.787464088230255</v>
      </c>
      <c r="AN271">
        <v>7.1916427254868367</v>
      </c>
    </row>
    <row r="272" spans="24:40" x14ac:dyDescent="0.25">
      <c r="X272">
        <v>55.3</v>
      </c>
      <c r="Y272" s="22">
        <v>55.404343569821492</v>
      </c>
      <c r="Z272" s="22">
        <v>-0.10434356982149495</v>
      </c>
      <c r="AA272" s="22">
        <v>-0.10544218591608967</v>
      </c>
      <c r="AB272" s="22">
        <v>1.0419132390440742E-2</v>
      </c>
      <c r="AC272" s="22">
        <v>-2.9170369981215728E-2</v>
      </c>
      <c r="AD272" s="22">
        <v>4.7153131530421553E-7</v>
      </c>
      <c r="AE272" s="22">
        <v>-0.98044852568054008</v>
      </c>
      <c r="AF272" s="22">
        <v>-0.87281817208811119</v>
      </c>
      <c r="AG272" s="22">
        <v>0.17079335461667039</v>
      </c>
      <c r="AH272" s="22">
        <v>-0.10544218591609218</v>
      </c>
      <c r="AI272">
        <v>-18.902189705582391</v>
      </c>
      <c r="AJ272">
        <v>-10.787464088230255</v>
      </c>
      <c r="AK272">
        <v>-7.1916427254868367</v>
      </c>
      <c r="AL272">
        <v>13.415204810032671</v>
      </c>
      <c r="AM272">
        <v>10.787464088230255</v>
      </c>
      <c r="AN272">
        <v>7.1916427254868367</v>
      </c>
    </row>
    <row r="273" spans="24:40" x14ac:dyDescent="0.25">
      <c r="X273">
        <v>54.3</v>
      </c>
      <c r="Y273" s="22">
        <v>59.354304835481038</v>
      </c>
      <c r="Z273" s="22">
        <v>-5.0543048354810409</v>
      </c>
      <c r="AA273" s="22">
        <v>-5.2267179197727316</v>
      </c>
      <c r="AB273" s="22">
        <v>3.2986873777796605E-2</v>
      </c>
      <c r="AC273" s="22">
        <v>-1.4293781489816981</v>
      </c>
      <c r="AD273" s="22">
        <v>3.6681700949707111E-3</v>
      </c>
      <c r="AE273" s="22">
        <v>-0.98044852568054008</v>
      </c>
      <c r="AF273" s="22">
        <v>-0.87234884810262725</v>
      </c>
      <c r="AG273" s="22">
        <v>1.1955660370643264</v>
      </c>
      <c r="AH273" s="22">
        <v>-5.2267179197727316</v>
      </c>
      <c r="AI273">
        <v>-18.902189705582391</v>
      </c>
      <c r="AJ273">
        <v>-10.787464088230255</v>
      </c>
      <c r="AK273">
        <v>-7.1916427254868367</v>
      </c>
      <c r="AL273">
        <v>13.415204810032671</v>
      </c>
      <c r="AM273">
        <v>10.787464088230255</v>
      </c>
      <c r="AN273">
        <v>7.1916427254868367</v>
      </c>
    </row>
    <row r="274" spans="24:40" x14ac:dyDescent="0.25">
      <c r="X274">
        <v>59.1</v>
      </c>
      <c r="Y274" s="22">
        <v>63.416998846931619</v>
      </c>
      <c r="Z274" s="22">
        <v>-4.3169988469316181</v>
      </c>
      <c r="AA274" s="22">
        <v>-4.3370394736101758</v>
      </c>
      <c r="AB274" s="22">
        <v>4.6208079959838303E-3</v>
      </c>
      <c r="AC274" s="22">
        <v>-1.2033433036456751</v>
      </c>
      <c r="AD274" s="22">
        <v>3.5379757795358342E-4</v>
      </c>
      <c r="AE274" s="22">
        <v>-0.97554401628441823</v>
      </c>
      <c r="AF274" s="22">
        <v>-0.87091281269900622</v>
      </c>
      <c r="AG274" s="22">
        <v>1.0969700559475974</v>
      </c>
      <c r="AH274" s="22">
        <v>-4.3370394736101732</v>
      </c>
      <c r="AI274">
        <v>-18.902189705582391</v>
      </c>
      <c r="AJ274">
        <v>-10.787464088230255</v>
      </c>
      <c r="AK274">
        <v>-7.1916427254868367</v>
      </c>
      <c r="AL274">
        <v>13.415204810032671</v>
      </c>
      <c r="AM274">
        <v>10.787464088230255</v>
      </c>
      <c r="AN274">
        <v>7.1916427254868367</v>
      </c>
    </row>
    <row r="275" spans="24:40" x14ac:dyDescent="0.25">
      <c r="X275">
        <v>58.6</v>
      </c>
      <c r="Y275" s="22">
        <v>67.64912307997804</v>
      </c>
      <c r="Z275" s="22">
        <v>-9.0491230799780382</v>
      </c>
      <c r="AA275" s="22">
        <v>-9.1064118759163293</v>
      </c>
      <c r="AB275" s="22">
        <v>6.2910394037636258E-3</v>
      </c>
      <c r="AC275" s="22">
        <v>-2.524519815966217</v>
      </c>
      <c r="AD275" s="22">
        <v>2.1235728606995188E-3</v>
      </c>
      <c r="AE275" s="22">
        <v>-0.97554401628441823</v>
      </c>
      <c r="AF275" s="22">
        <v>-0.87009956380726283</v>
      </c>
      <c r="AG275" s="22">
        <v>1.5888737570890323</v>
      </c>
      <c r="AH275" s="22">
        <v>-9.1064118759163293</v>
      </c>
      <c r="AI275">
        <v>-18.902189705582391</v>
      </c>
      <c r="AJ275">
        <v>-10.787464088230255</v>
      </c>
      <c r="AK275">
        <v>-7.1916427254868367</v>
      </c>
      <c r="AL275">
        <v>13.415204810032671</v>
      </c>
      <c r="AM275">
        <v>10.787464088230255</v>
      </c>
      <c r="AN275">
        <v>7.1916427254868367</v>
      </c>
    </row>
    <row r="276" spans="24:40" x14ac:dyDescent="0.25">
      <c r="X276">
        <v>58</v>
      </c>
      <c r="Y276" s="22">
        <v>62.522610959958563</v>
      </c>
      <c r="Z276" s="22">
        <v>-4.5226109599585627</v>
      </c>
      <c r="AA276" s="22">
        <v>-4.5461755761613745</v>
      </c>
      <c r="AB276" s="22">
        <v>5.1833933397508851E-3</v>
      </c>
      <c r="AC276" s="22">
        <v>-1.2610131324258123</v>
      </c>
      <c r="AD276" s="22">
        <v>4.3607055021537423E-4</v>
      </c>
      <c r="AE276" s="22">
        <v>-0.97554401628441823</v>
      </c>
      <c r="AF276" s="22">
        <v>-0.86855333445242622</v>
      </c>
      <c r="AG276" s="22">
        <v>1.1229484104026384</v>
      </c>
      <c r="AH276" s="22">
        <v>-4.5461755761613762</v>
      </c>
      <c r="AI276">
        <v>-18.902189705582391</v>
      </c>
      <c r="AJ276">
        <v>-10.787464088230255</v>
      </c>
      <c r="AK276">
        <v>-7.1916427254868367</v>
      </c>
      <c r="AL276">
        <v>13.415204810032671</v>
      </c>
      <c r="AM276">
        <v>10.787464088230255</v>
      </c>
      <c r="AN276">
        <v>7.1916427254868367</v>
      </c>
    </row>
    <row r="277" spans="24:40" x14ac:dyDescent="0.25">
      <c r="X277">
        <v>57.4</v>
      </c>
      <c r="Y277" s="22">
        <v>61.565901554337913</v>
      </c>
      <c r="Z277" s="22">
        <v>-4.1659015543379141</v>
      </c>
      <c r="AA277" s="22">
        <v>-4.1874724959817229</v>
      </c>
      <c r="AB277" s="22">
        <v>5.1513034806822018E-3</v>
      </c>
      <c r="AC277" s="22">
        <v>-1.1615352038161288</v>
      </c>
      <c r="AD277" s="22">
        <v>3.6768105576689752E-4</v>
      </c>
      <c r="AE277" s="22">
        <v>-0.96823093621551704</v>
      </c>
      <c r="AF277" s="22">
        <v>-0.86459386298320606</v>
      </c>
      <c r="AG277" s="22">
        <v>1.0777454262561863</v>
      </c>
      <c r="AH277" s="22">
        <v>-4.1874724959817256</v>
      </c>
      <c r="AI277">
        <v>-18.902189705582391</v>
      </c>
      <c r="AJ277">
        <v>-10.787464088230255</v>
      </c>
      <c r="AK277">
        <v>-7.1916427254868367</v>
      </c>
      <c r="AL277">
        <v>13.415204810032671</v>
      </c>
      <c r="AM277">
        <v>10.787464088230255</v>
      </c>
      <c r="AN277">
        <v>7.1916427254868367</v>
      </c>
    </row>
    <row r="278" spans="24:40" x14ac:dyDescent="0.25">
      <c r="X278">
        <v>56.8</v>
      </c>
      <c r="Y278" s="22">
        <v>65.513027816041046</v>
      </c>
      <c r="Z278" s="22">
        <v>-8.7130278160410484</v>
      </c>
      <c r="AA278" s="22">
        <v>-8.7806155601312099</v>
      </c>
      <c r="AB278" s="22">
        <v>7.6973810807809762E-3</v>
      </c>
      <c r="AC278" s="22">
        <v>-2.4324780135462265</v>
      </c>
      <c r="AD278" s="22">
        <v>2.4157005409548055E-3</v>
      </c>
      <c r="AE278" s="22">
        <v>-0.96823093621551704</v>
      </c>
      <c r="AF278" s="22">
        <v>-0.86454306167835204</v>
      </c>
      <c r="AG278" s="22">
        <v>1.5596403474988156</v>
      </c>
      <c r="AH278" s="22">
        <v>-8.7806155601312135</v>
      </c>
      <c r="AI278">
        <v>-18.902189705582391</v>
      </c>
      <c r="AJ278">
        <v>-10.787464088230255</v>
      </c>
      <c r="AK278">
        <v>-7.1916427254868367</v>
      </c>
      <c r="AL278">
        <v>13.415204810032671</v>
      </c>
      <c r="AM278">
        <v>10.787464088230255</v>
      </c>
      <c r="AN278">
        <v>7.1916427254868367</v>
      </c>
    </row>
    <row r="279" spans="24:40" x14ac:dyDescent="0.25">
      <c r="X279">
        <v>56.2</v>
      </c>
      <c r="Y279" s="22">
        <v>59.10655765712886</v>
      </c>
      <c r="Z279" s="22">
        <v>-2.9065576571288574</v>
      </c>
      <c r="AA279" s="22">
        <v>-2.9209923162051368</v>
      </c>
      <c r="AB279" s="22">
        <v>4.9416970377487834E-3</v>
      </c>
      <c r="AC279" s="22">
        <v>-0.8103200226499675</v>
      </c>
      <c r="AD279" s="22">
        <v>1.7162759947561876E-4</v>
      </c>
      <c r="AE279" s="22">
        <v>-0.96823093621551704</v>
      </c>
      <c r="AF279" s="22">
        <v>-0.86159757555095617</v>
      </c>
      <c r="AG279" s="22">
        <v>0.90017777280377653</v>
      </c>
      <c r="AH279" s="22">
        <v>-2.9209923162051354</v>
      </c>
      <c r="AI279">
        <v>-18.902189705582391</v>
      </c>
      <c r="AJ279">
        <v>-10.787464088230255</v>
      </c>
      <c r="AK279">
        <v>-7.1916427254868367</v>
      </c>
      <c r="AL279">
        <v>13.415204810032671</v>
      </c>
      <c r="AM279">
        <v>10.787464088230255</v>
      </c>
      <c r="AN279">
        <v>7.1916427254868367</v>
      </c>
    </row>
    <row r="280" spans="24:40" x14ac:dyDescent="0.25">
      <c r="X280">
        <v>55.3</v>
      </c>
      <c r="Y280" s="22">
        <v>63.1173592984875</v>
      </c>
      <c r="Z280" s="22">
        <v>-7.8173592984875029</v>
      </c>
      <c r="AA280" s="22">
        <v>-7.8859155185707976</v>
      </c>
      <c r="AB280" s="22">
        <v>8.6935017147784805E-3</v>
      </c>
      <c r="AC280" s="22">
        <v>-2.183524094127125</v>
      </c>
      <c r="AD280" s="22">
        <v>2.2006408331695405E-3</v>
      </c>
      <c r="AE280" s="22">
        <v>-0.96823093621551704</v>
      </c>
      <c r="AF280" s="22">
        <v>-0.85846839494706118</v>
      </c>
      <c r="AG280" s="22">
        <v>1.4776752329680312</v>
      </c>
      <c r="AH280" s="22">
        <v>-7.8859155185707959</v>
      </c>
      <c r="AI280">
        <v>-18.902189705582391</v>
      </c>
      <c r="AJ280">
        <v>-10.787464088230255</v>
      </c>
      <c r="AK280">
        <v>-7.1916427254868367</v>
      </c>
      <c r="AL280">
        <v>13.415204810032671</v>
      </c>
      <c r="AM280">
        <v>10.787464088230255</v>
      </c>
      <c r="AN280">
        <v>7.1916427254868367</v>
      </c>
    </row>
    <row r="281" spans="24:40" x14ac:dyDescent="0.25">
      <c r="X281">
        <v>54.8</v>
      </c>
      <c r="Y281" s="22">
        <v>56.336493851142251</v>
      </c>
      <c r="Z281" s="22">
        <v>-1.5364938511422537</v>
      </c>
      <c r="AA281" s="22">
        <v>-1.5496461468403311</v>
      </c>
      <c r="AB281" s="22">
        <v>8.4872896466662191E-3</v>
      </c>
      <c r="AC281" s="22">
        <v>-0.42912476187827231</v>
      </c>
      <c r="AD281" s="22">
        <v>8.2962969369985564E-5</v>
      </c>
      <c r="AE281" s="22">
        <v>-0.96823093621551704</v>
      </c>
      <c r="AF281" s="22">
        <v>-0.85711607327023309</v>
      </c>
      <c r="AG281" s="22">
        <v>0.65507614967900663</v>
      </c>
      <c r="AH281" s="22">
        <v>-1.5496461468403278</v>
      </c>
      <c r="AI281">
        <v>-18.902189705582391</v>
      </c>
      <c r="AJ281">
        <v>-10.787464088230255</v>
      </c>
      <c r="AK281">
        <v>-7.1916427254868367</v>
      </c>
      <c r="AL281">
        <v>13.415204810032671</v>
      </c>
      <c r="AM281">
        <v>10.787464088230255</v>
      </c>
      <c r="AN281">
        <v>7.1916427254868367</v>
      </c>
    </row>
    <row r="282" spans="24:40" x14ac:dyDescent="0.25">
      <c r="X282">
        <v>54.1</v>
      </c>
      <c r="Y282" s="22">
        <v>55.427428442465313</v>
      </c>
      <c r="Z282" s="22">
        <v>-1.3274284424653118</v>
      </c>
      <c r="AA282" s="22">
        <v>-1.3442078542676015</v>
      </c>
      <c r="AB282" s="22">
        <v>1.2482750899732782E-2</v>
      </c>
      <c r="AC282" s="22">
        <v>-0.37148447246541039</v>
      </c>
      <c r="AD282" s="22">
        <v>9.1810709580566062E-5</v>
      </c>
      <c r="AE282" s="22">
        <v>-0.95615619123390583</v>
      </c>
      <c r="AF282" s="22">
        <v>-0.85582609762498307</v>
      </c>
      <c r="AG282" s="22">
        <v>0.60949526041258961</v>
      </c>
      <c r="AH282" s="22">
        <v>-1.3442078542675986</v>
      </c>
      <c r="AI282">
        <v>-18.902189705582391</v>
      </c>
      <c r="AJ282">
        <v>-10.787464088230255</v>
      </c>
      <c r="AK282">
        <v>-7.1916427254868367</v>
      </c>
      <c r="AL282">
        <v>13.415204810032671</v>
      </c>
      <c r="AM282">
        <v>10.787464088230255</v>
      </c>
      <c r="AN282">
        <v>7.1916427254868367</v>
      </c>
    </row>
    <row r="283" spans="24:40" x14ac:dyDescent="0.25">
      <c r="X283">
        <v>53.4</v>
      </c>
      <c r="Y283" s="22">
        <v>54.398836800937502</v>
      </c>
      <c r="Z283" s="22">
        <v>-0.99883680093750371</v>
      </c>
      <c r="AA283" s="22">
        <v>-1.0100575868140567</v>
      </c>
      <c r="AB283" s="22">
        <v>1.1109055585581357E-2</v>
      </c>
      <c r="AC283" s="22">
        <v>-0.27933298789180283</v>
      </c>
      <c r="AD283" s="22">
        <v>4.6133838673854912E-5</v>
      </c>
      <c r="AE283" s="22">
        <v>-0.95615619123390583</v>
      </c>
      <c r="AF283" s="22">
        <v>-0.85337108713972454</v>
      </c>
      <c r="AG283" s="22">
        <v>0.52851961921181589</v>
      </c>
      <c r="AH283" s="22">
        <v>-1.0100575868140593</v>
      </c>
      <c r="AI283">
        <v>-18.902189705582391</v>
      </c>
      <c r="AJ283">
        <v>-10.787464088230255</v>
      </c>
      <c r="AK283">
        <v>-7.1916427254868367</v>
      </c>
      <c r="AL283">
        <v>13.415204810032671</v>
      </c>
      <c r="AM283">
        <v>10.787464088230255</v>
      </c>
      <c r="AN283">
        <v>7.1916427254868367</v>
      </c>
    </row>
    <row r="284" spans="24:40" x14ac:dyDescent="0.25">
      <c r="X284">
        <v>52.6</v>
      </c>
      <c r="Y284" s="22">
        <v>53.214940520280933</v>
      </c>
      <c r="Z284" s="22">
        <v>-0.61494052028093193</v>
      </c>
      <c r="AA284" s="22">
        <v>-0.62083653432951991</v>
      </c>
      <c r="AB284" s="22">
        <v>9.4968864146427467E-3</v>
      </c>
      <c r="AC284" s="22">
        <v>-0.17183320090680237</v>
      </c>
      <c r="AD284" s="22">
        <v>1.4899989355438887E-5</v>
      </c>
      <c r="AE284" s="22">
        <v>-0.95615619123390583</v>
      </c>
      <c r="AF284" s="22">
        <v>-0.84800311097298864</v>
      </c>
      <c r="AG284" s="22">
        <v>0.41452768412592467</v>
      </c>
      <c r="AH284" s="22">
        <v>-0.6208365343295198</v>
      </c>
      <c r="AI284">
        <v>-18.902189705582391</v>
      </c>
      <c r="AJ284">
        <v>-10.787464088230255</v>
      </c>
      <c r="AK284">
        <v>-7.1916427254868367</v>
      </c>
      <c r="AL284">
        <v>13.415204810032671</v>
      </c>
      <c r="AM284">
        <v>10.787464088230255</v>
      </c>
      <c r="AN284">
        <v>7.1916427254868367</v>
      </c>
    </row>
    <row r="285" spans="24:40" x14ac:dyDescent="0.25">
      <c r="X285">
        <v>73</v>
      </c>
      <c r="Y285" s="22">
        <v>71.261256692671623</v>
      </c>
      <c r="Z285" s="22">
        <v>1.7387433073283773</v>
      </c>
      <c r="AA285" s="22">
        <v>1.7511373889710029</v>
      </c>
      <c r="AB285" s="22">
        <v>7.0777322902752446E-3</v>
      </c>
      <c r="AC285" s="22">
        <v>0.48526585942310674</v>
      </c>
      <c r="AD285" s="22">
        <v>8.8345565716422555E-5</v>
      </c>
      <c r="AE285" s="22">
        <v>-0.94897780985887348</v>
      </c>
      <c r="AF285" s="22">
        <v>-0.83931572476189753</v>
      </c>
      <c r="AG285" s="22">
        <v>0.69661026365041934</v>
      </c>
      <c r="AH285" s="22">
        <v>1.7511373889710056</v>
      </c>
      <c r="AI285">
        <v>-18.902189705582391</v>
      </c>
      <c r="AJ285">
        <v>-10.787464088230255</v>
      </c>
      <c r="AK285">
        <v>-7.1916427254868367</v>
      </c>
      <c r="AL285">
        <v>13.415204810032671</v>
      </c>
      <c r="AM285">
        <v>10.787464088230255</v>
      </c>
      <c r="AN285">
        <v>7.1916427254868367</v>
      </c>
    </row>
    <row r="286" spans="24:40" x14ac:dyDescent="0.25">
      <c r="X286">
        <v>72.8</v>
      </c>
      <c r="Y286" s="22">
        <v>73.89111489422514</v>
      </c>
      <c r="Z286" s="22">
        <v>-1.091114894225143</v>
      </c>
      <c r="AA286" s="22">
        <v>-1.0966708493458697</v>
      </c>
      <c r="AB286" s="22">
        <v>5.0662011523761753E-3</v>
      </c>
      <c r="AC286" s="22">
        <v>-0.30421125913823127</v>
      </c>
      <c r="AD286" s="22">
        <v>2.4801914796097457E-5</v>
      </c>
      <c r="AE286" s="22">
        <v>-0.94897780985887348</v>
      </c>
      <c r="AF286" s="22">
        <v>-0.83533402688257419</v>
      </c>
      <c r="AG286" s="22">
        <v>0.55155349617079874</v>
      </c>
      <c r="AH286" s="22">
        <v>-1.0966708493458766</v>
      </c>
      <c r="AI286">
        <v>-18.902189705582391</v>
      </c>
      <c r="AJ286">
        <v>-10.787464088230255</v>
      </c>
      <c r="AK286">
        <v>-7.1916427254868367</v>
      </c>
      <c r="AL286">
        <v>13.415204810032671</v>
      </c>
      <c r="AM286">
        <v>10.787464088230255</v>
      </c>
      <c r="AN286">
        <v>7.1916427254868367</v>
      </c>
    </row>
    <row r="287" spans="24:40" x14ac:dyDescent="0.25">
      <c r="X287">
        <v>72.7</v>
      </c>
      <c r="Y287" s="22">
        <v>71.443580591990411</v>
      </c>
      <c r="Z287" s="22">
        <v>1.2564194080095916</v>
      </c>
      <c r="AA287" s="22">
        <v>1.2610049474851763</v>
      </c>
      <c r="AB287" s="22">
        <v>3.6364167204310433E-3</v>
      </c>
      <c r="AC287" s="22">
        <v>0.35004800367003036</v>
      </c>
      <c r="AD287" s="22">
        <v>2.3537341560099775E-5</v>
      </c>
      <c r="AE287" s="22">
        <v>-0.94897780985887348</v>
      </c>
      <c r="AF287" s="22">
        <v>-0.83452915373159609</v>
      </c>
      <c r="AG287" s="22">
        <v>0.59164854742493056</v>
      </c>
      <c r="AH287" s="22">
        <v>1.261004947485173</v>
      </c>
      <c r="AI287">
        <v>-18.902189705582391</v>
      </c>
      <c r="AJ287">
        <v>-10.787464088230255</v>
      </c>
      <c r="AK287">
        <v>-7.1916427254868367</v>
      </c>
      <c r="AL287">
        <v>13.415204810032671</v>
      </c>
      <c r="AM287">
        <v>10.787464088230255</v>
      </c>
      <c r="AN287">
        <v>7.1916427254868367</v>
      </c>
    </row>
    <row r="288" spans="24:40" x14ac:dyDescent="0.25">
      <c r="X288">
        <v>72.599999999999994</v>
      </c>
      <c r="Y288" s="22">
        <v>69.56507290789429</v>
      </c>
      <c r="Z288" s="22">
        <v>3.0349270921057041</v>
      </c>
      <c r="AA288" s="22">
        <v>3.0806168901206519</v>
      </c>
      <c r="AB288" s="22">
        <v>1.4831379442691188E-2</v>
      </c>
      <c r="AC288" s="22">
        <v>0.85034442573270475</v>
      </c>
      <c r="AD288" s="22">
        <v>5.7293732088829069E-4</v>
      </c>
      <c r="AE288" s="22">
        <v>-0.94897780985887348</v>
      </c>
      <c r="AF288" s="22">
        <v>-0.83302982453363039</v>
      </c>
      <c r="AG288" s="22">
        <v>0.92214121789057057</v>
      </c>
      <c r="AH288" s="22">
        <v>3.0806168901206465</v>
      </c>
      <c r="AI288">
        <v>-18.902189705582391</v>
      </c>
      <c r="AJ288">
        <v>-10.787464088230255</v>
      </c>
      <c r="AK288">
        <v>-7.1916427254868367</v>
      </c>
      <c r="AL288">
        <v>13.415204810032671</v>
      </c>
      <c r="AM288">
        <v>10.787464088230255</v>
      </c>
      <c r="AN288">
        <v>7.1916427254868367</v>
      </c>
    </row>
    <row r="289" spans="24:40" x14ac:dyDescent="0.25">
      <c r="X289">
        <v>72.5</v>
      </c>
      <c r="Y289" s="22">
        <v>70.755906533912224</v>
      </c>
      <c r="Z289" s="22">
        <v>1.7440934660877758</v>
      </c>
      <c r="AA289" s="22">
        <v>1.7478189137372055</v>
      </c>
      <c r="AB289" s="22">
        <v>2.1314837710884145E-3</v>
      </c>
      <c r="AC289" s="22">
        <v>0.48555114955147932</v>
      </c>
      <c r="AD289" s="22">
        <v>2.6504833615385185E-5</v>
      </c>
      <c r="AE289" s="22">
        <v>-0.94897780985887348</v>
      </c>
      <c r="AF289" s="22">
        <v>-0.83189461714908897</v>
      </c>
      <c r="AG289" s="22">
        <v>0.69681500382201822</v>
      </c>
      <c r="AH289" s="22">
        <v>1.747818913737208</v>
      </c>
      <c r="AI289">
        <v>-18.902189705582391</v>
      </c>
      <c r="AJ289">
        <v>-10.787464088230255</v>
      </c>
      <c r="AK289">
        <v>-7.1916427254868367</v>
      </c>
      <c r="AL289">
        <v>13.415204810032671</v>
      </c>
      <c r="AM289">
        <v>10.787464088230255</v>
      </c>
      <c r="AN289">
        <v>7.1916427254868367</v>
      </c>
    </row>
    <row r="290" spans="24:40" x14ac:dyDescent="0.25">
      <c r="X290">
        <v>72.400000000000006</v>
      </c>
      <c r="Y290" s="22">
        <v>70.371959818782457</v>
      </c>
      <c r="Z290" s="22">
        <v>2.0280401812175484</v>
      </c>
      <c r="AA290" s="22">
        <v>2.0327296438845224</v>
      </c>
      <c r="AB290" s="22">
        <v>2.3069780484997089E-3</v>
      </c>
      <c r="AC290" s="22">
        <v>0.56465084158933454</v>
      </c>
      <c r="AD290" s="22">
        <v>3.8801890524854253E-5</v>
      </c>
      <c r="AE290" s="22">
        <v>-0.93712127394454381</v>
      </c>
      <c r="AF290" s="22">
        <v>-0.82569323601607614</v>
      </c>
      <c r="AG290" s="22">
        <v>0.75143252630514645</v>
      </c>
      <c r="AH290" s="22">
        <v>2.0327296438845246</v>
      </c>
      <c r="AI290">
        <v>-18.902189705582391</v>
      </c>
      <c r="AJ290">
        <v>-10.787464088230255</v>
      </c>
      <c r="AK290">
        <v>-7.1916427254868367</v>
      </c>
      <c r="AL290">
        <v>13.415204810032671</v>
      </c>
      <c r="AM290">
        <v>10.787464088230255</v>
      </c>
      <c r="AN290">
        <v>7.1916427254868367</v>
      </c>
    </row>
    <row r="291" spans="24:40" x14ac:dyDescent="0.25">
      <c r="X291">
        <v>72.400000000000006</v>
      </c>
      <c r="Y291" s="22">
        <v>70.109189205591591</v>
      </c>
      <c r="Z291" s="22">
        <v>2.2908107944084151</v>
      </c>
      <c r="AA291" s="22">
        <v>2.2964368097930361</v>
      </c>
      <c r="AB291" s="22">
        <v>2.4498890457708812E-3</v>
      </c>
      <c r="AC291" s="22">
        <v>0.6378576257603491</v>
      </c>
      <c r="AD291" s="22">
        <v>5.2590293869921496E-5</v>
      </c>
      <c r="AE291" s="22">
        <v>-0.93712127394454381</v>
      </c>
      <c r="AF291" s="22">
        <v>-0.82542880702061616</v>
      </c>
      <c r="AG291" s="22">
        <v>0.79865989367211188</v>
      </c>
      <c r="AH291" s="22">
        <v>2.2964368097930321</v>
      </c>
      <c r="AI291">
        <v>-18.902189705582391</v>
      </c>
      <c r="AJ291">
        <v>-10.787464088230255</v>
      </c>
      <c r="AK291">
        <v>-7.1916427254868367</v>
      </c>
      <c r="AL291">
        <v>13.415204810032671</v>
      </c>
      <c r="AM291">
        <v>10.787464088230255</v>
      </c>
      <c r="AN291">
        <v>7.1916427254868367</v>
      </c>
    </row>
    <row r="292" spans="24:40" x14ac:dyDescent="0.25">
      <c r="X292">
        <v>72.3</v>
      </c>
      <c r="Y292" s="22">
        <v>69.502421892181772</v>
      </c>
      <c r="Z292" s="22">
        <v>2.7975781078182251</v>
      </c>
      <c r="AA292" s="22">
        <v>2.8045738968597647</v>
      </c>
      <c r="AB292" s="22">
        <v>2.4944213626813109E-3</v>
      </c>
      <c r="AC292" s="22">
        <v>0.77898024838793112</v>
      </c>
      <c r="AD292" s="22">
        <v>7.9864499622741501E-5</v>
      </c>
      <c r="AE292" s="22">
        <v>-0.93241539434320697</v>
      </c>
      <c r="AF292" s="22">
        <v>-0.82505294640174553</v>
      </c>
      <c r="AG292" s="22">
        <v>0.88259857715041168</v>
      </c>
      <c r="AH292" s="22">
        <v>2.8045738968597704</v>
      </c>
      <c r="AI292">
        <v>-18.902189705582391</v>
      </c>
      <c r="AJ292">
        <v>-10.787464088230255</v>
      </c>
      <c r="AK292">
        <v>-7.1916427254868367</v>
      </c>
      <c r="AL292">
        <v>13.415204810032671</v>
      </c>
      <c r="AM292">
        <v>10.787464088230255</v>
      </c>
      <c r="AN292">
        <v>7.1916427254868367</v>
      </c>
    </row>
    <row r="293" spans="24:40" x14ac:dyDescent="0.25">
      <c r="X293">
        <v>72.099999999999994</v>
      </c>
      <c r="Y293" s="22">
        <v>69.285163265165039</v>
      </c>
      <c r="Z293" s="22">
        <v>2.8148367348349552</v>
      </c>
      <c r="AA293" s="22">
        <v>2.8211630876117511</v>
      </c>
      <c r="AB293" s="22">
        <v>2.242462622802777E-3</v>
      </c>
      <c r="AC293" s="22">
        <v>0.78368691089706122</v>
      </c>
      <c r="AD293" s="22">
        <v>7.2649358081669719E-5</v>
      </c>
      <c r="AE293" s="22">
        <v>-0.93241539434320697</v>
      </c>
      <c r="AF293" s="22">
        <v>-0.82490840252367492</v>
      </c>
      <c r="AG293" s="22">
        <v>0.88526092814325719</v>
      </c>
      <c r="AH293" s="22">
        <v>2.8211630876117555</v>
      </c>
      <c r="AI293">
        <v>-18.902189705582391</v>
      </c>
      <c r="AJ293">
        <v>-10.787464088230255</v>
      </c>
      <c r="AK293">
        <v>-7.1916427254868367</v>
      </c>
      <c r="AL293">
        <v>13.415204810032671</v>
      </c>
      <c r="AM293">
        <v>10.787464088230255</v>
      </c>
      <c r="AN293">
        <v>7.1916427254868367</v>
      </c>
    </row>
    <row r="294" spans="24:40" x14ac:dyDescent="0.25">
      <c r="X294">
        <v>71.8</v>
      </c>
      <c r="Y294" s="22">
        <v>68.280403802709628</v>
      </c>
      <c r="Z294" s="22">
        <v>3.5195961972903689</v>
      </c>
      <c r="AA294" s="22">
        <v>3.5275162098603374</v>
      </c>
      <c r="AB294" s="22">
        <v>2.2452094048030077E-3</v>
      </c>
      <c r="AC294" s="22">
        <v>0.97990239860732287</v>
      </c>
      <c r="AD294" s="22">
        <v>1.137221525756454E-4</v>
      </c>
      <c r="AE294" s="22">
        <v>-0.9277300733017374</v>
      </c>
      <c r="AF294" s="22">
        <v>-0.82341415146343555</v>
      </c>
      <c r="AG294" s="22">
        <v>0.98990019628613213</v>
      </c>
      <c r="AH294" s="22">
        <v>3.5275162098603423</v>
      </c>
      <c r="AI294">
        <v>-18.902189705582391</v>
      </c>
      <c r="AJ294">
        <v>-10.787464088230255</v>
      </c>
      <c r="AK294">
        <v>-7.1916427254868367</v>
      </c>
      <c r="AL294">
        <v>13.415204810032671</v>
      </c>
      <c r="AM294">
        <v>10.787464088230255</v>
      </c>
      <c r="AN294">
        <v>7.1916427254868367</v>
      </c>
    </row>
    <row r="295" spans="24:40" x14ac:dyDescent="0.25">
      <c r="X295">
        <v>71.400000000000006</v>
      </c>
      <c r="Y295" s="22">
        <v>70.259237783517563</v>
      </c>
      <c r="Z295" s="22">
        <v>1.1407622164824431</v>
      </c>
      <c r="AA295" s="22">
        <v>1.1452981345851185</v>
      </c>
      <c r="AB295" s="22">
        <v>3.9604693011444942E-3</v>
      </c>
      <c r="AC295" s="22">
        <v>0.31787672696243763</v>
      </c>
      <c r="AD295" s="22">
        <v>2.1146278156932777E-5</v>
      </c>
      <c r="AE295" s="22">
        <v>-0.9277300733017374</v>
      </c>
      <c r="AF295" s="22">
        <v>-0.82331870615128722</v>
      </c>
      <c r="AG295" s="22">
        <v>0.5638055754978285</v>
      </c>
      <c r="AH295" s="22">
        <v>1.1452981345851256</v>
      </c>
      <c r="AI295">
        <v>-18.902189705582391</v>
      </c>
      <c r="AJ295">
        <v>-10.787464088230255</v>
      </c>
      <c r="AK295">
        <v>-7.1916427254868367</v>
      </c>
      <c r="AL295">
        <v>13.415204810032671</v>
      </c>
      <c r="AM295">
        <v>10.787464088230255</v>
      </c>
      <c r="AN295">
        <v>7.1916427254868367</v>
      </c>
    </row>
    <row r="296" spans="24:40" x14ac:dyDescent="0.25">
      <c r="X296">
        <v>71.099999999999994</v>
      </c>
      <c r="Y296" s="22">
        <v>68.203997897705932</v>
      </c>
      <c r="Z296" s="22">
        <v>2.8960021022940623</v>
      </c>
      <c r="AA296" s="22">
        <v>2.9041114863540685</v>
      </c>
      <c r="AB296" s="22">
        <v>2.7923804227572169E-3</v>
      </c>
      <c r="AC296" s="22">
        <v>0.80650668296600359</v>
      </c>
      <c r="AD296" s="22">
        <v>9.5863070686605847E-5</v>
      </c>
      <c r="AE296" s="22">
        <v>-0.9277300733017374</v>
      </c>
      <c r="AF296" s="22">
        <v>-0.82152374909944137</v>
      </c>
      <c r="AG296" s="22">
        <v>0.89805717132374352</v>
      </c>
      <c r="AH296" s="22">
        <v>2.9041114863540618</v>
      </c>
      <c r="AI296">
        <v>-18.902189705582391</v>
      </c>
      <c r="AJ296">
        <v>-10.787464088230255</v>
      </c>
      <c r="AK296">
        <v>-7.1916427254868367</v>
      </c>
      <c r="AL296">
        <v>13.415204810032671</v>
      </c>
      <c r="AM296">
        <v>10.787464088230255</v>
      </c>
      <c r="AN296">
        <v>7.1916427254868367</v>
      </c>
    </row>
    <row r="297" spans="24:40" x14ac:dyDescent="0.25">
      <c r="X297">
        <v>77</v>
      </c>
      <c r="Y297" s="22">
        <v>68.447963521098799</v>
      </c>
      <c r="Z297" s="22">
        <v>8.5520364789012007</v>
      </c>
      <c r="AA297" s="22">
        <v>8.6607651609765099</v>
      </c>
      <c r="AB297" s="22">
        <v>1.2554165833432256E-2</v>
      </c>
      <c r="AC297" s="22">
        <v>2.3933972929986531</v>
      </c>
      <c r="AD297" s="22">
        <v>3.8331037043625063E-3</v>
      </c>
      <c r="AE297" s="22">
        <v>-0.9277300733017374</v>
      </c>
      <c r="AF297" s="22">
        <v>-0.81452539765809451</v>
      </c>
      <c r="AG297" s="22">
        <v>1.5470608562686385</v>
      </c>
      <c r="AH297" s="22">
        <v>8.6607651609765117</v>
      </c>
      <c r="AI297">
        <v>-18.902189705582391</v>
      </c>
      <c r="AJ297">
        <v>-10.787464088230255</v>
      </c>
      <c r="AK297">
        <v>-7.1916427254868367</v>
      </c>
      <c r="AL297">
        <v>13.415204810032671</v>
      </c>
      <c r="AM297">
        <v>10.787464088230255</v>
      </c>
      <c r="AN297">
        <v>7.1916427254868367</v>
      </c>
    </row>
    <row r="298" spans="24:40" x14ac:dyDescent="0.25">
      <c r="X298">
        <v>68.3</v>
      </c>
      <c r="Y298" s="22">
        <v>67.332002044820101</v>
      </c>
      <c r="Z298" s="22">
        <v>0.96799795517989651</v>
      </c>
      <c r="AA298" s="22">
        <v>0.98635815893116785</v>
      </c>
      <c r="AB298" s="22">
        <v>1.8614134820117319E-2</v>
      </c>
      <c r="AC298" s="22">
        <v>0.27174179034097418</v>
      </c>
      <c r="AD298" s="22">
        <v>7.3716094881221122E-5</v>
      </c>
      <c r="AE298" s="22">
        <v>-0.91841998904288702</v>
      </c>
      <c r="AF298" s="22">
        <v>-0.81440284476639158</v>
      </c>
      <c r="AG298" s="22">
        <v>0.52128858642883613</v>
      </c>
      <c r="AH298" s="22">
        <v>0.98635815893116385</v>
      </c>
      <c r="AI298">
        <v>-18.902189705582391</v>
      </c>
      <c r="AJ298">
        <v>-10.787464088230255</v>
      </c>
      <c r="AK298">
        <v>-7.1916427254868367</v>
      </c>
      <c r="AL298">
        <v>13.415204810032671</v>
      </c>
      <c r="AM298">
        <v>10.787464088230255</v>
      </c>
      <c r="AN298">
        <v>7.1916427254868367</v>
      </c>
    </row>
    <row r="299" spans="24:40" x14ac:dyDescent="0.25">
      <c r="X299">
        <v>67.8</v>
      </c>
      <c r="Y299" s="22">
        <v>66.738035039300399</v>
      </c>
      <c r="Z299" s="22">
        <v>1.0619649606995978</v>
      </c>
      <c r="AA299" s="22">
        <v>1.0658135824426722</v>
      </c>
      <c r="AB299" s="22">
        <v>3.6109708174737647E-3</v>
      </c>
      <c r="AC299" s="22">
        <v>0.29586773756144918</v>
      </c>
      <c r="AD299" s="22">
        <v>1.6696931373758381E-5</v>
      </c>
      <c r="AE299" s="22">
        <v>-0.91841998904288702</v>
      </c>
      <c r="AF299" s="22">
        <v>-0.81396501367622398</v>
      </c>
      <c r="AG299" s="22">
        <v>0.54393725516960978</v>
      </c>
      <c r="AH299" s="22">
        <v>1.0658135824426653</v>
      </c>
      <c r="AI299">
        <v>-18.902189705582391</v>
      </c>
      <c r="AJ299">
        <v>-10.787464088230255</v>
      </c>
      <c r="AK299">
        <v>-7.1916427254868367</v>
      </c>
      <c r="AL299">
        <v>13.415204810032671</v>
      </c>
      <c r="AM299">
        <v>10.787464088230255</v>
      </c>
      <c r="AN299">
        <v>7.1916427254868367</v>
      </c>
    </row>
    <row r="300" spans="24:40" x14ac:dyDescent="0.25">
      <c r="X300">
        <v>67.400000000000006</v>
      </c>
      <c r="Y300" s="22">
        <v>66.676508853578071</v>
      </c>
      <c r="Z300" s="22">
        <v>0.72349114642193513</v>
      </c>
      <c r="AA300" s="22">
        <v>0.72578366469031153</v>
      </c>
      <c r="AB300" s="22">
        <v>3.1586798930758036E-3</v>
      </c>
      <c r="AC300" s="22">
        <v>0.2015218293281546</v>
      </c>
      <c r="AD300" s="22">
        <v>6.7728300332746985E-6</v>
      </c>
      <c r="AE300" s="22">
        <v>-0.91841998904288702</v>
      </c>
      <c r="AF300" s="22">
        <v>-0.81229676542960638</v>
      </c>
      <c r="AG300" s="22">
        <v>0.44891182801097435</v>
      </c>
      <c r="AH300" s="22">
        <v>0.7257836646903153</v>
      </c>
      <c r="AI300">
        <v>-18.902189705582391</v>
      </c>
      <c r="AJ300">
        <v>-10.787464088230255</v>
      </c>
      <c r="AK300">
        <v>-7.1916427254868367</v>
      </c>
      <c r="AL300">
        <v>13.415204810032671</v>
      </c>
      <c r="AM300">
        <v>10.787464088230255</v>
      </c>
      <c r="AN300">
        <v>7.1916427254868367</v>
      </c>
    </row>
    <row r="301" spans="24:40" x14ac:dyDescent="0.25">
      <c r="X301">
        <v>67</v>
      </c>
      <c r="Y301" s="22">
        <v>69.334927034849002</v>
      </c>
      <c r="Z301" s="22">
        <v>-2.3349270348490023</v>
      </c>
      <c r="AA301" s="22">
        <v>-2.3461039596581514</v>
      </c>
      <c r="AB301" s="22">
        <v>4.7640364627213813E-3</v>
      </c>
      <c r="AC301" s="22">
        <v>-0.65089685758370475</v>
      </c>
      <c r="AD301" s="22">
        <v>1.067381728827956E-4</v>
      </c>
      <c r="AE301" s="22">
        <v>-0.91148934236618206</v>
      </c>
      <c r="AF301" s="22">
        <v>-0.8103200226499675</v>
      </c>
      <c r="AG301" s="22">
        <v>0.80678179056279198</v>
      </c>
      <c r="AH301" s="22">
        <v>-2.3461039596581488</v>
      </c>
      <c r="AI301">
        <v>-18.902189705582391</v>
      </c>
      <c r="AJ301">
        <v>-10.787464088230255</v>
      </c>
      <c r="AK301">
        <v>-7.1916427254868367</v>
      </c>
      <c r="AL301">
        <v>13.415204810032671</v>
      </c>
      <c r="AM301">
        <v>10.787464088230255</v>
      </c>
      <c r="AN301">
        <v>7.1916427254868367</v>
      </c>
    </row>
    <row r="302" spans="24:40" x14ac:dyDescent="0.25">
      <c r="X302">
        <v>66.599999999999994</v>
      </c>
      <c r="Y302" s="22">
        <v>66.138830018146876</v>
      </c>
      <c r="Z302" s="22">
        <v>0.46116998185311786</v>
      </c>
      <c r="AA302" s="22">
        <v>0.46248423178161602</v>
      </c>
      <c r="AB302" s="22">
        <v>2.841718351001294E-3</v>
      </c>
      <c r="AC302" s="22">
        <v>0.12843425541014836</v>
      </c>
      <c r="AD302" s="22">
        <v>2.4741445814869897E-6</v>
      </c>
      <c r="AE302" s="22">
        <v>-0.91148934236618206</v>
      </c>
      <c r="AF302" s="22">
        <v>-0.80690340053211995</v>
      </c>
      <c r="AG302" s="22">
        <v>0.35837725291952943</v>
      </c>
      <c r="AH302" s="22">
        <v>0.46248423178162046</v>
      </c>
      <c r="AI302">
        <v>-18.902189705582391</v>
      </c>
      <c r="AJ302">
        <v>-10.787464088230255</v>
      </c>
      <c r="AK302">
        <v>-7.1916427254868367</v>
      </c>
      <c r="AL302">
        <v>13.415204810032671</v>
      </c>
      <c r="AM302">
        <v>10.787464088230255</v>
      </c>
      <c r="AN302">
        <v>7.1916427254868367</v>
      </c>
    </row>
    <row r="303" spans="24:40" x14ac:dyDescent="0.25">
      <c r="X303">
        <v>66.099999999999994</v>
      </c>
      <c r="Y303" s="22">
        <v>66.078355082197419</v>
      </c>
      <c r="Z303" s="22">
        <v>2.1644917802575492E-2</v>
      </c>
      <c r="AA303" s="22">
        <v>2.1716714527556746E-2</v>
      </c>
      <c r="AB303" s="22">
        <v>3.3060583306338256E-3</v>
      </c>
      <c r="AC303" s="22">
        <v>6.029439245795909E-3</v>
      </c>
      <c r="AD303" s="22">
        <v>6.3467141613018047E-9</v>
      </c>
      <c r="AE303" s="22">
        <v>-0.91148934236618206</v>
      </c>
      <c r="AF303" s="22">
        <v>-0.80370432094321764</v>
      </c>
      <c r="AG303" s="22">
        <v>7.7649463911838496E-2</v>
      </c>
      <c r="AH303" s="22">
        <v>2.1716714527553305E-2</v>
      </c>
      <c r="AI303">
        <v>-18.902189705582391</v>
      </c>
      <c r="AJ303">
        <v>-10.787464088230255</v>
      </c>
      <c r="AK303">
        <v>-7.1916427254868367</v>
      </c>
      <c r="AL303">
        <v>13.415204810032671</v>
      </c>
      <c r="AM303">
        <v>10.787464088230255</v>
      </c>
      <c r="AN303">
        <v>7.1916427254868367</v>
      </c>
    </row>
    <row r="304" spans="24:40" x14ac:dyDescent="0.25">
      <c r="X304">
        <v>65.599999999999994</v>
      </c>
      <c r="Y304" s="22">
        <v>65.748010094313472</v>
      </c>
      <c r="Z304" s="22">
        <v>-0.14801009431347723</v>
      </c>
      <c r="AA304" s="22">
        <v>-0.14846231729961801</v>
      </c>
      <c r="AB304" s="22">
        <v>3.046045584937557E-3</v>
      </c>
      <c r="AC304" s="22">
        <v>-4.1224526583330631E-2</v>
      </c>
      <c r="AD304" s="22">
        <v>2.7328704897435224E-7</v>
      </c>
      <c r="AE304" s="22">
        <v>-0.90460220385671419</v>
      </c>
      <c r="AF304" s="22">
        <v>-0.80261359627555817</v>
      </c>
      <c r="AG304" s="22">
        <v>0.20303823921451503</v>
      </c>
      <c r="AH304" s="22">
        <v>-0.14846231729961734</v>
      </c>
      <c r="AI304">
        <v>-18.902189705582391</v>
      </c>
      <c r="AJ304">
        <v>-10.787464088230255</v>
      </c>
      <c r="AK304">
        <v>-7.1916427254868367</v>
      </c>
      <c r="AL304">
        <v>13.415204810032671</v>
      </c>
      <c r="AM304">
        <v>10.787464088230255</v>
      </c>
      <c r="AN304">
        <v>7.1916427254868367</v>
      </c>
    </row>
    <row r="305" spans="24:40" x14ac:dyDescent="0.25">
      <c r="X305">
        <v>65</v>
      </c>
      <c r="Y305" s="22">
        <v>67.8583682702684</v>
      </c>
      <c r="Z305" s="22">
        <v>-2.8583682702684001</v>
      </c>
      <c r="AA305" s="22">
        <v>-2.8738061405765478</v>
      </c>
      <c r="AB305" s="22">
        <v>5.3719247412608142E-3</v>
      </c>
      <c r="AC305" s="22">
        <v>-0.79705761826654653</v>
      </c>
      <c r="AD305" s="22">
        <v>1.8059055768837002E-4</v>
      </c>
      <c r="AE305" s="22">
        <v>-0.90460220385671419</v>
      </c>
      <c r="AF305" s="22">
        <v>-0.80052724276458664</v>
      </c>
      <c r="AG305" s="22">
        <v>0.89278083439696809</v>
      </c>
      <c r="AH305" s="22">
        <v>-2.8738061405765505</v>
      </c>
      <c r="AI305">
        <v>-18.902189705582391</v>
      </c>
      <c r="AJ305">
        <v>-10.787464088230255</v>
      </c>
      <c r="AK305">
        <v>-7.1916427254868367</v>
      </c>
      <c r="AL305">
        <v>13.415204810032671</v>
      </c>
      <c r="AM305">
        <v>10.787464088230255</v>
      </c>
      <c r="AN305">
        <v>7.1916427254868367</v>
      </c>
    </row>
    <row r="306" spans="24:40" x14ac:dyDescent="0.25">
      <c r="X306">
        <v>64.099999999999994</v>
      </c>
      <c r="Y306" s="22">
        <v>63.062700414581599</v>
      </c>
      <c r="Z306" s="22">
        <v>1.0372995854183955</v>
      </c>
      <c r="AA306" s="22">
        <v>1.0518397966907855</v>
      </c>
      <c r="AB306" s="22">
        <v>1.3823598724954202E-2</v>
      </c>
      <c r="AC306" s="22">
        <v>0.29048839910378987</v>
      </c>
      <c r="AD306" s="22">
        <v>6.2254463962073517E-5</v>
      </c>
      <c r="AE306" s="22">
        <v>-0.90460220385671419</v>
      </c>
      <c r="AF306" s="22">
        <v>-0.79973729042388886</v>
      </c>
      <c r="AG306" s="22">
        <v>0.53896975713280038</v>
      </c>
      <c r="AH306" s="22">
        <v>1.0518397966907864</v>
      </c>
      <c r="AI306">
        <v>-18.902189705582391</v>
      </c>
      <c r="AJ306">
        <v>-10.787464088230255</v>
      </c>
      <c r="AK306">
        <v>-7.1916427254868367</v>
      </c>
      <c r="AL306">
        <v>13.415204810032671</v>
      </c>
      <c r="AM306">
        <v>10.787464088230255</v>
      </c>
      <c r="AN306">
        <v>7.1916427254868367</v>
      </c>
    </row>
    <row r="307" spans="24:40" x14ac:dyDescent="0.25">
      <c r="X307">
        <v>56.7</v>
      </c>
      <c r="Y307" s="22">
        <v>61.405282868164043</v>
      </c>
      <c r="Z307" s="22">
        <v>-4.7052828681640406</v>
      </c>
      <c r="AA307" s="22">
        <v>-4.7246465399355912</v>
      </c>
      <c r="AB307" s="22">
        <v>4.0984381811168405E-3</v>
      </c>
      <c r="AC307" s="22">
        <v>-1.3112316458263693</v>
      </c>
      <c r="AD307" s="22">
        <v>3.7239789603784587E-4</v>
      </c>
      <c r="AE307" s="22">
        <v>-0.90460220385671419</v>
      </c>
      <c r="AF307" s="22">
        <v>-0.79721254822036725</v>
      </c>
      <c r="AG307" s="22">
        <v>1.1450902347965288</v>
      </c>
      <c r="AH307" s="22">
        <v>-4.7246465399355948</v>
      </c>
      <c r="AI307">
        <v>-18.902189705582391</v>
      </c>
      <c r="AJ307">
        <v>-10.787464088230255</v>
      </c>
      <c r="AK307">
        <v>-7.1916427254868367</v>
      </c>
      <c r="AL307">
        <v>13.415204810032671</v>
      </c>
      <c r="AM307">
        <v>10.787464088230255</v>
      </c>
      <c r="AN307">
        <v>7.1916427254868367</v>
      </c>
    </row>
    <row r="308" spans="24:40" x14ac:dyDescent="0.25">
      <c r="X308">
        <v>56.4</v>
      </c>
      <c r="Y308" s="22">
        <v>61.210489175469327</v>
      </c>
      <c r="Z308" s="22">
        <v>-4.8104891754693284</v>
      </c>
      <c r="AA308" s="22">
        <v>-4.8301113608880826</v>
      </c>
      <c r="AB308" s="22">
        <v>4.0624706042270897E-3</v>
      </c>
      <c r="AC308" s="22">
        <v>-1.3405255148411312</v>
      </c>
      <c r="AD308" s="22">
        <v>3.8579331824088221E-4</v>
      </c>
      <c r="AE308" s="22">
        <v>-0.90460220385671419</v>
      </c>
      <c r="AF308" s="22">
        <v>-0.79709459676327554</v>
      </c>
      <c r="AG308" s="22">
        <v>1.1578106558678458</v>
      </c>
      <c r="AH308" s="22">
        <v>-4.830111360888079</v>
      </c>
      <c r="AI308">
        <v>-18.902189705582391</v>
      </c>
      <c r="AJ308">
        <v>-10.787464088230255</v>
      </c>
      <c r="AK308">
        <v>-7.1916427254868367</v>
      </c>
      <c r="AL308">
        <v>13.415204810032671</v>
      </c>
      <c r="AM308">
        <v>10.787464088230255</v>
      </c>
      <c r="AN308">
        <v>7.1916427254868367</v>
      </c>
    </row>
    <row r="309" spans="24:40" x14ac:dyDescent="0.25">
      <c r="X309">
        <v>55.9</v>
      </c>
      <c r="Y309" s="22">
        <v>60.724410314593079</v>
      </c>
      <c r="Z309" s="22">
        <v>-4.8244103145930808</v>
      </c>
      <c r="AA309" s="22">
        <v>-4.8435660951186108</v>
      </c>
      <c r="AB309" s="22">
        <v>3.9548919431153821E-3</v>
      </c>
      <c r="AC309" s="22">
        <v>-1.34433227587116</v>
      </c>
      <c r="AD309" s="22">
        <v>3.7767241523285419E-4</v>
      </c>
      <c r="AE309" s="22">
        <v>-0.90460220385671419</v>
      </c>
      <c r="AF309" s="22">
        <v>-0.79705761826654653</v>
      </c>
      <c r="AG309" s="22">
        <v>1.1594534384231046</v>
      </c>
      <c r="AH309" s="22">
        <v>-4.8435660951186126</v>
      </c>
      <c r="AI309">
        <v>-18.902189705582391</v>
      </c>
      <c r="AJ309">
        <v>-10.787464088230255</v>
      </c>
      <c r="AK309">
        <v>-7.1916427254868367</v>
      </c>
      <c r="AL309">
        <v>13.415204810032671</v>
      </c>
      <c r="AM309">
        <v>10.787464088230255</v>
      </c>
      <c r="AN309">
        <v>7.1916427254868367</v>
      </c>
    </row>
    <row r="310" spans="24:40" x14ac:dyDescent="0.25">
      <c r="X310">
        <v>55.6</v>
      </c>
      <c r="Y310" s="22">
        <v>58.978079544041556</v>
      </c>
      <c r="Z310" s="22">
        <v>-3.3780795440415545</v>
      </c>
      <c r="AA310" s="22">
        <v>-3.4262148263094474</v>
      </c>
      <c r="AB310" s="22">
        <v>1.4049113878751884E-2</v>
      </c>
      <c r="AC310" s="22">
        <v>-0.94611542416964378</v>
      </c>
      <c r="AD310" s="22">
        <v>6.7131800542861639E-4</v>
      </c>
      <c r="AE310" s="22">
        <v>-0.89095501331493132</v>
      </c>
      <c r="AF310" s="22">
        <v>-0.79557442612233831</v>
      </c>
      <c r="AG310" s="22">
        <v>0.97268464785337483</v>
      </c>
      <c r="AH310" s="22">
        <v>-3.4262148263094439</v>
      </c>
      <c r="AI310">
        <v>-18.902189705582391</v>
      </c>
      <c r="AJ310">
        <v>-10.787464088230255</v>
      </c>
      <c r="AK310">
        <v>-7.1916427254868367</v>
      </c>
      <c r="AL310">
        <v>13.415204810032671</v>
      </c>
      <c r="AM310">
        <v>10.787464088230255</v>
      </c>
      <c r="AN310">
        <v>7.1916427254868367</v>
      </c>
    </row>
    <row r="311" spans="24:40" x14ac:dyDescent="0.25">
      <c r="X311">
        <v>55.3</v>
      </c>
      <c r="Y311" s="22">
        <v>64.697177960119788</v>
      </c>
      <c r="Z311" s="22">
        <v>-9.3971779601197909</v>
      </c>
      <c r="AA311" s="22">
        <v>-9.4522298408569299</v>
      </c>
      <c r="AB311" s="22">
        <v>5.8242215502603651E-3</v>
      </c>
      <c r="AC311" s="22">
        <v>-2.6210044252204265</v>
      </c>
      <c r="AD311" s="22">
        <v>2.1181495331770361E-3</v>
      </c>
      <c r="AE311" s="22">
        <v>-0.88869659543514345</v>
      </c>
      <c r="AF311" s="22">
        <v>-0.79212507109675068</v>
      </c>
      <c r="AG311" s="22">
        <v>1.6189516438795899</v>
      </c>
      <c r="AH311" s="22">
        <v>-9.4522298408569245</v>
      </c>
      <c r="AI311">
        <v>-18.902189705582391</v>
      </c>
      <c r="AJ311">
        <v>-10.787464088230255</v>
      </c>
      <c r="AK311">
        <v>-7.1916427254868367</v>
      </c>
      <c r="AL311">
        <v>13.415204810032671</v>
      </c>
      <c r="AM311">
        <v>10.787464088230255</v>
      </c>
      <c r="AN311">
        <v>7.1916427254868367</v>
      </c>
    </row>
    <row r="312" spans="24:40" x14ac:dyDescent="0.25">
      <c r="X312">
        <v>54.8</v>
      </c>
      <c r="Y312" s="22">
        <v>57.304873130918267</v>
      </c>
      <c r="Z312" s="22">
        <v>-2.5048731309182699</v>
      </c>
      <c r="AA312" s="22">
        <v>-2.543296007417986</v>
      </c>
      <c r="AB312" s="22">
        <v>1.5107512608696565E-2</v>
      </c>
      <c r="AC312" s="22">
        <v>-0.70192904540048939</v>
      </c>
      <c r="AD312" s="22">
        <v>3.9777452605603233E-4</v>
      </c>
      <c r="AE312" s="22">
        <v>-0.88869659543514345</v>
      </c>
      <c r="AF312" s="22">
        <v>-0.79072178111453095</v>
      </c>
      <c r="AG312" s="22">
        <v>0.83781205851938501</v>
      </c>
      <c r="AH312" s="22">
        <v>-2.5432960074179847</v>
      </c>
      <c r="AI312">
        <v>-18.902189705582391</v>
      </c>
      <c r="AJ312">
        <v>-10.787464088230255</v>
      </c>
      <c r="AK312">
        <v>-7.1916427254868367</v>
      </c>
      <c r="AL312">
        <v>13.415204810032671</v>
      </c>
      <c r="AM312">
        <v>10.787464088230255</v>
      </c>
      <c r="AN312">
        <v>7.1916427254868367</v>
      </c>
    </row>
    <row r="313" spans="24:40" x14ac:dyDescent="0.25">
      <c r="X313">
        <v>54.2</v>
      </c>
      <c r="Y313" s="22">
        <v>57.276040183166245</v>
      </c>
      <c r="Z313" s="22">
        <v>-3.0760401831662421</v>
      </c>
      <c r="AA313" s="22">
        <v>-3.0880440782276679</v>
      </c>
      <c r="AB313" s="22">
        <v>3.8872162305126374E-3</v>
      </c>
      <c r="AC313" s="22">
        <v>-0.85711607327023309</v>
      </c>
      <c r="AD313" s="22">
        <v>1.5088840352025585E-4</v>
      </c>
      <c r="AE313" s="22">
        <v>-0.88869659543514345</v>
      </c>
      <c r="AF313" s="22">
        <v>-0.78193609487208071</v>
      </c>
      <c r="AG313" s="22">
        <v>0.92580563471510213</v>
      </c>
      <c r="AH313" s="22">
        <v>-3.0880440782276675</v>
      </c>
      <c r="AI313">
        <v>-18.902189705582391</v>
      </c>
      <c r="AJ313">
        <v>-10.787464088230255</v>
      </c>
      <c r="AK313">
        <v>-7.1916427254868367</v>
      </c>
      <c r="AL313">
        <v>13.415204810032671</v>
      </c>
      <c r="AM313">
        <v>10.787464088230255</v>
      </c>
      <c r="AN313">
        <v>7.1916427254868367</v>
      </c>
    </row>
    <row r="314" spans="24:40" x14ac:dyDescent="0.25">
      <c r="X314">
        <v>53.6</v>
      </c>
      <c r="Y314" s="22">
        <v>55.971375958088437</v>
      </c>
      <c r="Z314" s="22">
        <v>-2.3713759580884357</v>
      </c>
      <c r="AA314" s="22">
        <v>-2.3823505370770306</v>
      </c>
      <c r="AB314" s="22">
        <v>4.6066180512875123E-3</v>
      </c>
      <c r="AC314" s="22">
        <v>-0.66100528189473029</v>
      </c>
      <c r="AD314" s="22">
        <v>1.0642501371481224E-4</v>
      </c>
      <c r="AE314" s="22">
        <v>-0.88869659543514345</v>
      </c>
      <c r="AF314" s="22">
        <v>-0.77863182865414948</v>
      </c>
      <c r="AG314" s="22">
        <v>0.81302231328219421</v>
      </c>
      <c r="AH314" s="22">
        <v>-2.3823505370770293</v>
      </c>
      <c r="AI314">
        <v>-18.902189705582391</v>
      </c>
      <c r="AJ314">
        <v>-10.787464088230255</v>
      </c>
      <c r="AK314">
        <v>-7.1916427254868367</v>
      </c>
      <c r="AL314">
        <v>13.415204810032671</v>
      </c>
      <c r="AM314">
        <v>10.787464088230255</v>
      </c>
      <c r="AN314">
        <v>7.1916427254868367</v>
      </c>
    </row>
    <row r="315" spans="24:40" x14ac:dyDescent="0.25">
      <c r="X315">
        <v>53.3</v>
      </c>
      <c r="Y315" s="22">
        <v>55.967529532075041</v>
      </c>
      <c r="Z315" s="22">
        <v>-2.6675295320750436</v>
      </c>
      <c r="AA315" s="22">
        <v>-2.6788753735932787</v>
      </c>
      <c r="AB315" s="22">
        <v>4.2353002420638256E-3</v>
      </c>
      <c r="AC315" s="22">
        <v>-0.74341747372296574</v>
      </c>
      <c r="AD315" s="22">
        <v>1.237198558694874E-4</v>
      </c>
      <c r="AE315" s="22">
        <v>-0.87970786716299942</v>
      </c>
      <c r="AF315" s="22">
        <v>-0.77551711926024136</v>
      </c>
      <c r="AG315" s="22">
        <v>0.86221660487546037</v>
      </c>
      <c r="AH315" s="22">
        <v>-2.6788753735932822</v>
      </c>
      <c r="AI315">
        <v>-18.902189705582391</v>
      </c>
      <c r="AJ315">
        <v>-10.787464088230255</v>
      </c>
      <c r="AK315">
        <v>-7.1916427254868367</v>
      </c>
      <c r="AL315">
        <v>13.415204810032671</v>
      </c>
      <c r="AM315">
        <v>10.787464088230255</v>
      </c>
      <c r="AN315">
        <v>7.1916427254868367</v>
      </c>
    </row>
    <row r="316" spans="24:40" x14ac:dyDescent="0.25">
      <c r="X316">
        <v>52.8</v>
      </c>
      <c r="Y316" s="22">
        <v>61.416144542242627</v>
      </c>
      <c r="Z316" s="22">
        <v>-8.6161445422426297</v>
      </c>
      <c r="AA316" s="22">
        <v>-8.8135356049835067</v>
      </c>
      <c r="AB316" s="22">
        <v>2.2396353925122386E-2</v>
      </c>
      <c r="AC316" s="22">
        <v>-2.4234466380113786</v>
      </c>
      <c r="AD316" s="22">
        <v>7.0815419333814175E-3</v>
      </c>
      <c r="AE316" s="22">
        <v>-0.87970786716299942</v>
      </c>
      <c r="AF316" s="22">
        <v>-0.77334246860028066</v>
      </c>
      <c r="AG316" s="22">
        <v>1.5567423158671376</v>
      </c>
      <c r="AH316" s="22">
        <v>-8.8135356049835085</v>
      </c>
      <c r="AI316">
        <v>-18.902189705582391</v>
      </c>
      <c r="AJ316">
        <v>-10.787464088230255</v>
      </c>
      <c r="AK316">
        <v>-7.1916427254868367</v>
      </c>
      <c r="AL316">
        <v>13.415204810032671</v>
      </c>
      <c r="AM316">
        <v>10.787464088230255</v>
      </c>
      <c r="AN316">
        <v>7.1916427254868367</v>
      </c>
    </row>
    <row r="317" spans="24:40" x14ac:dyDescent="0.25">
      <c r="X317">
        <v>82</v>
      </c>
      <c r="Y317" s="22">
        <v>78.714715455059235</v>
      </c>
      <c r="Z317" s="22">
        <v>3.2852845449407653</v>
      </c>
      <c r="AA317" s="22">
        <v>3.3136222650932865</v>
      </c>
      <c r="AB317" s="22">
        <v>8.5518860888379525E-3</v>
      </c>
      <c r="AC317" s="22">
        <v>0.91757143899228155</v>
      </c>
      <c r="AD317" s="22">
        <v>3.8222411997520936E-4</v>
      </c>
      <c r="AE317" s="22">
        <v>-0.87970786716299942</v>
      </c>
      <c r="AF317" s="22">
        <v>-0.76918059581867482</v>
      </c>
      <c r="AG317" s="22">
        <v>0.95789949315796252</v>
      </c>
      <c r="AH317" s="22">
        <v>3.3136222650932803</v>
      </c>
      <c r="AI317">
        <v>-18.902189705582391</v>
      </c>
      <c r="AJ317">
        <v>-10.787464088230255</v>
      </c>
      <c r="AK317">
        <v>-7.1916427254868367</v>
      </c>
      <c r="AL317">
        <v>13.415204810032671</v>
      </c>
      <c r="AM317">
        <v>10.787464088230255</v>
      </c>
      <c r="AN317">
        <v>7.1916427254868367</v>
      </c>
    </row>
    <row r="318" spans="24:40" x14ac:dyDescent="0.25">
      <c r="X318">
        <v>81.8</v>
      </c>
      <c r="Y318" s="22">
        <v>83.001603730281104</v>
      </c>
      <c r="Z318" s="22">
        <v>-1.2016037302811071</v>
      </c>
      <c r="AA318" s="22">
        <v>-1.2368787134256962</v>
      </c>
      <c r="AB318" s="22">
        <v>2.8519355019769255E-2</v>
      </c>
      <c r="AC318" s="22">
        <v>-0.33903620914241106</v>
      </c>
      <c r="AD318" s="22">
        <v>1.7760047088285642E-4</v>
      </c>
      <c r="AE318" s="22">
        <v>-0.873012700415573</v>
      </c>
      <c r="AF318" s="22">
        <v>-0.76653175559471098</v>
      </c>
      <c r="AG318" s="22">
        <v>0.58226815913495655</v>
      </c>
      <c r="AH318" s="22">
        <v>-1.2368787134256898</v>
      </c>
      <c r="AI318">
        <v>-18.902189705582391</v>
      </c>
      <c r="AJ318">
        <v>-10.787464088230255</v>
      </c>
      <c r="AK318">
        <v>-7.1916427254868367</v>
      </c>
      <c r="AL318">
        <v>13.415204810032671</v>
      </c>
      <c r="AM318">
        <v>10.787464088230255</v>
      </c>
      <c r="AN318">
        <v>7.1916427254868367</v>
      </c>
    </row>
    <row r="319" spans="24:40" x14ac:dyDescent="0.25">
      <c r="X319">
        <v>81.599999999999994</v>
      </c>
      <c r="Y319" s="22">
        <v>83.369370198759015</v>
      </c>
      <c r="Z319" s="22">
        <v>-1.7693701987590202</v>
      </c>
      <c r="AA319" s="22">
        <v>-1.8342876620104249</v>
      </c>
      <c r="AB319" s="22">
        <v>3.5391102822039555E-2</v>
      </c>
      <c r="AC319" s="22">
        <v>-0.50100835493675311</v>
      </c>
      <c r="AD319" s="22">
        <v>4.8470686217198079E-4</v>
      </c>
      <c r="AE319" s="22">
        <v>-0.873012700415573</v>
      </c>
      <c r="AF319" s="22">
        <v>-0.76103900725420792</v>
      </c>
      <c r="AG319" s="22">
        <v>0.70781943667629887</v>
      </c>
      <c r="AH319" s="22">
        <v>-1.8342876620104298</v>
      </c>
      <c r="AI319">
        <v>-18.902189705582391</v>
      </c>
      <c r="AJ319">
        <v>-10.787464088230255</v>
      </c>
      <c r="AK319">
        <v>-7.1916427254868367</v>
      </c>
      <c r="AL319">
        <v>13.415204810032671</v>
      </c>
      <c r="AM319">
        <v>10.787464088230255</v>
      </c>
      <c r="AN319">
        <v>7.1916427254868367</v>
      </c>
    </row>
    <row r="320" spans="24:40" x14ac:dyDescent="0.25">
      <c r="X320">
        <v>81.5</v>
      </c>
      <c r="Y320" s="22">
        <v>79.13473100464283</v>
      </c>
      <c r="Z320" s="22">
        <v>2.3652689953571695</v>
      </c>
      <c r="AA320" s="22">
        <v>2.3996883293664268</v>
      </c>
      <c r="AB320" s="22">
        <v>1.4343251824849981E-2</v>
      </c>
      <c r="AC320" s="22">
        <v>0.66255140753818997</v>
      </c>
      <c r="AD320" s="22">
        <v>3.3620756768148454E-4</v>
      </c>
      <c r="AE320" s="22">
        <v>-0.873012700415573</v>
      </c>
      <c r="AF320" s="22">
        <v>-0.76097871436855047</v>
      </c>
      <c r="AG320" s="22">
        <v>0.81397260859207665</v>
      </c>
      <c r="AH320" s="22">
        <v>2.3996883293664255</v>
      </c>
      <c r="AI320">
        <v>-18.902189705582391</v>
      </c>
      <c r="AJ320">
        <v>-10.787464088230255</v>
      </c>
      <c r="AK320">
        <v>-7.1916427254868367</v>
      </c>
      <c r="AL320">
        <v>13.415204810032671</v>
      </c>
      <c r="AM320">
        <v>10.787464088230255</v>
      </c>
      <c r="AN320">
        <v>7.1916427254868367</v>
      </c>
    </row>
    <row r="321" spans="24:40" x14ac:dyDescent="0.25">
      <c r="X321">
        <v>81.2</v>
      </c>
      <c r="Y321" s="22">
        <v>84.092328241320743</v>
      </c>
      <c r="Z321" s="22">
        <v>-2.8923282413207403</v>
      </c>
      <c r="AA321" s="22">
        <v>-2.9497016155678466</v>
      </c>
      <c r="AB321" s="22">
        <v>1.9450568811537696E-2</v>
      </c>
      <c r="AC321" s="22">
        <v>-0.81229676542960638</v>
      </c>
      <c r="AD321" s="22">
        <v>6.8887220356031616E-4</v>
      </c>
      <c r="AE321" s="22">
        <v>-0.873012700415573</v>
      </c>
      <c r="AF321" s="22">
        <v>-0.7589928142189305</v>
      </c>
      <c r="AG321" s="22">
        <v>0.90127507755934666</v>
      </c>
      <c r="AH321" s="22">
        <v>-2.9497016155678466</v>
      </c>
      <c r="AI321">
        <v>-18.902189705582391</v>
      </c>
      <c r="AJ321">
        <v>-10.787464088230255</v>
      </c>
      <c r="AK321">
        <v>-7.1916427254868367</v>
      </c>
      <c r="AL321">
        <v>13.415204810032671</v>
      </c>
      <c r="AM321">
        <v>10.787464088230255</v>
      </c>
      <c r="AN321">
        <v>7.1916427254868367</v>
      </c>
    </row>
    <row r="322" spans="24:40" x14ac:dyDescent="0.25">
      <c r="X322">
        <v>81</v>
      </c>
      <c r="Y322" s="22">
        <v>79.537459367928506</v>
      </c>
      <c r="Z322" s="22">
        <v>1.4625406320714944</v>
      </c>
      <c r="AA322" s="22">
        <v>1.4751686937521953</v>
      </c>
      <c r="AB322" s="22">
        <v>8.5604187061379886E-3</v>
      </c>
      <c r="AC322" s="22">
        <v>0.40848555695654248</v>
      </c>
      <c r="AD322" s="22">
        <v>7.5827818909281482E-5</v>
      </c>
      <c r="AE322" s="22">
        <v>-0.86414620345364646</v>
      </c>
      <c r="AF322" s="22">
        <v>-0.75871616148820575</v>
      </c>
      <c r="AG322" s="22">
        <v>0.63912874834147659</v>
      </c>
      <c r="AH322" s="22">
        <v>1.4751686937521999</v>
      </c>
      <c r="AI322">
        <v>-18.902189705582391</v>
      </c>
      <c r="AJ322">
        <v>-10.787464088230255</v>
      </c>
      <c r="AK322">
        <v>-7.1916427254868367</v>
      </c>
      <c r="AL322">
        <v>13.415204810032671</v>
      </c>
      <c r="AM322">
        <v>10.787464088230255</v>
      </c>
      <c r="AN322">
        <v>7.1916427254868367</v>
      </c>
    </row>
    <row r="323" spans="24:40" x14ac:dyDescent="0.25">
      <c r="X323">
        <v>87</v>
      </c>
      <c r="Y323" s="22">
        <v>82.13380118081615</v>
      </c>
      <c r="Z323" s="22">
        <v>4.8661988191838503</v>
      </c>
      <c r="AA323" s="22">
        <v>4.9887968135880243</v>
      </c>
      <c r="AB323" s="22">
        <v>2.4574661784230501E-2</v>
      </c>
      <c r="AC323" s="22">
        <v>1.3702339518784261</v>
      </c>
      <c r="AD323" s="22">
        <v>2.4895987902370824E-3</v>
      </c>
      <c r="AE323" s="22">
        <v>-0.86414620345364646</v>
      </c>
      <c r="AF323" s="22">
        <v>-0.75852198911206137</v>
      </c>
      <c r="AG323" s="22">
        <v>1.170569926095159</v>
      </c>
      <c r="AH323" s="22">
        <v>4.9887968135880225</v>
      </c>
      <c r="AI323">
        <v>-18.902189705582391</v>
      </c>
      <c r="AJ323">
        <v>-10.787464088230255</v>
      </c>
      <c r="AK323">
        <v>-7.1916427254868367</v>
      </c>
      <c r="AL323">
        <v>13.415204810032671</v>
      </c>
      <c r="AM323">
        <v>10.787464088230255</v>
      </c>
      <c r="AN323">
        <v>7.1916427254868367</v>
      </c>
    </row>
    <row r="324" spans="24:40" x14ac:dyDescent="0.25">
      <c r="X324">
        <v>85</v>
      </c>
      <c r="Y324" s="22">
        <v>82.035413543983168</v>
      </c>
      <c r="Z324" s="22">
        <v>2.964586456016832</v>
      </c>
      <c r="AA324" s="22">
        <v>3.0624751583343368</v>
      </c>
      <c r="AB324" s="22">
        <v>3.1963917176960607E-2</v>
      </c>
      <c r="AC324" s="22">
        <v>0.83795411713295775</v>
      </c>
      <c r="AD324" s="22">
        <v>1.2202682972143393E-3</v>
      </c>
      <c r="AE324" s="22">
        <v>-0.85973834429501084</v>
      </c>
      <c r="AF324" s="22">
        <v>-0.75126418647432025</v>
      </c>
      <c r="AG324" s="22">
        <v>0.91539833795619152</v>
      </c>
      <c r="AH324" s="22">
        <v>3.0624751583343297</v>
      </c>
      <c r="AI324">
        <v>-18.902189705582391</v>
      </c>
      <c r="AJ324">
        <v>-10.787464088230255</v>
      </c>
      <c r="AK324">
        <v>-7.1916427254868367</v>
      </c>
      <c r="AL324">
        <v>13.415204810032671</v>
      </c>
      <c r="AM324">
        <v>10.787464088230255</v>
      </c>
      <c r="AN324">
        <v>7.1916427254868367</v>
      </c>
    </row>
    <row r="325" spans="24:40" x14ac:dyDescent="0.25">
      <c r="X325">
        <v>85</v>
      </c>
      <c r="Y325" s="22">
        <v>79.414028114607476</v>
      </c>
      <c r="Z325" s="22">
        <v>5.5859718853925244</v>
      </c>
      <c r="AA325" s="22">
        <v>5.6570998393430187</v>
      </c>
      <c r="AB325" s="22">
        <v>1.2573218781790331E-2</v>
      </c>
      <c r="AC325" s="22">
        <v>1.5633210881536634</v>
      </c>
      <c r="AD325" s="22">
        <v>1.6378885319724191E-3</v>
      </c>
      <c r="AE325" s="22">
        <v>-0.85973834429501084</v>
      </c>
      <c r="AF325" s="22">
        <v>-0.74514236004582435</v>
      </c>
      <c r="AG325" s="22">
        <v>1.2503283921249102</v>
      </c>
      <c r="AH325" s="22">
        <v>5.6570998393430152</v>
      </c>
      <c r="AI325">
        <v>-18.902189705582391</v>
      </c>
      <c r="AJ325">
        <v>-10.787464088230255</v>
      </c>
      <c r="AK325">
        <v>-7.1916427254868367</v>
      </c>
      <c r="AL325">
        <v>13.415204810032671</v>
      </c>
      <c r="AM325">
        <v>10.787464088230255</v>
      </c>
      <c r="AN325">
        <v>7.1916427254868367</v>
      </c>
    </row>
    <row r="326" spans="24:40" x14ac:dyDescent="0.25">
      <c r="X326">
        <v>81</v>
      </c>
      <c r="Y326" s="22">
        <v>81.820837397260135</v>
      </c>
      <c r="Z326" s="22">
        <v>-0.82083739726013505</v>
      </c>
      <c r="AA326" s="22">
        <v>-0.83427888717314147</v>
      </c>
      <c r="AB326" s="22">
        <v>1.6111506739125706E-2</v>
      </c>
      <c r="AC326" s="22">
        <v>-0.2301368082869544</v>
      </c>
      <c r="AD326" s="22">
        <v>4.5646643272493367E-5</v>
      </c>
      <c r="AE326" s="22">
        <v>-0.85973834429501084</v>
      </c>
      <c r="AF326" s="22">
        <v>-0.74367583571781126</v>
      </c>
      <c r="AG326" s="22">
        <v>0.47972576362642272</v>
      </c>
      <c r="AH326" s="22">
        <v>-0.83427888717313536</v>
      </c>
      <c r="AI326">
        <v>-18.902189705582391</v>
      </c>
      <c r="AJ326">
        <v>-10.787464088230255</v>
      </c>
      <c r="AK326">
        <v>-7.1916427254868367</v>
      </c>
      <c r="AL326">
        <v>13.415204810032671</v>
      </c>
      <c r="AM326">
        <v>10.787464088230255</v>
      </c>
      <c r="AN326">
        <v>7.1916427254868367</v>
      </c>
    </row>
    <row r="327" spans="24:40" x14ac:dyDescent="0.25">
      <c r="X327">
        <v>80</v>
      </c>
      <c r="Y327" s="22">
        <v>79.520223135340729</v>
      </c>
      <c r="Z327" s="22">
        <v>0.4797768646592715</v>
      </c>
      <c r="AA327" s="22">
        <v>0.48958623279114022</v>
      </c>
      <c r="AB327" s="22">
        <v>2.0036037524868301E-2</v>
      </c>
      <c r="AC327" s="22">
        <v>0.13478331735096552</v>
      </c>
      <c r="AD327" s="22">
        <v>1.9548813924872907E-5</v>
      </c>
      <c r="AE327" s="22">
        <v>-0.85973834429501084</v>
      </c>
      <c r="AF327" s="22">
        <v>-0.74341747372296574</v>
      </c>
      <c r="AG327" s="22">
        <v>0.36712847526576514</v>
      </c>
      <c r="AH327" s="22">
        <v>0.48958623279113356</v>
      </c>
      <c r="AI327">
        <v>-18.902189705582391</v>
      </c>
      <c r="AJ327">
        <v>-10.787464088230255</v>
      </c>
      <c r="AK327">
        <v>-7.1916427254868367</v>
      </c>
      <c r="AL327">
        <v>13.415204810032671</v>
      </c>
      <c r="AM327">
        <v>10.787464088230255</v>
      </c>
      <c r="AN327">
        <v>7.1916427254868367</v>
      </c>
    </row>
    <row r="328" spans="24:40" x14ac:dyDescent="0.25">
      <c r="X328">
        <v>79.7</v>
      </c>
      <c r="Y328" s="22">
        <v>79.05975877334329</v>
      </c>
      <c r="Z328" s="22">
        <v>0.64024122665671257</v>
      </c>
      <c r="AA328" s="22">
        <v>0.65233578756257771</v>
      </c>
      <c r="AB328" s="22">
        <v>1.854039152298247E-2</v>
      </c>
      <c r="AC328" s="22">
        <v>0.17972533929995393</v>
      </c>
      <c r="AD328" s="22">
        <v>3.2115263770196006E-5</v>
      </c>
      <c r="AE328" s="22">
        <v>-0.85973834429501084</v>
      </c>
      <c r="AF328" s="22">
        <v>-0.7428505223265891</v>
      </c>
      <c r="AG328" s="22">
        <v>0.42394025439907679</v>
      </c>
      <c r="AH328" s="22">
        <v>0.65233578756257582</v>
      </c>
      <c r="AI328">
        <v>-18.902189705582391</v>
      </c>
      <c r="AJ328">
        <v>-10.787464088230255</v>
      </c>
      <c r="AK328">
        <v>-7.1916427254868367</v>
      </c>
      <c r="AL328">
        <v>13.415204810032671</v>
      </c>
      <c r="AM328">
        <v>10.787464088230255</v>
      </c>
      <c r="AN328">
        <v>7.1916427254868367</v>
      </c>
    </row>
    <row r="329" spans="24:40" x14ac:dyDescent="0.25">
      <c r="X329">
        <v>58</v>
      </c>
      <c r="Y329" s="22">
        <v>54.788883058895927</v>
      </c>
      <c r="Z329" s="22">
        <v>3.2111169411040734</v>
      </c>
      <c r="AA329" s="22">
        <v>3.2314281524536099</v>
      </c>
      <c r="AB329" s="22">
        <v>6.2855215685708029E-3</v>
      </c>
      <c r="AC329" s="22">
        <v>0.8958333057041773</v>
      </c>
      <c r="AD329" s="22">
        <v>2.6716558405511789E-4</v>
      </c>
      <c r="AE329" s="22">
        <v>-0.85973834429501084</v>
      </c>
      <c r="AF329" s="22">
        <v>-0.74106985552256055</v>
      </c>
      <c r="AG329" s="22">
        <v>0.94648470970437626</v>
      </c>
      <c r="AH329" s="22">
        <v>3.2314281524536073</v>
      </c>
      <c r="AI329">
        <v>-18.902189705582391</v>
      </c>
      <c r="AJ329">
        <v>-10.787464088230255</v>
      </c>
      <c r="AK329">
        <v>-7.1916427254868367</v>
      </c>
      <c r="AL329">
        <v>13.415204810032671</v>
      </c>
      <c r="AM329">
        <v>10.787464088230255</v>
      </c>
      <c r="AN329">
        <v>7.1916427254868367</v>
      </c>
    </row>
    <row r="330" spans="24:40" x14ac:dyDescent="0.25">
      <c r="X330">
        <v>49.9</v>
      </c>
      <c r="Y330" s="22">
        <v>54.096432578843988</v>
      </c>
      <c r="Z330" s="22">
        <v>-4.1964325788439893</v>
      </c>
      <c r="AA330" s="22">
        <v>-4.2393572765375254</v>
      </c>
      <c r="AB330" s="22">
        <v>1.0125284304557253E-2</v>
      </c>
      <c r="AC330" s="22">
        <v>-1.1729838324282309</v>
      </c>
      <c r="AD330" s="22">
        <v>7.4072575716586876E-4</v>
      </c>
      <c r="AE330" s="22">
        <v>-0.85973834429501084</v>
      </c>
      <c r="AF330" s="22">
        <v>-0.7383179628381118</v>
      </c>
      <c r="AG330" s="22">
        <v>1.0830437813995475</v>
      </c>
      <c r="AH330" s="22">
        <v>-4.2393572765375254</v>
      </c>
      <c r="AI330">
        <v>-18.902189705582391</v>
      </c>
      <c r="AJ330">
        <v>-10.787464088230255</v>
      </c>
      <c r="AK330">
        <v>-7.1916427254868367</v>
      </c>
      <c r="AL330">
        <v>13.415204810032671</v>
      </c>
      <c r="AM330">
        <v>10.787464088230255</v>
      </c>
      <c r="AN330">
        <v>7.1916427254868367</v>
      </c>
    </row>
    <row r="331" spans="24:40" x14ac:dyDescent="0.25">
      <c r="X331">
        <v>53</v>
      </c>
      <c r="Y331" s="22">
        <v>54.614793181963925</v>
      </c>
      <c r="Z331" s="22">
        <v>-1.6147931819639254</v>
      </c>
      <c r="AA331" s="22">
        <v>-1.6251917191895231</v>
      </c>
      <c r="AB331" s="22">
        <v>6.398344947746765E-3</v>
      </c>
      <c r="AC331" s="22">
        <v>-0.45051851684558691</v>
      </c>
      <c r="AD331" s="22">
        <v>6.8790273204978345E-5</v>
      </c>
      <c r="AE331" s="22">
        <v>-0.84444052159937644</v>
      </c>
      <c r="AF331" s="22">
        <v>-0.73661633848085117</v>
      </c>
      <c r="AG331" s="22">
        <v>0.67120676162087856</v>
      </c>
      <c r="AH331" s="22">
        <v>-1.6251917191895215</v>
      </c>
      <c r="AI331">
        <v>-18.902189705582391</v>
      </c>
      <c r="AJ331">
        <v>-10.787464088230255</v>
      </c>
      <c r="AK331">
        <v>-7.1916427254868367</v>
      </c>
      <c r="AL331">
        <v>13.415204810032671</v>
      </c>
      <c r="AM331">
        <v>10.787464088230255</v>
      </c>
      <c r="AN331">
        <v>7.1916427254868367</v>
      </c>
    </row>
    <row r="332" spans="24:40" x14ac:dyDescent="0.25">
      <c r="X332">
        <v>49.8</v>
      </c>
      <c r="Y332" s="22">
        <v>53.157630252875975</v>
      </c>
      <c r="Z332" s="22">
        <v>-3.3576302528759783</v>
      </c>
      <c r="AA332" s="22">
        <v>-3.3813589438271379</v>
      </c>
      <c r="AB332" s="22">
        <v>7.0175013494129454E-3</v>
      </c>
      <c r="AC332" s="22">
        <v>-0.93705258703699601</v>
      </c>
      <c r="AD332" s="22">
        <v>3.26599291130705E-4</v>
      </c>
      <c r="AE332" s="22">
        <v>-0.84444052159937644</v>
      </c>
      <c r="AF332" s="22">
        <v>-0.7361578383554952</v>
      </c>
      <c r="AG332" s="22">
        <v>0.96801476591888613</v>
      </c>
      <c r="AH332" s="22">
        <v>-3.3813589438271348</v>
      </c>
      <c r="AI332">
        <v>-18.902189705582391</v>
      </c>
      <c r="AJ332">
        <v>-10.787464088230255</v>
      </c>
      <c r="AK332">
        <v>-7.1916427254868367</v>
      </c>
      <c r="AL332">
        <v>13.415204810032671</v>
      </c>
      <c r="AM332">
        <v>10.787464088230255</v>
      </c>
      <c r="AN332">
        <v>7.1916427254868367</v>
      </c>
    </row>
    <row r="333" spans="24:40" x14ac:dyDescent="0.25">
      <c r="X333">
        <v>49.2</v>
      </c>
      <c r="Y333" s="22">
        <v>52.549403052311519</v>
      </c>
      <c r="Z333" s="22">
        <v>-3.3494030523115157</v>
      </c>
      <c r="AA333" s="22">
        <v>-3.3742498288136602</v>
      </c>
      <c r="AB333" s="22">
        <v>7.3636445914494874E-3</v>
      </c>
      <c r="AC333" s="22">
        <v>-0.93491949306671496</v>
      </c>
      <c r="AD333" s="22">
        <v>3.412694956429967E-4</v>
      </c>
      <c r="AE333" s="22">
        <v>-0.84444052159937644</v>
      </c>
      <c r="AF333" s="22">
        <v>-0.73594176867540551</v>
      </c>
      <c r="AG333" s="22">
        <v>0.96691235025038069</v>
      </c>
      <c r="AH333" s="22">
        <v>-3.3742498288136584</v>
      </c>
      <c r="AI333">
        <v>-18.902189705582391</v>
      </c>
      <c r="AJ333">
        <v>-10.787464088230255</v>
      </c>
      <c r="AK333">
        <v>-7.1916427254868367</v>
      </c>
      <c r="AL333">
        <v>13.415204810032671</v>
      </c>
      <c r="AM333">
        <v>10.787464088230255</v>
      </c>
      <c r="AN333">
        <v>7.1916427254868367</v>
      </c>
    </row>
    <row r="334" spans="24:40" x14ac:dyDescent="0.25">
      <c r="X334">
        <v>48.6</v>
      </c>
      <c r="Y334" s="22">
        <v>52.335995810323055</v>
      </c>
      <c r="Z334" s="22">
        <v>-3.7359958103230539</v>
      </c>
      <c r="AA334" s="22">
        <v>-3.7638520406372606</v>
      </c>
      <c r="AB334" s="22">
        <v>7.4009897343060458E-3</v>
      </c>
      <c r="AC334" s="22">
        <v>-1.042848818372055</v>
      </c>
      <c r="AD334" s="22">
        <v>4.2678099324571471E-4</v>
      </c>
      <c r="AE334" s="22">
        <v>-0.84444052159937644</v>
      </c>
      <c r="AF334" s="22">
        <v>-0.73430289333132159</v>
      </c>
      <c r="AG334" s="22">
        <v>1.0211996956384461</v>
      </c>
      <c r="AH334" s="22">
        <v>-3.7638520406372571</v>
      </c>
      <c r="AI334">
        <v>-18.902189705582391</v>
      </c>
      <c r="AJ334">
        <v>-10.787464088230255</v>
      </c>
      <c r="AK334">
        <v>-7.1916427254868367</v>
      </c>
      <c r="AL334">
        <v>13.415204810032671</v>
      </c>
      <c r="AM334">
        <v>10.787464088230255</v>
      </c>
      <c r="AN334">
        <v>7.1916427254868367</v>
      </c>
    </row>
    <row r="335" spans="24:40" x14ac:dyDescent="0.25">
      <c r="X335">
        <v>52.6</v>
      </c>
      <c r="Y335" s="22">
        <v>56.013333415618291</v>
      </c>
      <c r="Z335" s="22">
        <v>-3.4133334156182897</v>
      </c>
      <c r="AA335" s="22">
        <v>-3.4337460068803054</v>
      </c>
      <c r="AB335" s="22">
        <v>5.9447004004132943E-3</v>
      </c>
      <c r="AC335" s="22">
        <v>-0.95208414220028559</v>
      </c>
      <c r="AD335" s="22">
        <v>2.8530966865470845E-4</v>
      </c>
      <c r="AE335" s="22">
        <v>-0.8357870519497973</v>
      </c>
      <c r="AF335" s="22">
        <v>-0.73036405980618335</v>
      </c>
      <c r="AG335" s="22">
        <v>0.97574799113310273</v>
      </c>
      <c r="AH335" s="22">
        <v>-3.4337460068803085</v>
      </c>
      <c r="AI335">
        <v>-18.902189705582391</v>
      </c>
      <c r="AJ335">
        <v>-10.787464088230255</v>
      </c>
      <c r="AK335">
        <v>-7.1916427254868367</v>
      </c>
      <c r="AL335">
        <v>13.415204810032671</v>
      </c>
      <c r="AM335">
        <v>10.787464088230255</v>
      </c>
      <c r="AN335">
        <v>7.1916427254868367</v>
      </c>
    </row>
    <row r="336" spans="24:40" x14ac:dyDescent="0.25">
      <c r="X336">
        <v>52.2</v>
      </c>
      <c r="Y336" s="22">
        <v>55.829753490840929</v>
      </c>
      <c r="Z336" s="22">
        <v>-3.6297534908409261</v>
      </c>
      <c r="AA336" s="22">
        <v>-3.6509609175575264</v>
      </c>
      <c r="AB336" s="22">
        <v>5.8087246605714703E-3</v>
      </c>
      <c r="AC336" s="22">
        <v>-1.0123811484403478</v>
      </c>
      <c r="AD336" s="22">
        <v>3.1517034094200513E-4</v>
      </c>
      <c r="AE336" s="22">
        <v>-0.8357870519497973</v>
      </c>
      <c r="AF336" s="22">
        <v>-0.7301630997167502</v>
      </c>
      <c r="AG336" s="22">
        <v>1.0061715303268861</v>
      </c>
      <c r="AH336" s="22">
        <v>-3.6509609175575251</v>
      </c>
      <c r="AI336">
        <v>-18.902189705582391</v>
      </c>
      <c r="AJ336">
        <v>-10.787464088230255</v>
      </c>
      <c r="AK336">
        <v>-7.1916427254868367</v>
      </c>
      <c r="AL336">
        <v>13.415204810032671</v>
      </c>
      <c r="AM336">
        <v>10.787464088230255</v>
      </c>
      <c r="AN336">
        <v>7.1916427254868367</v>
      </c>
    </row>
    <row r="337" spans="24:40" x14ac:dyDescent="0.25">
      <c r="X337">
        <v>51.8</v>
      </c>
      <c r="Y337" s="22">
        <v>55.142697854547407</v>
      </c>
      <c r="Z337" s="22">
        <v>-3.34269785454741</v>
      </c>
      <c r="AA337" s="22">
        <v>-3.3851348222931321</v>
      </c>
      <c r="AB337" s="22">
        <v>1.2536271071465445E-2</v>
      </c>
      <c r="AC337" s="22">
        <v>-0.93548846808132557</v>
      </c>
      <c r="AD337" s="22">
        <v>5.8475035961186241E-4</v>
      </c>
      <c r="AE337" s="22">
        <v>-0.8357870519497973</v>
      </c>
      <c r="AF337" s="22">
        <v>-0.72810469907103637</v>
      </c>
      <c r="AG337" s="22">
        <v>0.96720652814242603</v>
      </c>
      <c r="AH337" s="22">
        <v>-3.3851348222931339</v>
      </c>
      <c r="AI337">
        <v>-18.902189705582391</v>
      </c>
      <c r="AJ337">
        <v>-10.787464088230255</v>
      </c>
      <c r="AK337">
        <v>-7.1916427254868367</v>
      </c>
      <c r="AL337">
        <v>13.415204810032671</v>
      </c>
      <c r="AM337">
        <v>10.787464088230255</v>
      </c>
      <c r="AN337">
        <v>7.1916427254868367</v>
      </c>
    </row>
    <row r="338" spans="24:40" x14ac:dyDescent="0.25">
      <c r="X338">
        <v>51.6</v>
      </c>
      <c r="Y338" s="22">
        <v>54.211283405071342</v>
      </c>
      <c r="Z338" s="22">
        <v>-2.6112834050713403</v>
      </c>
      <c r="AA338" s="22">
        <v>-2.6398665320241079</v>
      </c>
      <c r="AB338" s="22">
        <v>1.0827489422676027E-2</v>
      </c>
      <c r="AC338" s="22">
        <v>-0.7301630997167502</v>
      </c>
      <c r="AD338" s="22">
        <v>3.0714389749293995E-4</v>
      </c>
      <c r="AE338" s="22">
        <v>-0.8357870519497973</v>
      </c>
      <c r="AF338" s="22">
        <v>-0.72749515886651428</v>
      </c>
      <c r="AG338" s="22">
        <v>0.85449581609083969</v>
      </c>
      <c r="AH338" s="22">
        <v>-2.6398665320241075</v>
      </c>
      <c r="AI338">
        <v>-18.902189705582391</v>
      </c>
      <c r="AJ338">
        <v>-10.787464088230255</v>
      </c>
      <c r="AK338">
        <v>-7.1916427254868367</v>
      </c>
      <c r="AL338">
        <v>13.415204810032671</v>
      </c>
      <c r="AM338">
        <v>10.787464088230255</v>
      </c>
      <c r="AN338">
        <v>7.1916427254868367</v>
      </c>
    </row>
    <row r="339" spans="24:40" x14ac:dyDescent="0.25">
      <c r="X339">
        <v>51.2</v>
      </c>
      <c r="Y339" s="22">
        <v>54.360722286014671</v>
      </c>
      <c r="Z339" s="22">
        <v>-3.1607222860146678</v>
      </c>
      <c r="AA339" s="22">
        <v>-3.1805863373053</v>
      </c>
      <c r="AB339" s="22">
        <v>6.2454054642827293E-3</v>
      </c>
      <c r="AC339" s="22">
        <v>-0.88175647114025479</v>
      </c>
      <c r="AD339" s="22">
        <v>2.5717289843849516E-4</v>
      </c>
      <c r="AE339" s="22">
        <v>-0.8357870519497973</v>
      </c>
      <c r="AF339" s="22">
        <v>-0.72619398839167515</v>
      </c>
      <c r="AG339" s="22">
        <v>0.9390188875311587</v>
      </c>
      <c r="AH339" s="22">
        <v>-3.1805863373052974</v>
      </c>
      <c r="AI339">
        <v>-18.902189705582391</v>
      </c>
      <c r="AJ339">
        <v>-10.787464088230255</v>
      </c>
      <c r="AK339">
        <v>-7.1916427254868367</v>
      </c>
      <c r="AL339">
        <v>13.415204810032671</v>
      </c>
      <c r="AM339">
        <v>10.787464088230255</v>
      </c>
      <c r="AN339">
        <v>7.1916427254868367</v>
      </c>
    </row>
    <row r="340" spans="24:40" x14ac:dyDescent="0.25">
      <c r="X340">
        <v>57</v>
      </c>
      <c r="Y340" s="22">
        <v>58.994569813160645</v>
      </c>
      <c r="Z340" s="22">
        <v>-1.9945698131606449</v>
      </c>
      <c r="AA340" s="22">
        <v>-2.0192982110330604</v>
      </c>
      <c r="AB340" s="22">
        <v>1.2246035646099055E-2</v>
      </c>
      <c r="AC340" s="22">
        <v>-0.55811891720225248</v>
      </c>
      <c r="AD340" s="22">
        <v>2.032575202617854E-4</v>
      </c>
      <c r="AE340" s="22">
        <v>-0.82505741806651978</v>
      </c>
      <c r="AF340" s="22">
        <v>-0.72592449697535788</v>
      </c>
      <c r="AG340" s="22">
        <v>0.74707356880179643</v>
      </c>
      <c r="AH340" s="22">
        <v>-2.01929821103306</v>
      </c>
      <c r="AI340">
        <v>-18.902189705582391</v>
      </c>
      <c r="AJ340">
        <v>-10.787464088230255</v>
      </c>
      <c r="AK340">
        <v>-7.1916427254868367</v>
      </c>
      <c r="AL340">
        <v>13.415204810032671</v>
      </c>
      <c r="AM340">
        <v>10.787464088230255</v>
      </c>
      <c r="AN340">
        <v>7.1916427254868367</v>
      </c>
    </row>
    <row r="341" spans="24:40" x14ac:dyDescent="0.25">
      <c r="X341">
        <v>49.6</v>
      </c>
      <c r="Y341" s="22">
        <v>52.231414196872024</v>
      </c>
      <c r="Z341" s="22">
        <v>-2.6314141968720222</v>
      </c>
      <c r="AA341" s="22">
        <v>-2.6628633745005885</v>
      </c>
      <c r="AB341" s="22">
        <v>1.1810285848579688E-2</v>
      </c>
      <c r="AC341" s="22">
        <v>-0.7361578383554952</v>
      </c>
      <c r="AD341" s="22">
        <v>3.4088536817420664E-4</v>
      </c>
      <c r="AE341" s="22">
        <v>-0.82505741806651978</v>
      </c>
      <c r="AF341" s="22">
        <v>-0.72591222163555147</v>
      </c>
      <c r="AG341" s="22">
        <v>0.85799640929056065</v>
      </c>
      <c r="AH341" s="22">
        <v>-2.6628633745005876</v>
      </c>
      <c r="AI341">
        <v>-18.902189705582391</v>
      </c>
      <c r="AJ341">
        <v>-10.787464088230255</v>
      </c>
      <c r="AK341">
        <v>-7.1916427254868367</v>
      </c>
      <c r="AL341">
        <v>13.415204810032671</v>
      </c>
      <c r="AM341">
        <v>10.787464088230255</v>
      </c>
      <c r="AN341">
        <v>7.1916427254868367</v>
      </c>
    </row>
    <row r="342" spans="24:40" x14ac:dyDescent="0.25">
      <c r="X342">
        <v>83</v>
      </c>
      <c r="Y342" s="22">
        <v>79.334042122153576</v>
      </c>
      <c r="Z342" s="22">
        <v>3.6659578778464237</v>
      </c>
      <c r="AA342" s="22">
        <v>3.6761090970796602</v>
      </c>
      <c r="AB342" s="22">
        <v>2.7614031480451408E-3</v>
      </c>
      <c r="AC342" s="22">
        <v>1.0209155595718671</v>
      </c>
      <c r="AD342" s="22">
        <v>1.5189965287974461E-4</v>
      </c>
      <c r="AE342" s="22">
        <v>-0.8207920883323806</v>
      </c>
      <c r="AF342" s="22">
        <v>-0.72250285546419091</v>
      </c>
      <c r="AG342" s="22">
        <v>1.0104036616975747</v>
      </c>
      <c r="AH342" s="22">
        <v>3.6761090970796571</v>
      </c>
      <c r="AI342">
        <v>-18.902189705582391</v>
      </c>
      <c r="AJ342">
        <v>-10.787464088230255</v>
      </c>
      <c r="AK342">
        <v>-7.1916427254868367</v>
      </c>
      <c r="AL342">
        <v>13.415204810032671</v>
      </c>
      <c r="AM342">
        <v>10.787464088230255</v>
      </c>
      <c r="AN342">
        <v>7.1916427254868367</v>
      </c>
    </row>
    <row r="343" spans="24:40" x14ac:dyDescent="0.25">
      <c r="X343">
        <v>81</v>
      </c>
      <c r="Y343" s="22">
        <v>78.446863874993596</v>
      </c>
      <c r="Z343" s="22">
        <v>2.5531361250064037</v>
      </c>
      <c r="AA343" s="22">
        <v>2.6085516443023238</v>
      </c>
      <c r="AB343" s="22">
        <v>2.1243788451326358E-2</v>
      </c>
      <c r="AC343" s="22">
        <v>0.71769281222397541</v>
      </c>
      <c r="AD343" s="22">
        <v>5.8841133364702413E-4</v>
      </c>
      <c r="AE343" s="22">
        <v>-0.81866501502518862</v>
      </c>
      <c r="AF343" s="22">
        <v>-0.71980606449294804</v>
      </c>
      <c r="AG343" s="22">
        <v>0.84716752311687171</v>
      </c>
      <c r="AH343" s="22">
        <v>2.6085516443023216</v>
      </c>
      <c r="AI343">
        <v>-18.902189705582391</v>
      </c>
      <c r="AJ343">
        <v>-10.787464088230255</v>
      </c>
      <c r="AK343">
        <v>-7.1916427254868367</v>
      </c>
      <c r="AL343">
        <v>13.415204810032671</v>
      </c>
      <c r="AM343">
        <v>10.787464088230255</v>
      </c>
      <c r="AN343">
        <v>7.1916427254868367</v>
      </c>
    </row>
    <row r="344" spans="24:40" x14ac:dyDescent="0.25">
      <c r="X344">
        <v>79.900000000000006</v>
      </c>
      <c r="Y344" s="22">
        <v>77.042654074295257</v>
      </c>
      <c r="Z344" s="22">
        <v>2.8573459257047489</v>
      </c>
      <c r="AA344" s="22">
        <v>2.90343530976034</v>
      </c>
      <c r="AB344" s="22">
        <v>1.5874086775984904E-2</v>
      </c>
      <c r="AC344" s="22">
        <v>0.80101265904459262</v>
      </c>
      <c r="AD344" s="22">
        <v>5.4470735686298476E-4</v>
      </c>
      <c r="AE344" s="22">
        <v>-0.81866501502518862</v>
      </c>
      <c r="AF344" s="22">
        <v>-0.71631368705368381</v>
      </c>
      <c r="AG344" s="22">
        <v>0.89499310558494949</v>
      </c>
      <c r="AH344" s="22">
        <v>2.9034353097603431</v>
      </c>
      <c r="AI344">
        <v>-18.902189705582391</v>
      </c>
      <c r="AJ344">
        <v>-10.787464088230255</v>
      </c>
      <c r="AK344">
        <v>-7.1916427254868367</v>
      </c>
      <c r="AL344">
        <v>13.415204810032671</v>
      </c>
      <c r="AM344">
        <v>10.787464088230255</v>
      </c>
      <c r="AN344">
        <v>7.1916427254868367</v>
      </c>
    </row>
    <row r="345" spans="24:40" x14ac:dyDescent="0.25">
      <c r="X345">
        <v>79.8</v>
      </c>
      <c r="Y345" s="22">
        <v>77.224787578563081</v>
      </c>
      <c r="Z345" s="22">
        <v>2.5752124214369161</v>
      </c>
      <c r="AA345" s="22">
        <v>2.5819869658607928</v>
      </c>
      <c r="AB345" s="22">
        <v>2.62377173605206E-3</v>
      </c>
      <c r="AC345" s="22">
        <v>0.71710944697893453</v>
      </c>
      <c r="AD345" s="22">
        <v>7.1200709802737795E-5</v>
      </c>
      <c r="AE345" s="22">
        <v>-0.81866501502518862</v>
      </c>
      <c r="AF345" s="22">
        <v>-0.71598885620590902</v>
      </c>
      <c r="AG345" s="22">
        <v>0.84682314976560158</v>
      </c>
      <c r="AH345" s="22">
        <v>2.5819869658607968</v>
      </c>
      <c r="AI345">
        <v>-18.902189705582391</v>
      </c>
      <c r="AJ345">
        <v>-10.787464088230255</v>
      </c>
      <c r="AK345">
        <v>-7.1916427254868367</v>
      </c>
      <c r="AL345">
        <v>13.415204810032671</v>
      </c>
      <c r="AM345">
        <v>10.787464088230255</v>
      </c>
      <c r="AN345">
        <v>7.1916427254868367</v>
      </c>
    </row>
    <row r="346" spans="24:40" x14ac:dyDescent="0.25">
      <c r="X346">
        <v>79.099999999999994</v>
      </c>
      <c r="Y346" s="22">
        <v>75.035615894424296</v>
      </c>
      <c r="Z346" s="22">
        <v>4.064384105575698</v>
      </c>
      <c r="AA346" s="22">
        <v>4.1007138461404793</v>
      </c>
      <c r="AB346" s="22">
        <v>8.8593698384917575E-3</v>
      </c>
      <c r="AC346" s="22">
        <v>1.1353479921505021</v>
      </c>
      <c r="AD346" s="22">
        <v>6.064178045007149E-4</v>
      </c>
      <c r="AE346" s="22">
        <v>-0.81230589119800856</v>
      </c>
      <c r="AF346" s="22">
        <v>-0.71490550151828647</v>
      </c>
      <c r="AG346" s="22">
        <v>1.0655270959250647</v>
      </c>
      <c r="AH346" s="22">
        <v>4.1007138461404802</v>
      </c>
      <c r="AI346">
        <v>-18.902189705582391</v>
      </c>
      <c r="AJ346">
        <v>-10.787464088230255</v>
      </c>
      <c r="AK346">
        <v>-7.1916427254868367</v>
      </c>
      <c r="AL346">
        <v>13.415204810032671</v>
      </c>
      <c r="AM346">
        <v>10.787464088230255</v>
      </c>
      <c r="AN346">
        <v>7.1916427254868367</v>
      </c>
    </row>
    <row r="347" spans="24:40" x14ac:dyDescent="0.25">
      <c r="X347">
        <v>79.3</v>
      </c>
      <c r="Y347" s="22">
        <v>76.966890544062508</v>
      </c>
      <c r="Z347" s="22">
        <v>2.333109455937489</v>
      </c>
      <c r="AA347" s="22">
        <v>2.339263216730842</v>
      </c>
      <c r="AB347" s="22">
        <v>2.630640600569997E-3</v>
      </c>
      <c r="AC347" s="22">
        <v>0.64969420737413075</v>
      </c>
      <c r="AD347" s="22">
        <v>5.8596258332193378E-5</v>
      </c>
      <c r="AE347" s="22">
        <v>-0.81230589119800856</v>
      </c>
      <c r="AF347" s="22">
        <v>-0.71419790854143772</v>
      </c>
      <c r="AG347" s="22">
        <v>0.80603610798408454</v>
      </c>
      <c r="AH347" s="22">
        <v>2.3392632167308411</v>
      </c>
      <c r="AI347">
        <v>-18.902189705582391</v>
      </c>
      <c r="AJ347">
        <v>-10.787464088230255</v>
      </c>
      <c r="AK347">
        <v>-7.1916427254868367</v>
      </c>
      <c r="AL347">
        <v>13.415204810032671</v>
      </c>
      <c r="AM347">
        <v>10.787464088230255</v>
      </c>
      <c r="AN347">
        <v>7.1916427254868367</v>
      </c>
    </row>
    <row r="348" spans="24:40" x14ac:dyDescent="0.25">
      <c r="X348">
        <v>79.599999999999994</v>
      </c>
      <c r="Y348" s="22">
        <v>76.815842395341505</v>
      </c>
      <c r="Z348" s="22">
        <v>2.784157604658489</v>
      </c>
      <c r="AA348" s="22">
        <v>2.7908283024102047</v>
      </c>
      <c r="AB348" s="22">
        <v>2.3902214786741811E-3</v>
      </c>
      <c r="AC348" s="22">
        <v>0.77520284710876808</v>
      </c>
      <c r="AD348" s="22">
        <v>7.5779993638406859E-5</v>
      </c>
      <c r="AE348" s="22">
        <v>-0.80808466725232064</v>
      </c>
      <c r="AF348" s="22">
        <v>-0.70761858054909088</v>
      </c>
      <c r="AG348" s="22">
        <v>0.88045604496122809</v>
      </c>
      <c r="AH348" s="22">
        <v>2.7908283024102016</v>
      </c>
      <c r="AI348">
        <v>-18.902189705582391</v>
      </c>
      <c r="AJ348">
        <v>-10.787464088230255</v>
      </c>
      <c r="AK348">
        <v>-7.1916427254868367</v>
      </c>
      <c r="AL348">
        <v>13.415204810032671</v>
      </c>
      <c r="AM348">
        <v>10.787464088230255</v>
      </c>
      <c r="AN348">
        <v>7.1916427254868367</v>
      </c>
    </row>
    <row r="349" spans="24:40" x14ac:dyDescent="0.25">
      <c r="X349">
        <v>78.900000000000006</v>
      </c>
      <c r="Y349" s="22">
        <v>77.679638626805783</v>
      </c>
      <c r="Z349" s="22">
        <v>1.2203613731942227</v>
      </c>
      <c r="AA349" s="22">
        <v>1.2239317443693949</v>
      </c>
      <c r="AB349" s="22">
        <v>2.9171325865117578E-3</v>
      </c>
      <c r="AC349" s="22">
        <v>0.33987930202439948</v>
      </c>
      <c r="AD349" s="22">
        <v>1.7787739032069781E-5</v>
      </c>
      <c r="AE349" s="22">
        <v>-0.80808466725232064</v>
      </c>
      <c r="AF349" s="22">
        <v>-0.70680629082241653</v>
      </c>
      <c r="AG349" s="22">
        <v>0.58299168263741075</v>
      </c>
      <c r="AH349" s="22">
        <v>1.2239317443693887</v>
      </c>
      <c r="AI349">
        <v>-18.902189705582391</v>
      </c>
      <c r="AJ349">
        <v>-10.787464088230255</v>
      </c>
      <c r="AK349">
        <v>-7.1916427254868367</v>
      </c>
      <c r="AL349">
        <v>13.415204810032671</v>
      </c>
      <c r="AM349">
        <v>10.787464088230255</v>
      </c>
      <c r="AN349">
        <v>7.1916427254868367</v>
      </c>
    </row>
    <row r="350" spans="24:40" x14ac:dyDescent="0.25">
      <c r="X350">
        <v>78.900000000000006</v>
      </c>
      <c r="Y350" s="22">
        <v>76.801914080018832</v>
      </c>
      <c r="Z350" s="22">
        <v>2.0980859199811732</v>
      </c>
      <c r="AA350" s="22">
        <v>2.1015775869747131</v>
      </c>
      <c r="AB350" s="22">
        <v>1.66145043380106E-3</v>
      </c>
      <c r="AC350" s="22">
        <v>0.58396422288311411</v>
      </c>
      <c r="AD350" s="22">
        <v>2.9869532702301146E-5</v>
      </c>
      <c r="AE350" s="22">
        <v>-0.80808466725232064</v>
      </c>
      <c r="AF350" s="22">
        <v>-0.70554373230474521</v>
      </c>
      <c r="AG350" s="22">
        <v>0.76417551837461672</v>
      </c>
      <c r="AH350" s="22">
        <v>2.1015775869747189</v>
      </c>
      <c r="AI350">
        <v>-18.902189705582391</v>
      </c>
      <c r="AJ350">
        <v>-10.787464088230255</v>
      </c>
      <c r="AK350">
        <v>-7.1916427254868367</v>
      </c>
      <c r="AL350">
        <v>13.415204810032671</v>
      </c>
      <c r="AM350">
        <v>10.787464088230255</v>
      </c>
      <c r="AN350">
        <v>7.1916427254868367</v>
      </c>
    </row>
    <row r="351" spans="24:40" x14ac:dyDescent="0.25">
      <c r="X351">
        <v>75.8</v>
      </c>
      <c r="Y351" s="22">
        <v>74.816036432855341</v>
      </c>
      <c r="Z351" s="22">
        <v>0.98396356714465583</v>
      </c>
      <c r="AA351" s="22">
        <v>1.0069369406626265</v>
      </c>
      <c r="AB351" s="22">
        <v>2.2815106478124382E-2</v>
      </c>
      <c r="AC351" s="22">
        <v>0.27681685984087206</v>
      </c>
      <c r="AD351" s="22">
        <v>9.4162337305000416E-5</v>
      </c>
      <c r="AE351" s="22">
        <v>-0.80808466725232064</v>
      </c>
      <c r="AF351" s="22">
        <v>-0.70231707391198317</v>
      </c>
      <c r="AG351" s="22">
        <v>0.52613388014921836</v>
      </c>
      <c r="AH351" s="22">
        <v>1.0069369406626305</v>
      </c>
      <c r="AI351">
        <v>-18.902189705582391</v>
      </c>
      <c r="AJ351">
        <v>-10.787464088230255</v>
      </c>
      <c r="AK351">
        <v>-7.1916427254868367</v>
      </c>
      <c r="AL351">
        <v>13.415204810032671</v>
      </c>
      <c r="AM351">
        <v>10.787464088230255</v>
      </c>
      <c r="AN351">
        <v>7.1916427254868367</v>
      </c>
    </row>
    <row r="352" spans="24:40" x14ac:dyDescent="0.25">
      <c r="X352">
        <v>75.599999999999994</v>
      </c>
      <c r="Y352" s="22">
        <v>73.502162833440977</v>
      </c>
      <c r="Z352" s="22">
        <v>2.0978371665590174</v>
      </c>
      <c r="AA352" s="22">
        <v>2.1290660559206174</v>
      </c>
      <c r="AB352" s="22">
        <v>1.4667881851181494E-2</v>
      </c>
      <c r="AC352" s="22">
        <v>0.58773607377028836</v>
      </c>
      <c r="AD352" s="22">
        <v>2.7064241345503781E-4</v>
      </c>
      <c r="AE352" s="22">
        <v>-0.79968509868701798</v>
      </c>
      <c r="AF352" s="22">
        <v>-0.70192904540048939</v>
      </c>
      <c r="AG352" s="22">
        <v>0.76663946791845272</v>
      </c>
      <c r="AH352" s="22">
        <v>2.1290660559206223</v>
      </c>
      <c r="AI352">
        <v>-18.902189705582391</v>
      </c>
      <c r="AJ352">
        <v>-10.787464088230255</v>
      </c>
      <c r="AK352">
        <v>-7.1916427254868367</v>
      </c>
      <c r="AL352">
        <v>13.415204810032671</v>
      </c>
      <c r="AM352">
        <v>10.787464088230255</v>
      </c>
      <c r="AN352">
        <v>7.1916427254868367</v>
      </c>
    </row>
    <row r="353" spans="24:40" x14ac:dyDescent="0.25">
      <c r="X353">
        <v>75.400000000000006</v>
      </c>
      <c r="Y353" s="22">
        <v>73.668048661359549</v>
      </c>
      <c r="Z353" s="22">
        <v>1.7319513386404566</v>
      </c>
      <c r="AA353" s="22">
        <v>1.764597508669425</v>
      </c>
      <c r="AB353" s="22">
        <v>1.8500632506041038E-2</v>
      </c>
      <c r="AC353" s="22">
        <v>0.48617493582075427</v>
      </c>
      <c r="AD353" s="22">
        <v>2.3449202794201818E-4</v>
      </c>
      <c r="AE353" s="22">
        <v>-0.79968509868701798</v>
      </c>
      <c r="AF353" s="22">
        <v>-0.70157207185898141</v>
      </c>
      <c r="AG353" s="22">
        <v>0.69726245834746781</v>
      </c>
      <c r="AH353" s="22">
        <v>1.7645975086694252</v>
      </c>
      <c r="AI353">
        <v>-18.902189705582391</v>
      </c>
      <c r="AJ353">
        <v>-10.787464088230255</v>
      </c>
      <c r="AK353">
        <v>-7.1916427254868367</v>
      </c>
      <c r="AL353">
        <v>13.415204810032671</v>
      </c>
      <c r="AM353">
        <v>10.787464088230255</v>
      </c>
      <c r="AN353">
        <v>7.1916427254868367</v>
      </c>
    </row>
    <row r="354" spans="24:40" x14ac:dyDescent="0.25">
      <c r="X354">
        <v>75.2</v>
      </c>
      <c r="Y354" s="22">
        <v>74.824185835722005</v>
      </c>
      <c r="Z354" s="22">
        <v>0.37581416427799752</v>
      </c>
      <c r="AA354" s="22">
        <v>0.38122210225284903</v>
      </c>
      <c r="AB354" s="22">
        <v>1.4185793381072741E-2</v>
      </c>
      <c r="AC354" s="22">
        <v>0.10526342578485759</v>
      </c>
      <c r="AD354" s="22">
        <v>8.3918933606443783E-6</v>
      </c>
      <c r="AE354" s="22">
        <v>-0.79968509868701798</v>
      </c>
      <c r="AF354" s="22">
        <v>-0.70122684301760574</v>
      </c>
      <c r="AG354" s="22">
        <v>0.32444325510766531</v>
      </c>
      <c r="AH354" s="22">
        <v>0.38122210225285469</v>
      </c>
      <c r="AI354">
        <v>-18.902189705582391</v>
      </c>
      <c r="AJ354">
        <v>-10.787464088230255</v>
      </c>
      <c r="AK354">
        <v>-7.1916427254868367</v>
      </c>
      <c r="AL354">
        <v>13.415204810032671</v>
      </c>
      <c r="AM354">
        <v>10.787464088230255</v>
      </c>
      <c r="AN354">
        <v>7.1916427254868367</v>
      </c>
    </row>
    <row r="355" spans="24:40" x14ac:dyDescent="0.25">
      <c r="X355">
        <v>75</v>
      </c>
      <c r="Y355" s="22">
        <v>74.3340347238411</v>
      </c>
      <c r="Z355" s="22">
        <v>0.66596527615890011</v>
      </c>
      <c r="AA355" s="22">
        <v>0.67821243068091519</v>
      </c>
      <c r="AB355" s="22">
        <v>1.8057991814914486E-2</v>
      </c>
      <c r="AC355" s="22">
        <v>0.18690054045717522</v>
      </c>
      <c r="AD355" s="22">
        <v>3.3810463579567315E-5</v>
      </c>
      <c r="AE355" s="22">
        <v>-0.79968509868701798</v>
      </c>
      <c r="AF355" s="22">
        <v>-0.69949488981508934</v>
      </c>
      <c r="AG355" s="22">
        <v>0.43231995149099378</v>
      </c>
      <c r="AH355" s="22">
        <v>0.67821243068090931</v>
      </c>
      <c r="AI355">
        <v>-18.902189705582391</v>
      </c>
      <c r="AJ355">
        <v>-10.787464088230255</v>
      </c>
      <c r="AK355">
        <v>-7.1916427254868367</v>
      </c>
      <c r="AL355">
        <v>13.415204810032671</v>
      </c>
      <c r="AM355">
        <v>10.787464088230255</v>
      </c>
      <c r="AN355">
        <v>7.1916427254868367</v>
      </c>
    </row>
    <row r="356" spans="24:40" x14ac:dyDescent="0.25">
      <c r="X356">
        <v>74.900000000000006</v>
      </c>
      <c r="Y356" s="22">
        <v>74.170088986603332</v>
      </c>
      <c r="Z356" s="22">
        <v>0.72991101339667352</v>
      </c>
      <c r="AA356" s="22">
        <v>0.74885424985701832</v>
      </c>
      <c r="AB356" s="22">
        <v>2.52962929221048E-2</v>
      </c>
      <c r="AC356" s="22">
        <v>0.2056058652611478</v>
      </c>
      <c r="AD356" s="22">
        <v>5.7743308224856309E-5</v>
      </c>
      <c r="AE356" s="22">
        <v>-0.79968509868701798</v>
      </c>
      <c r="AF356" s="22">
        <v>-0.69841123275254702</v>
      </c>
      <c r="AG356" s="22">
        <v>0.45343782954353046</v>
      </c>
      <c r="AH356" s="22">
        <v>0.74885424985701976</v>
      </c>
      <c r="AI356">
        <v>-18.902189705582391</v>
      </c>
      <c r="AJ356">
        <v>-10.787464088230255</v>
      </c>
      <c r="AK356">
        <v>-7.1916427254868367</v>
      </c>
      <c r="AL356">
        <v>13.415204810032671</v>
      </c>
      <c r="AM356">
        <v>10.787464088230255</v>
      </c>
      <c r="AN356">
        <v>7.1916427254868367</v>
      </c>
    </row>
    <row r="357" spans="24:40" x14ac:dyDescent="0.25">
      <c r="X357">
        <v>74.5</v>
      </c>
      <c r="Y357" s="22">
        <v>73.219494241802181</v>
      </c>
      <c r="Z357" s="22">
        <v>1.280505758197819</v>
      </c>
      <c r="AA357" s="22">
        <v>1.4609615376606655</v>
      </c>
      <c r="AB357" s="22">
        <v>0.12351850121379121</v>
      </c>
      <c r="AC357" s="22">
        <v>0.38037507492633565</v>
      </c>
      <c r="AD357" s="22">
        <v>1.073148346886883E-3</v>
      </c>
      <c r="AE357" s="22">
        <v>-0.78926429572475043</v>
      </c>
      <c r="AF357" s="22">
        <v>-0.69146800832855526</v>
      </c>
      <c r="AG357" s="22">
        <v>0.61674555120108943</v>
      </c>
      <c r="AH357" s="22">
        <v>1.4609615376606593</v>
      </c>
      <c r="AI357">
        <v>-18.902189705582391</v>
      </c>
      <c r="AJ357">
        <v>-10.787464088230255</v>
      </c>
      <c r="AK357">
        <v>-7.1916427254868367</v>
      </c>
      <c r="AL357">
        <v>13.415204810032671</v>
      </c>
      <c r="AM357">
        <v>10.787464088230255</v>
      </c>
      <c r="AN357">
        <v>7.1916427254868367</v>
      </c>
    </row>
    <row r="358" spans="24:40" x14ac:dyDescent="0.25">
      <c r="X358">
        <v>74.400000000000006</v>
      </c>
      <c r="Y358" s="22">
        <v>72.930145162447019</v>
      </c>
      <c r="Z358" s="22">
        <v>1.4698548375529867</v>
      </c>
      <c r="AA358" s="22">
        <v>1.605037411394008</v>
      </c>
      <c r="AB358" s="22">
        <v>8.4223939505321199E-2</v>
      </c>
      <c r="AC358" s="22">
        <v>0.42715126284343774</v>
      </c>
      <c r="AD358" s="22">
        <v>8.831938847780876E-4</v>
      </c>
      <c r="AE358" s="22">
        <v>-0.78926429572475043</v>
      </c>
      <c r="AF358" s="22">
        <v>-0.68817977272493014</v>
      </c>
      <c r="AG358" s="22">
        <v>0.65356810115200525</v>
      </c>
      <c r="AH358" s="22">
        <v>1.6050374113940136</v>
      </c>
      <c r="AI358">
        <v>-18.902189705582391</v>
      </c>
      <c r="AJ358">
        <v>-10.787464088230255</v>
      </c>
      <c r="AK358">
        <v>-7.1916427254868367</v>
      </c>
      <c r="AL358">
        <v>13.415204810032671</v>
      </c>
      <c r="AM358">
        <v>10.787464088230255</v>
      </c>
      <c r="AN358">
        <v>7.1916427254868367</v>
      </c>
    </row>
    <row r="359" spans="24:40" x14ac:dyDescent="0.25">
      <c r="X359">
        <v>74.2</v>
      </c>
      <c r="Y359" s="22">
        <v>72.463737717266497</v>
      </c>
      <c r="Z359" s="22">
        <v>1.7362622827335059</v>
      </c>
      <c r="AA359" s="22">
        <v>1.8688511003366415</v>
      </c>
      <c r="AB359" s="22">
        <v>7.0946699594875776E-2</v>
      </c>
      <c r="AC359" s="22">
        <v>0.50095291445386003</v>
      </c>
      <c r="AD359" s="22">
        <v>1.0086297665827346E-3</v>
      </c>
      <c r="AE359" s="22">
        <v>-0.78926429572475043</v>
      </c>
      <c r="AF359" s="22">
        <v>-0.68346822857985434</v>
      </c>
      <c r="AG359" s="22">
        <v>0.70778027272159827</v>
      </c>
      <c r="AH359" s="22">
        <v>1.8688511003366428</v>
      </c>
      <c r="AI359">
        <v>-18.902189705582391</v>
      </c>
      <c r="AJ359">
        <v>-10.787464088230255</v>
      </c>
      <c r="AK359">
        <v>-7.1916427254868367</v>
      </c>
      <c r="AL359">
        <v>13.415204810032671</v>
      </c>
      <c r="AM359">
        <v>10.787464088230255</v>
      </c>
      <c r="AN359">
        <v>7.1916427254868367</v>
      </c>
    </row>
    <row r="360" spans="24:40" x14ac:dyDescent="0.25">
      <c r="X360">
        <v>73.900000000000006</v>
      </c>
      <c r="Y360" s="22">
        <v>71.821471371966865</v>
      </c>
      <c r="Z360" s="22">
        <v>2.0785286280331405</v>
      </c>
      <c r="AA360" s="22">
        <v>2.3306130928830555</v>
      </c>
      <c r="AB360" s="22">
        <v>0.10816229670196856</v>
      </c>
      <c r="AC360" s="22">
        <v>0.61208958239022315</v>
      </c>
      <c r="AD360" s="22">
        <v>2.3914783128827373E-3</v>
      </c>
      <c r="AE360" s="22">
        <v>-0.78926429572475043</v>
      </c>
      <c r="AF360" s="22">
        <v>-0.68278968023243425</v>
      </c>
      <c r="AG360" s="22">
        <v>0.78236154199335695</v>
      </c>
      <c r="AH360" s="22">
        <v>2.3306130928830493</v>
      </c>
      <c r="AI360">
        <v>-18.902189705582391</v>
      </c>
      <c r="AJ360">
        <v>-10.787464088230255</v>
      </c>
      <c r="AK360">
        <v>-7.1916427254868367</v>
      </c>
      <c r="AL360">
        <v>13.415204810032671</v>
      </c>
      <c r="AM360">
        <v>10.787464088230255</v>
      </c>
      <c r="AN360">
        <v>7.1916427254868367</v>
      </c>
    </row>
    <row r="361" spans="24:40" x14ac:dyDescent="0.25">
      <c r="X361">
        <v>73.5</v>
      </c>
      <c r="Y361" s="22">
        <v>73.363142244649495</v>
      </c>
      <c r="Z361" s="22">
        <v>0.13685775535050482</v>
      </c>
      <c r="AA361" s="22">
        <v>0.14306729414263941</v>
      </c>
      <c r="AB361" s="22">
        <v>4.3402923284117108E-2</v>
      </c>
      <c r="AC361" s="22">
        <v>3.8914081111811154E-2</v>
      </c>
      <c r="AD361" s="22">
        <v>3.6161787557892877E-6</v>
      </c>
      <c r="AE361" s="22">
        <v>-0.78098898173722842</v>
      </c>
      <c r="AF361" s="22">
        <v>-0.67974777870180614</v>
      </c>
      <c r="AG361" s="22">
        <v>0.19726652303878414</v>
      </c>
      <c r="AH361" s="22">
        <v>0.14306729414264421</v>
      </c>
      <c r="AI361">
        <v>-18.902189705582391</v>
      </c>
      <c r="AJ361">
        <v>-10.787464088230255</v>
      </c>
      <c r="AK361">
        <v>-7.1916427254868367</v>
      </c>
      <c r="AL361">
        <v>13.415204810032671</v>
      </c>
      <c r="AM361">
        <v>10.787464088230255</v>
      </c>
      <c r="AN361">
        <v>7.1916427254868367</v>
      </c>
    </row>
    <row r="362" spans="24:40" x14ac:dyDescent="0.25">
      <c r="X362">
        <v>73.099999999999994</v>
      </c>
      <c r="Y362" s="22">
        <v>73.070367051538057</v>
      </c>
      <c r="Z362" s="22">
        <v>2.9632948461937758E-2</v>
      </c>
      <c r="AA362" s="22">
        <v>3.1063064013082453E-2</v>
      </c>
      <c r="AB362" s="22">
        <v>4.6039101311591106E-2</v>
      </c>
      <c r="AC362" s="22">
        <v>8.4374550164360816E-3</v>
      </c>
      <c r="AD362" s="22">
        <v>1.8082796857456002E-7</v>
      </c>
      <c r="AE362" s="22">
        <v>-0.78098898173722842</v>
      </c>
      <c r="AF362" s="22">
        <v>-0.67956406006873504</v>
      </c>
      <c r="AG362" s="22">
        <v>9.1855620494535231E-2</v>
      </c>
      <c r="AH362" s="22">
        <v>3.1063064013084597E-2</v>
      </c>
      <c r="AI362">
        <v>-18.902189705582391</v>
      </c>
      <c r="AJ362">
        <v>-10.787464088230255</v>
      </c>
      <c r="AK362">
        <v>-7.1916427254868367</v>
      </c>
      <c r="AL362">
        <v>13.415204810032671</v>
      </c>
      <c r="AM362">
        <v>10.787464088230255</v>
      </c>
      <c r="AN362">
        <v>7.1916427254868367</v>
      </c>
    </row>
    <row r="363" spans="24:40" x14ac:dyDescent="0.25">
      <c r="X363">
        <v>72.7</v>
      </c>
      <c r="Y363" s="22">
        <v>72.994754685424823</v>
      </c>
      <c r="Z363" s="22">
        <v>-0.2947546854248202</v>
      </c>
      <c r="AA363" s="22">
        <v>-0.30827435117591051</v>
      </c>
      <c r="AB363" s="22">
        <v>4.3855953956320588E-2</v>
      </c>
      <c r="AC363" s="22">
        <v>-8.3830285772046667E-2</v>
      </c>
      <c r="AD363" s="22">
        <v>1.6964986936573833E-5</v>
      </c>
      <c r="AE363" s="22">
        <v>-0.78098898173722842</v>
      </c>
      <c r="AF363" s="22">
        <v>-0.67527761144894538</v>
      </c>
      <c r="AG363" s="22">
        <v>0.28953460202892273</v>
      </c>
      <c r="AH363" s="22">
        <v>-0.30827435117590529</v>
      </c>
      <c r="AI363">
        <v>-18.902189705582391</v>
      </c>
      <c r="AJ363">
        <v>-10.787464088230255</v>
      </c>
      <c r="AK363">
        <v>-7.1916427254868367</v>
      </c>
      <c r="AL363">
        <v>13.415204810032671</v>
      </c>
      <c r="AM363">
        <v>10.787464088230255</v>
      </c>
      <c r="AN363">
        <v>7.1916427254868367</v>
      </c>
    </row>
    <row r="364" spans="24:40" x14ac:dyDescent="0.25">
      <c r="X364">
        <v>72.2</v>
      </c>
      <c r="Y364" s="22">
        <v>72.198803653071877</v>
      </c>
      <c r="Z364" s="22">
        <v>1.1963469281255357E-3</v>
      </c>
      <c r="AA364" s="22">
        <v>1.2749022730531578E-3</v>
      </c>
      <c r="AB364" s="22">
        <v>6.161675807833536E-2</v>
      </c>
      <c r="AC364" s="22">
        <v>3.4345426111546235E-4</v>
      </c>
      <c r="AD364" s="22">
        <v>4.0766442850453764E-10</v>
      </c>
      <c r="AE364" s="22">
        <v>-0.78098898173722842</v>
      </c>
      <c r="AF364" s="22">
        <v>-0.67487195428744173</v>
      </c>
      <c r="AG364" s="22">
        <v>1.8532519016999885E-2</v>
      </c>
      <c r="AH364" s="22">
        <v>1.2749022730580749E-3</v>
      </c>
      <c r="AI364">
        <v>-18.902189705582391</v>
      </c>
      <c r="AJ364">
        <v>-10.787464088230255</v>
      </c>
      <c r="AK364">
        <v>-7.1916427254868367</v>
      </c>
      <c r="AL364">
        <v>13.415204810032671</v>
      </c>
      <c r="AM364">
        <v>10.787464088230255</v>
      </c>
      <c r="AN364">
        <v>7.1916427254868367</v>
      </c>
    </row>
    <row r="365" spans="24:40" x14ac:dyDescent="0.25">
      <c r="X365">
        <v>71.7</v>
      </c>
      <c r="Y365" s="22">
        <v>69.673043582690966</v>
      </c>
      <c r="Z365" s="22">
        <v>2.0269564173090373</v>
      </c>
      <c r="AA365" s="22">
        <v>2.1400055850787965</v>
      </c>
      <c r="AB365" s="22">
        <v>5.2826576041665657E-2</v>
      </c>
      <c r="AC365" s="22">
        <v>0.57920399748461393</v>
      </c>
      <c r="AD365" s="22">
        <v>9.8476466942949616E-4</v>
      </c>
      <c r="AE365" s="22">
        <v>-0.78098898173722842</v>
      </c>
      <c r="AF365" s="22">
        <v>-0.67409076665251522</v>
      </c>
      <c r="AG365" s="22">
        <v>0.7610545299021706</v>
      </c>
      <c r="AH365" s="22">
        <v>2.1400055850787911</v>
      </c>
      <c r="AI365">
        <v>-18.902189705582391</v>
      </c>
      <c r="AJ365">
        <v>-10.787464088230255</v>
      </c>
      <c r="AK365">
        <v>-7.1916427254868367</v>
      </c>
      <c r="AL365">
        <v>13.415204810032671</v>
      </c>
      <c r="AM365">
        <v>10.787464088230255</v>
      </c>
      <c r="AN365">
        <v>7.1916427254868367</v>
      </c>
    </row>
    <row r="366" spans="24:40" x14ac:dyDescent="0.25">
      <c r="X366">
        <v>74.599999999999994</v>
      </c>
      <c r="Y366" s="22">
        <v>72.91458303236854</v>
      </c>
      <c r="Z366" s="22">
        <v>1.6854169676314541</v>
      </c>
      <c r="AA366" s="22">
        <v>1.7105124251404931</v>
      </c>
      <c r="AB366" s="22">
        <v>1.4671309684860741E-2</v>
      </c>
      <c r="AC366" s="22">
        <v>0.47219207003402131</v>
      </c>
      <c r="AD366" s="22">
        <v>1.7473163207319729E-4</v>
      </c>
      <c r="AE366" s="22">
        <v>-0.78098898173722842</v>
      </c>
      <c r="AF366" s="22">
        <v>-0.66524031843716691</v>
      </c>
      <c r="AG366" s="22">
        <v>0.68716233164662144</v>
      </c>
      <c r="AH366" s="22">
        <v>1.7105124251404924</v>
      </c>
      <c r="AI366">
        <v>-18.902189705582391</v>
      </c>
      <c r="AJ366">
        <v>-10.787464088230255</v>
      </c>
      <c r="AK366">
        <v>-7.1916427254868367</v>
      </c>
      <c r="AL366">
        <v>13.415204810032671</v>
      </c>
      <c r="AM366">
        <v>10.787464088230255</v>
      </c>
      <c r="AN366">
        <v>7.1916427254868367</v>
      </c>
    </row>
    <row r="367" spans="24:40" x14ac:dyDescent="0.25">
      <c r="X367">
        <v>74.400000000000006</v>
      </c>
      <c r="Y367" s="22">
        <v>73.148262560540218</v>
      </c>
      <c r="Z367" s="22">
        <v>1.251737439459788</v>
      </c>
      <c r="AA367" s="22">
        <v>1.254418279692544</v>
      </c>
      <c r="AB367" s="22">
        <v>2.13711827718112E-3</v>
      </c>
      <c r="AC367" s="22">
        <v>0.34848147787151851</v>
      </c>
      <c r="AD367" s="22">
        <v>1.368874045633509E-5</v>
      </c>
      <c r="AE367" s="22">
        <v>-0.78098898173722842</v>
      </c>
      <c r="AF367" s="22">
        <v>-0.66455870111768978</v>
      </c>
      <c r="AG367" s="22">
        <v>0.59032319780906328</v>
      </c>
      <c r="AH367" s="22">
        <v>1.2544182796925489</v>
      </c>
      <c r="AI367">
        <v>-18.902189705582391</v>
      </c>
      <c r="AJ367">
        <v>-10.787464088230255</v>
      </c>
      <c r="AK367">
        <v>-7.1916427254868367</v>
      </c>
      <c r="AL367">
        <v>13.415204810032671</v>
      </c>
      <c r="AM367">
        <v>10.787464088230255</v>
      </c>
      <c r="AN367">
        <v>7.1916427254868367</v>
      </c>
    </row>
    <row r="368" spans="24:40" x14ac:dyDescent="0.25">
      <c r="X368">
        <v>74.3</v>
      </c>
      <c r="Y368" s="22">
        <v>73.686061461134727</v>
      </c>
      <c r="Z368" s="22">
        <v>0.61393853886526983</v>
      </c>
      <c r="AA368" s="22">
        <v>0.61535589603020924</v>
      </c>
      <c r="AB368" s="22">
        <v>2.3033128862132457E-3</v>
      </c>
      <c r="AC368" s="22">
        <v>0.17093363292970265</v>
      </c>
      <c r="AD368" s="22">
        <v>3.5502247900367462E-6</v>
      </c>
      <c r="AE368" s="22">
        <v>-0.78098898173722842</v>
      </c>
      <c r="AF368" s="22">
        <v>-0.66100528189473029</v>
      </c>
      <c r="AG368" s="22">
        <v>0.41344120855292432</v>
      </c>
      <c r="AH368" s="22">
        <v>0.61535589603020346</v>
      </c>
      <c r="AI368">
        <v>-18.902189705582391</v>
      </c>
      <c r="AJ368">
        <v>-10.787464088230255</v>
      </c>
      <c r="AK368">
        <v>-7.1916427254868367</v>
      </c>
      <c r="AL368">
        <v>13.415204810032671</v>
      </c>
      <c r="AM368">
        <v>10.787464088230255</v>
      </c>
      <c r="AN368">
        <v>7.1916427254868367</v>
      </c>
    </row>
    <row r="369" spans="24:40" x14ac:dyDescent="0.25">
      <c r="X369">
        <v>74.2</v>
      </c>
      <c r="Y369" s="22">
        <v>72.832658311371489</v>
      </c>
      <c r="Z369" s="22">
        <v>1.3673416886285139</v>
      </c>
      <c r="AA369" s="22">
        <v>1.3710279616920786</v>
      </c>
      <c r="AB369" s="22">
        <v>2.6886928396525609E-3</v>
      </c>
      <c r="AC369" s="22">
        <v>0.38077074650348031</v>
      </c>
      <c r="AD369" s="22">
        <v>2.057235441169348E-5</v>
      </c>
      <c r="AE369" s="22">
        <v>-0.76459654801725674</v>
      </c>
      <c r="AF369" s="22">
        <v>-0.66072138025689253</v>
      </c>
      <c r="AG369" s="22">
        <v>0.61706624158471046</v>
      </c>
      <c r="AH369" s="22">
        <v>1.3710279616920789</v>
      </c>
      <c r="AI369">
        <v>-18.902189705582391</v>
      </c>
      <c r="AJ369">
        <v>-10.787464088230255</v>
      </c>
      <c r="AK369">
        <v>-7.1916427254868367</v>
      </c>
      <c r="AL369">
        <v>13.415204810032671</v>
      </c>
      <c r="AM369">
        <v>10.787464088230255</v>
      </c>
      <c r="AN369">
        <v>7.1916427254868367</v>
      </c>
    </row>
    <row r="370" spans="24:40" x14ac:dyDescent="0.25">
      <c r="X370">
        <v>73.599999999999994</v>
      </c>
      <c r="Y370" s="22">
        <v>74.635537467781489</v>
      </c>
      <c r="Z370" s="22">
        <v>-1.035537467781495</v>
      </c>
      <c r="AA370" s="22">
        <v>-1.0381206788567283</v>
      </c>
      <c r="AB370" s="22">
        <v>2.4883533560672217E-3</v>
      </c>
      <c r="AC370" s="22">
        <v>-0.28834254103048124</v>
      </c>
      <c r="AD370" s="22">
        <v>1.0915859035186053E-5</v>
      </c>
      <c r="AE370" s="22">
        <v>-0.7625619542054235</v>
      </c>
      <c r="AF370" s="22">
        <v>-0.65089685758370475</v>
      </c>
      <c r="AG370" s="22">
        <v>0.53697536352283537</v>
      </c>
      <c r="AH370" s="22">
        <v>-1.038120678856731</v>
      </c>
      <c r="AI370">
        <v>-18.902189705582391</v>
      </c>
      <c r="AJ370">
        <v>-10.787464088230255</v>
      </c>
      <c r="AK370">
        <v>-7.1916427254868367</v>
      </c>
      <c r="AL370">
        <v>13.415204810032671</v>
      </c>
      <c r="AM370">
        <v>10.787464088230255</v>
      </c>
      <c r="AN370">
        <v>7.1916427254868367</v>
      </c>
    </row>
    <row r="371" spans="24:40" x14ac:dyDescent="0.25">
      <c r="X371">
        <v>73.599999999999994</v>
      </c>
      <c r="Y371" s="22">
        <v>74.752777513787592</v>
      </c>
      <c r="Z371" s="22">
        <v>-1.1527775137875977</v>
      </c>
      <c r="AA371" s="22">
        <v>-1.1561749430822204</v>
      </c>
      <c r="AB371" s="22">
        <v>2.9385079783602595E-3</v>
      </c>
      <c r="AC371" s="22">
        <v>-0.32106015906073404</v>
      </c>
      <c r="AD371" s="22">
        <v>1.5989105304658831E-5</v>
      </c>
      <c r="AE371" s="22">
        <v>-0.7625619542054235</v>
      </c>
      <c r="AF371" s="22">
        <v>-0.65060543475110411</v>
      </c>
      <c r="AG371" s="22">
        <v>0.56662170719160954</v>
      </c>
      <c r="AH371" s="22">
        <v>-1.156174943082225</v>
      </c>
      <c r="AI371">
        <v>-18.902189705582391</v>
      </c>
      <c r="AJ371">
        <v>-10.787464088230255</v>
      </c>
      <c r="AK371">
        <v>-7.1916427254868367</v>
      </c>
      <c r="AL371">
        <v>13.415204810032671</v>
      </c>
      <c r="AM371">
        <v>10.787464088230255</v>
      </c>
      <c r="AN371">
        <v>7.1916427254868367</v>
      </c>
    </row>
    <row r="372" spans="24:40" x14ac:dyDescent="0.25">
      <c r="X372">
        <v>73.5</v>
      </c>
      <c r="Y372" s="22">
        <v>72.286777339223349</v>
      </c>
      <c r="Z372" s="22">
        <v>1.2132226607766512</v>
      </c>
      <c r="AA372" s="22">
        <v>1.215359553470762</v>
      </c>
      <c r="AB372" s="22">
        <v>1.7582391054584146E-3</v>
      </c>
      <c r="AC372" s="22">
        <v>0.33769492824245823</v>
      </c>
      <c r="AD372" s="22">
        <v>1.0571525847705383E-5</v>
      </c>
      <c r="AE372" s="22">
        <v>-0.7625619542054235</v>
      </c>
      <c r="AF372" s="22">
        <v>-0.64956438445779552</v>
      </c>
      <c r="AG372" s="22">
        <v>0.58111524523321378</v>
      </c>
      <c r="AH372" s="22">
        <v>1.215359553470756</v>
      </c>
      <c r="AI372">
        <v>-18.902189705582391</v>
      </c>
      <c r="AJ372">
        <v>-10.787464088230255</v>
      </c>
      <c r="AK372">
        <v>-7.1916427254868367</v>
      </c>
      <c r="AL372">
        <v>13.415204810032671</v>
      </c>
      <c r="AM372">
        <v>10.787464088230255</v>
      </c>
      <c r="AN372">
        <v>7.1916427254868367</v>
      </c>
    </row>
    <row r="373" spans="24:40" x14ac:dyDescent="0.25">
      <c r="X373">
        <v>73.5</v>
      </c>
      <c r="Y373" s="22">
        <v>71.739116254608405</v>
      </c>
      <c r="Z373" s="22">
        <v>1.7608837453915953</v>
      </c>
      <c r="AA373" s="22">
        <v>1.7643426505079418</v>
      </c>
      <c r="AB373" s="22">
        <v>1.9604497546730488E-3</v>
      </c>
      <c r="AC373" s="22">
        <v>0.49018351349548017</v>
      </c>
      <c r="AD373" s="22">
        <v>2.4841153819538302E-5</v>
      </c>
      <c r="AE373" s="22">
        <v>-0.75647701124006039</v>
      </c>
      <c r="AF373" s="22">
        <v>-0.64725317098580093</v>
      </c>
      <c r="AG373" s="22">
        <v>0.70013106879746467</v>
      </c>
      <c r="AH373" s="22">
        <v>1.7643426505079427</v>
      </c>
      <c r="AI373">
        <v>-18.902189705582391</v>
      </c>
      <c r="AJ373">
        <v>-10.787464088230255</v>
      </c>
      <c r="AK373">
        <v>-7.1916427254868367</v>
      </c>
      <c r="AL373">
        <v>13.415204810032671</v>
      </c>
      <c r="AM373">
        <v>10.787464088230255</v>
      </c>
      <c r="AN373">
        <v>7.1916427254868367</v>
      </c>
    </row>
    <row r="374" spans="24:40" x14ac:dyDescent="0.25">
      <c r="X374">
        <v>73.099999999999994</v>
      </c>
      <c r="Y374" s="22">
        <v>71.021886651704165</v>
      </c>
      <c r="Z374" s="22">
        <v>2.0781133482958296</v>
      </c>
      <c r="AA374" s="22">
        <v>2.0828348543742266</v>
      </c>
      <c r="AB374" s="22">
        <v>2.2668653102703371E-3</v>
      </c>
      <c r="AC374" s="22">
        <v>0.57858067797670121</v>
      </c>
      <c r="AD374" s="22">
        <v>4.0029998360038695E-5</v>
      </c>
      <c r="AE374" s="22">
        <v>-0.75647701124006039</v>
      </c>
      <c r="AF374" s="22">
        <v>-0.64271283568494231</v>
      </c>
      <c r="AG374" s="22">
        <v>0.76064490925575856</v>
      </c>
      <c r="AH374" s="22">
        <v>2.0828348543742323</v>
      </c>
      <c r="AI374">
        <v>-18.902189705582391</v>
      </c>
      <c r="AJ374">
        <v>-10.787464088230255</v>
      </c>
      <c r="AK374">
        <v>-7.1916427254868367</v>
      </c>
      <c r="AL374">
        <v>13.415204810032671</v>
      </c>
      <c r="AM374">
        <v>10.787464088230255</v>
      </c>
      <c r="AN374">
        <v>7.1916427254868367</v>
      </c>
    </row>
    <row r="375" spans="24:40" x14ac:dyDescent="0.25">
      <c r="X375">
        <v>73.099999999999994</v>
      </c>
      <c r="Y375" s="22">
        <v>69.204098677435127</v>
      </c>
      <c r="Z375" s="22">
        <v>3.8959013225648675</v>
      </c>
      <c r="AA375" s="22">
        <v>3.9189898990291709</v>
      </c>
      <c r="AB375" s="22">
        <v>5.8914610803213058E-3</v>
      </c>
      <c r="AC375" s="22">
        <v>1.0866581409824747</v>
      </c>
      <c r="AD375" s="22">
        <v>3.6831676192065232E-4</v>
      </c>
      <c r="AE375" s="22">
        <v>-0.75647701124006039</v>
      </c>
      <c r="AF375" s="22">
        <v>-0.6420358430830988</v>
      </c>
      <c r="AG375" s="22">
        <v>1.0424289620796587</v>
      </c>
      <c r="AH375" s="22">
        <v>3.9189898990291705</v>
      </c>
      <c r="AI375">
        <v>-18.902189705582391</v>
      </c>
      <c r="AJ375">
        <v>-10.787464088230255</v>
      </c>
      <c r="AK375">
        <v>-7.1916427254868367</v>
      </c>
      <c r="AL375">
        <v>13.415204810032671</v>
      </c>
      <c r="AM375">
        <v>10.787464088230255</v>
      </c>
      <c r="AN375">
        <v>7.1916427254868367</v>
      </c>
    </row>
    <row r="376" spans="24:40" x14ac:dyDescent="0.25">
      <c r="X376">
        <v>72.8</v>
      </c>
      <c r="Y376" s="22">
        <v>70.490689912460439</v>
      </c>
      <c r="Z376" s="22">
        <v>2.3093100875395578</v>
      </c>
      <c r="AA376" s="22">
        <v>2.3142496506719823</v>
      </c>
      <c r="AB376" s="22">
        <v>2.1344123919354897E-3</v>
      </c>
      <c r="AC376" s="22">
        <v>0.6429069513204575</v>
      </c>
      <c r="AD376" s="22">
        <v>4.6531701125906016E-5</v>
      </c>
      <c r="AE376" s="22">
        <v>-0.75647701124006039</v>
      </c>
      <c r="AF376" s="22">
        <v>-0.64126672805389029</v>
      </c>
      <c r="AG376" s="22">
        <v>0.80181478616975976</v>
      </c>
      <c r="AH376" s="22">
        <v>2.3142496506719845</v>
      </c>
      <c r="AI376">
        <v>-18.902189705582391</v>
      </c>
      <c r="AJ376">
        <v>-10.787464088230255</v>
      </c>
      <c r="AK376">
        <v>-7.1916427254868367</v>
      </c>
      <c r="AL376">
        <v>13.415204810032671</v>
      </c>
      <c r="AM376">
        <v>10.787464088230255</v>
      </c>
      <c r="AN376">
        <v>7.1916427254868367</v>
      </c>
    </row>
    <row r="377" spans="24:40" x14ac:dyDescent="0.25">
      <c r="X377">
        <v>72.400000000000006</v>
      </c>
      <c r="Y377" s="22">
        <v>73.246399879818128</v>
      </c>
      <c r="Z377" s="22">
        <v>-0.84639987981812226</v>
      </c>
      <c r="AA377" s="22">
        <v>-0.84899926674741266</v>
      </c>
      <c r="AB377" s="22">
        <v>3.0617069190811046E-3</v>
      </c>
      <c r="AC377" s="22">
        <v>-0.23574546436591023</v>
      </c>
      <c r="AD377" s="22">
        <v>8.9831453873620583E-6</v>
      </c>
      <c r="AE377" s="22">
        <v>-0.75647701124006039</v>
      </c>
      <c r="AF377" s="22">
        <v>-0.63980931082964476</v>
      </c>
      <c r="AG377" s="22">
        <v>0.48553626472788852</v>
      </c>
      <c r="AH377" s="22">
        <v>-0.84899926674741766</v>
      </c>
      <c r="AI377">
        <v>-18.902189705582391</v>
      </c>
      <c r="AJ377">
        <v>-10.787464088230255</v>
      </c>
      <c r="AK377">
        <v>-7.1916427254868367</v>
      </c>
      <c r="AL377">
        <v>13.415204810032671</v>
      </c>
      <c r="AM377">
        <v>10.787464088230255</v>
      </c>
      <c r="AN377">
        <v>7.1916427254868367</v>
      </c>
    </row>
    <row r="378" spans="24:40" x14ac:dyDescent="0.25">
      <c r="X378">
        <v>71.8</v>
      </c>
      <c r="Y378" s="22">
        <v>70.431116369770947</v>
      </c>
      <c r="Z378" s="22">
        <v>1.3688836302290497</v>
      </c>
      <c r="AA378" s="22">
        <v>1.3712773755515428</v>
      </c>
      <c r="AB378" s="22">
        <v>1.7456317483086842E-3</v>
      </c>
      <c r="AC378" s="22">
        <v>0.38102003461703726</v>
      </c>
      <c r="AD378" s="22">
        <v>1.3361445236236385E-5</v>
      </c>
      <c r="AE378" s="22">
        <v>-0.74639716414434454</v>
      </c>
      <c r="AF378" s="22">
        <v>-0.63807361207895852</v>
      </c>
      <c r="AG378" s="22">
        <v>0.61726820314757613</v>
      </c>
      <c r="AH378" s="22">
        <v>1.3712773755515499</v>
      </c>
      <c r="AI378">
        <v>-18.902189705582391</v>
      </c>
      <c r="AJ378">
        <v>-10.787464088230255</v>
      </c>
      <c r="AK378">
        <v>-7.1916427254868367</v>
      </c>
      <c r="AL378">
        <v>13.415204810032671</v>
      </c>
      <c r="AM378">
        <v>10.787464088230255</v>
      </c>
      <c r="AN378">
        <v>7.1916427254868367</v>
      </c>
    </row>
    <row r="379" spans="24:40" x14ac:dyDescent="0.25">
      <c r="X379">
        <v>71.5</v>
      </c>
      <c r="Y379" s="22">
        <v>69.584831279432606</v>
      </c>
      <c r="Z379" s="22">
        <v>1.9151687205673937</v>
      </c>
      <c r="AA379" s="22">
        <v>1.9453712560179355</v>
      </c>
      <c r="AB379" s="22">
        <v>1.552533243056527E-2</v>
      </c>
      <c r="AC379" s="22">
        <v>0.53679277168334738</v>
      </c>
      <c r="AD379" s="22">
        <v>2.3916414958721099E-4</v>
      </c>
      <c r="AE379" s="22">
        <v>-0.74639716414434454</v>
      </c>
      <c r="AF379" s="22">
        <v>-0.63751406076187545</v>
      </c>
      <c r="AG379" s="22">
        <v>0.73266143045976384</v>
      </c>
      <c r="AH379" s="22">
        <v>1.9453712560179386</v>
      </c>
      <c r="AI379">
        <v>-18.902189705582391</v>
      </c>
      <c r="AJ379">
        <v>-10.787464088230255</v>
      </c>
      <c r="AK379">
        <v>-7.1916427254868367</v>
      </c>
      <c r="AL379">
        <v>13.415204810032671</v>
      </c>
      <c r="AM379">
        <v>10.787464088230255</v>
      </c>
      <c r="AN379">
        <v>7.1916427254868367</v>
      </c>
    </row>
    <row r="380" spans="24:40" x14ac:dyDescent="0.25">
      <c r="X380">
        <v>71.400000000000006</v>
      </c>
      <c r="Y380" s="22">
        <v>70.134864694549037</v>
      </c>
      <c r="Z380" s="22">
        <v>1.2651353054509684</v>
      </c>
      <c r="AA380" s="22">
        <v>1.2673353447461295</v>
      </c>
      <c r="AB380" s="22">
        <v>1.735956709701962E-3</v>
      </c>
      <c r="AC380" s="22">
        <v>0.35214064313835503</v>
      </c>
      <c r="AD380" s="22">
        <v>1.1349380790491047E-5</v>
      </c>
      <c r="AE380" s="22">
        <v>-0.74639716414434454</v>
      </c>
      <c r="AF380" s="22">
        <v>-0.63654914642326477</v>
      </c>
      <c r="AG380" s="22">
        <v>0.59341439411119357</v>
      </c>
      <c r="AH380" s="22">
        <v>1.2673353447461229</v>
      </c>
      <c r="AI380">
        <v>-18.902189705582391</v>
      </c>
      <c r="AJ380">
        <v>-10.787464088230255</v>
      </c>
      <c r="AK380">
        <v>-7.1916427254868367</v>
      </c>
      <c r="AL380">
        <v>13.415204810032671</v>
      </c>
      <c r="AM380">
        <v>10.787464088230255</v>
      </c>
      <c r="AN380">
        <v>7.1916427254868367</v>
      </c>
    </row>
    <row r="381" spans="24:40" x14ac:dyDescent="0.25">
      <c r="X381">
        <v>63.2</v>
      </c>
      <c r="Y381" s="22">
        <v>69.543495831122826</v>
      </c>
      <c r="Z381" s="22">
        <v>-6.3434958311228229</v>
      </c>
      <c r="AA381" s="22">
        <v>-6.3688565322411677</v>
      </c>
      <c r="AB381" s="22">
        <v>3.9819865606900567E-3</v>
      </c>
      <c r="AC381" s="22">
        <v>-1.767652753581364</v>
      </c>
      <c r="AD381" s="22">
        <v>6.574654028153492E-4</v>
      </c>
      <c r="AE381" s="22">
        <v>-0.74038552290047832</v>
      </c>
      <c r="AF381" s="22">
        <v>-0.63605416231155265</v>
      </c>
      <c r="AG381" s="22">
        <v>1.3295310276865915</v>
      </c>
      <c r="AH381" s="22">
        <v>-6.3688565322411703</v>
      </c>
      <c r="AI381">
        <v>-18.902189705582391</v>
      </c>
      <c r="AJ381">
        <v>-10.787464088230255</v>
      </c>
      <c r="AK381">
        <v>-7.1916427254868367</v>
      </c>
      <c r="AL381">
        <v>13.415204810032671</v>
      </c>
      <c r="AM381">
        <v>10.787464088230255</v>
      </c>
      <c r="AN381">
        <v>7.1916427254868367</v>
      </c>
    </row>
    <row r="382" spans="24:40" x14ac:dyDescent="0.25">
      <c r="X382">
        <v>62.9</v>
      </c>
      <c r="Y382" s="22">
        <v>65.69652653804954</v>
      </c>
      <c r="Z382" s="22">
        <v>-2.796526538049541</v>
      </c>
      <c r="AA382" s="22">
        <v>-2.8031192692940792</v>
      </c>
      <c r="AB382" s="22">
        <v>2.3519267684249056E-3</v>
      </c>
      <c r="AC382" s="22">
        <v>-0.77863182865414948</v>
      </c>
      <c r="AD382" s="22">
        <v>7.5224122676053001E-5</v>
      </c>
      <c r="AE382" s="22">
        <v>-0.74038552290047832</v>
      </c>
      <c r="AF382" s="22">
        <v>-0.63457535150867905</v>
      </c>
      <c r="AG382" s="22">
        <v>0.88240117217405678</v>
      </c>
      <c r="AH382" s="22">
        <v>-2.8031192692940814</v>
      </c>
      <c r="AI382">
        <v>-18.902189705582391</v>
      </c>
      <c r="AJ382">
        <v>-10.787464088230255</v>
      </c>
      <c r="AK382">
        <v>-7.1916427254868367</v>
      </c>
      <c r="AL382">
        <v>13.415204810032671</v>
      </c>
      <c r="AM382">
        <v>10.787464088230255</v>
      </c>
      <c r="AN382">
        <v>7.1916427254868367</v>
      </c>
    </row>
    <row r="383" spans="24:40" x14ac:dyDescent="0.25">
      <c r="X383">
        <v>62.5</v>
      </c>
      <c r="Y383" s="22">
        <v>65.582893692543891</v>
      </c>
      <c r="Z383" s="22">
        <v>-3.082893692543891</v>
      </c>
      <c r="AA383" s="22">
        <v>-3.0909094987323726</v>
      </c>
      <c r="AB383" s="22">
        <v>2.5933487188037549E-3</v>
      </c>
      <c r="AC383" s="22">
        <v>-0.85846839494706118</v>
      </c>
      <c r="AD383" s="22">
        <v>1.0085180600811461E-4</v>
      </c>
      <c r="AE383" s="22">
        <v>-0.74038552290047832</v>
      </c>
      <c r="AF383" s="22">
        <v>-0.63428883885306364</v>
      </c>
      <c r="AG383" s="22">
        <v>0.92653569545218339</v>
      </c>
      <c r="AH383" s="22">
        <v>-3.0909094987323669</v>
      </c>
      <c r="AI383">
        <v>-18.902189705582391</v>
      </c>
      <c r="AJ383">
        <v>-10.787464088230255</v>
      </c>
      <c r="AK383">
        <v>-7.1916427254868367</v>
      </c>
      <c r="AL383">
        <v>13.415204810032671</v>
      </c>
      <c r="AM383">
        <v>10.787464088230255</v>
      </c>
      <c r="AN383">
        <v>7.1916427254868367</v>
      </c>
    </row>
    <row r="384" spans="24:40" x14ac:dyDescent="0.25">
      <c r="X384">
        <v>62.2</v>
      </c>
      <c r="Y384" s="22">
        <v>65.428517218383817</v>
      </c>
      <c r="Z384" s="22">
        <v>-3.2285172183838142</v>
      </c>
      <c r="AA384" s="22">
        <v>-3.2359141738303947</v>
      </c>
      <c r="AB384" s="22">
        <v>2.2858935834572927E-3</v>
      </c>
      <c r="AC384" s="22">
        <v>-0.89888046541897892</v>
      </c>
      <c r="AD384" s="22">
        <v>9.7431677456602205E-5</v>
      </c>
      <c r="AE384" s="22">
        <v>-0.74038552290047832</v>
      </c>
      <c r="AF384" s="22">
        <v>-0.63361045284813888</v>
      </c>
      <c r="AG384" s="22">
        <v>0.94809306790999104</v>
      </c>
      <c r="AH384" s="22">
        <v>-3.2359141738303916</v>
      </c>
      <c r="AI384">
        <v>-18.902189705582391</v>
      </c>
      <c r="AJ384">
        <v>-10.787464088230255</v>
      </c>
      <c r="AK384">
        <v>-7.1916427254868367</v>
      </c>
      <c r="AL384">
        <v>13.415204810032671</v>
      </c>
      <c r="AM384">
        <v>10.787464088230255</v>
      </c>
      <c r="AN384">
        <v>7.1916427254868367</v>
      </c>
    </row>
    <row r="385" spans="24:40" x14ac:dyDescent="0.25">
      <c r="X385">
        <v>61.8</v>
      </c>
      <c r="Y385" s="22">
        <v>65.115228925683553</v>
      </c>
      <c r="Z385" s="22">
        <v>-3.3152289256835559</v>
      </c>
      <c r="AA385" s="22">
        <v>-3.3231477078667808</v>
      </c>
      <c r="AB385" s="22">
        <v>2.382916102249943E-3</v>
      </c>
      <c r="AC385" s="22">
        <v>-0.92306753322809687</v>
      </c>
      <c r="AD385" s="22">
        <v>1.0711695663491124E-4</v>
      </c>
      <c r="AE385" s="22">
        <v>-0.74038552290047832</v>
      </c>
      <c r="AF385" s="22">
        <v>-0.62822624705487418</v>
      </c>
      <c r="AG385" s="22">
        <v>0.96076403618583517</v>
      </c>
      <c r="AH385" s="22">
        <v>-3.3231477078667866</v>
      </c>
      <c r="AI385">
        <v>-18.902189705582391</v>
      </c>
      <c r="AJ385">
        <v>-10.787464088230255</v>
      </c>
      <c r="AK385">
        <v>-7.1916427254868367</v>
      </c>
      <c r="AL385">
        <v>13.415204810032671</v>
      </c>
      <c r="AM385">
        <v>10.787464088230255</v>
      </c>
      <c r="AN385">
        <v>7.1916427254868367</v>
      </c>
    </row>
    <row r="386" spans="24:40" x14ac:dyDescent="0.25">
      <c r="X386">
        <v>61.3</v>
      </c>
      <c r="Y386" s="22">
        <v>64.662444307945847</v>
      </c>
      <c r="Z386" s="22">
        <v>-3.3624443079458501</v>
      </c>
      <c r="AA386" s="22">
        <v>-3.3712382292507783</v>
      </c>
      <c r="AB386" s="22">
        <v>2.6085137587232715E-3</v>
      </c>
      <c r="AC386" s="22">
        <v>-0.93631970496459771</v>
      </c>
      <c r="AD386" s="22">
        <v>1.2067635962683006E-4</v>
      </c>
      <c r="AE386" s="22">
        <v>-0.73042509746273321</v>
      </c>
      <c r="AF386" s="22">
        <v>-0.62482615116762641</v>
      </c>
      <c r="AG386" s="22">
        <v>0.96763614285773647</v>
      </c>
      <c r="AH386" s="22">
        <v>-3.3712382292507845</v>
      </c>
      <c r="AI386">
        <v>-18.902189705582391</v>
      </c>
      <c r="AJ386">
        <v>-10.787464088230255</v>
      </c>
      <c r="AK386">
        <v>-7.1916427254868367</v>
      </c>
      <c r="AL386">
        <v>13.415204810032671</v>
      </c>
      <c r="AM386">
        <v>10.787464088230255</v>
      </c>
      <c r="AN386">
        <v>7.1916427254868367</v>
      </c>
    </row>
    <row r="387" spans="24:40" x14ac:dyDescent="0.25">
      <c r="X387">
        <v>61</v>
      </c>
      <c r="Y387" s="22">
        <v>63.92299434399439</v>
      </c>
      <c r="Z387" s="22">
        <v>-2.9229943439943895</v>
      </c>
      <c r="AA387" s="22">
        <v>-2.934793189517606</v>
      </c>
      <c r="AB387" s="22">
        <v>4.0203328688926745E-3</v>
      </c>
      <c r="AC387" s="22">
        <v>-0.81452539765809451</v>
      </c>
      <c r="AD387" s="22">
        <v>1.4095068808399417E-4</v>
      </c>
      <c r="AE387" s="22">
        <v>-0.73042509746273321</v>
      </c>
      <c r="AF387" s="22">
        <v>-0.62272221751252343</v>
      </c>
      <c r="AG387" s="22">
        <v>0.90251060805848404</v>
      </c>
      <c r="AH387" s="22">
        <v>-2.9347931895176096</v>
      </c>
      <c r="AI387">
        <v>-18.902189705582391</v>
      </c>
      <c r="AJ387">
        <v>-10.787464088230255</v>
      </c>
      <c r="AK387">
        <v>-7.1916427254868367</v>
      </c>
      <c r="AL387">
        <v>13.415204810032671</v>
      </c>
      <c r="AM387">
        <v>10.787464088230255</v>
      </c>
      <c r="AN387">
        <v>7.1916427254868367</v>
      </c>
    </row>
    <row r="388" spans="24:40" x14ac:dyDescent="0.25">
      <c r="X388">
        <v>66</v>
      </c>
      <c r="Y388" s="22">
        <v>63.477979890500706</v>
      </c>
      <c r="Z388" s="22">
        <v>2.5220201094992944</v>
      </c>
      <c r="AA388" s="22">
        <v>2.5322439942838173</v>
      </c>
      <c r="AB388" s="22">
        <v>4.0374801194510024E-3</v>
      </c>
      <c r="AC388" s="22">
        <v>0.70279544690154172</v>
      </c>
      <c r="AD388" s="22">
        <v>1.0538327209335309E-4</v>
      </c>
      <c r="AE388" s="22">
        <v>-0.73042509746273321</v>
      </c>
      <c r="AF388" s="22">
        <v>-0.61959499633196957</v>
      </c>
      <c r="AG388" s="22">
        <v>0.83832896102994181</v>
      </c>
      <c r="AH388" s="22">
        <v>2.5322439942838146</v>
      </c>
      <c r="AI388">
        <v>-18.902189705582391</v>
      </c>
      <c r="AJ388">
        <v>-10.787464088230255</v>
      </c>
      <c r="AK388">
        <v>-7.1916427254868367</v>
      </c>
      <c r="AL388">
        <v>13.415204810032671</v>
      </c>
      <c r="AM388">
        <v>10.787464088230255</v>
      </c>
      <c r="AN388">
        <v>7.1916427254868367</v>
      </c>
    </row>
    <row r="389" spans="24:40" x14ac:dyDescent="0.25">
      <c r="X389">
        <v>63</v>
      </c>
      <c r="Y389" s="22">
        <v>63.740156125928699</v>
      </c>
      <c r="Z389" s="22">
        <v>-0.74015612592869928</v>
      </c>
      <c r="AA389" s="22">
        <v>-0.74205146448163362</v>
      </c>
      <c r="AB389" s="22">
        <v>2.5541874703547207E-3</v>
      </c>
      <c r="AC389" s="22">
        <v>-0.2061012254330824</v>
      </c>
      <c r="AD389" s="22">
        <v>5.7249408744404824E-6</v>
      </c>
      <c r="AE389" s="22">
        <v>-0.72448350403832318</v>
      </c>
      <c r="AF389" s="22">
        <v>-0.61821927102813745</v>
      </c>
      <c r="AG389" s="22">
        <v>0.45398372815893129</v>
      </c>
      <c r="AH389" s="22">
        <v>-0.74205146448163661</v>
      </c>
      <c r="AI389">
        <v>-18.902189705582391</v>
      </c>
      <c r="AJ389">
        <v>-10.787464088230255</v>
      </c>
      <c r="AK389">
        <v>-7.1916427254868367</v>
      </c>
      <c r="AL389">
        <v>13.415204810032671</v>
      </c>
      <c r="AM389">
        <v>10.787464088230255</v>
      </c>
      <c r="AN389">
        <v>7.1916427254868367</v>
      </c>
    </row>
    <row r="390" spans="24:40" x14ac:dyDescent="0.25">
      <c r="X390">
        <v>60</v>
      </c>
      <c r="Y390" s="22">
        <v>63.256512753590791</v>
      </c>
      <c r="Z390" s="22">
        <v>-3.2565127535907905</v>
      </c>
      <c r="AA390" s="22">
        <v>-3.2653543018227253</v>
      </c>
      <c r="AB390" s="22">
        <v>2.7076841943305982E-3</v>
      </c>
      <c r="AC390" s="22">
        <v>-0.90686666610310451</v>
      </c>
      <c r="AD390" s="22">
        <v>1.1751919653416219E-4</v>
      </c>
      <c r="AE390" s="22">
        <v>-0.72448350403832318</v>
      </c>
      <c r="AF390" s="22">
        <v>-0.61644658222307103</v>
      </c>
      <c r="AG390" s="22">
        <v>0.95229547205849119</v>
      </c>
      <c r="AH390" s="22">
        <v>-3.2653543018227253</v>
      </c>
      <c r="AI390">
        <v>-18.902189705582391</v>
      </c>
      <c r="AJ390">
        <v>-10.787464088230255</v>
      </c>
      <c r="AK390">
        <v>-7.1916427254868367</v>
      </c>
      <c r="AL390">
        <v>13.415204810032671</v>
      </c>
      <c r="AM390">
        <v>10.787464088230255</v>
      </c>
      <c r="AN390">
        <v>7.1916427254868367</v>
      </c>
    </row>
    <row r="391" spans="24:40" x14ac:dyDescent="0.25">
      <c r="X391">
        <v>59.8</v>
      </c>
      <c r="Y391" s="22">
        <v>58.813615424845807</v>
      </c>
      <c r="Z391" s="22">
        <v>0.9863845751541902</v>
      </c>
      <c r="AA391" s="22">
        <v>1.0009700262808963</v>
      </c>
      <c r="AB391" s="22">
        <v>1.4571316566692097E-2</v>
      </c>
      <c r="AC391" s="22">
        <v>0.27633478946614154</v>
      </c>
      <c r="AD391" s="22">
        <v>5.9428000975885613E-5</v>
      </c>
      <c r="AE391" s="22">
        <v>-0.72448350403832318</v>
      </c>
      <c r="AF391" s="22">
        <v>-0.61421945141925205</v>
      </c>
      <c r="AG391" s="22">
        <v>0.52567555532489951</v>
      </c>
      <c r="AH391" s="22">
        <v>1.0009700262808994</v>
      </c>
      <c r="AI391">
        <v>-18.902189705582391</v>
      </c>
      <c r="AJ391">
        <v>-10.787464088230255</v>
      </c>
      <c r="AK391">
        <v>-7.1916427254868367</v>
      </c>
      <c r="AL391">
        <v>13.415204810032671</v>
      </c>
      <c r="AM391">
        <v>10.787464088230255</v>
      </c>
      <c r="AN391">
        <v>7.1916427254868367</v>
      </c>
    </row>
    <row r="392" spans="24:40" x14ac:dyDescent="0.25">
      <c r="X392">
        <v>59.6</v>
      </c>
      <c r="Y392" s="22">
        <v>57.271822159748758</v>
      </c>
      <c r="Z392" s="22">
        <v>2.328177840251243</v>
      </c>
      <c r="AA392" s="22">
        <v>2.3796247730501463</v>
      </c>
      <c r="AB392" s="22">
        <v>2.1619766856333694E-2</v>
      </c>
      <c r="AC392" s="22">
        <v>0.65458222525773579</v>
      </c>
      <c r="AD392" s="22">
        <v>4.9833128389885405E-4</v>
      </c>
      <c r="AE392" s="22">
        <v>-0.72448350403832318</v>
      </c>
      <c r="AF392" s="22">
        <v>-0.61413691378631852</v>
      </c>
      <c r="AG392" s="22">
        <v>0.80906255954514161</v>
      </c>
      <c r="AH392" s="22">
        <v>2.3796247730501432</v>
      </c>
      <c r="AI392">
        <v>-18.902189705582391</v>
      </c>
      <c r="AJ392">
        <v>-10.787464088230255</v>
      </c>
      <c r="AK392">
        <v>-7.1916427254868367</v>
      </c>
      <c r="AL392">
        <v>13.415204810032671</v>
      </c>
      <c r="AM392">
        <v>10.787464088230255</v>
      </c>
      <c r="AN392">
        <v>7.1916427254868367</v>
      </c>
    </row>
    <row r="393" spans="24:40" x14ac:dyDescent="0.25">
      <c r="X393">
        <v>79.5</v>
      </c>
      <c r="Y393" s="22">
        <v>75.518961664317757</v>
      </c>
      <c r="Z393" s="22">
        <v>3.9810383356822427</v>
      </c>
      <c r="AA393" s="22">
        <v>3.99555536054595</v>
      </c>
      <c r="AB393" s="22">
        <v>3.6332933857107998E-3</v>
      </c>
      <c r="AC393" s="22">
        <v>1.1091458225250623</v>
      </c>
      <c r="AD393" s="22">
        <v>2.3610487574091777E-4</v>
      </c>
      <c r="AE393" s="22">
        <v>-0.71660092108895201</v>
      </c>
      <c r="AF393" s="22">
        <v>-0.61313761544588541</v>
      </c>
      <c r="AG393" s="22">
        <v>1.0531599225782675</v>
      </c>
      <c r="AH393" s="22">
        <v>3.9955553605459557</v>
      </c>
      <c r="AI393">
        <v>-18.902189705582391</v>
      </c>
      <c r="AJ393">
        <v>-10.787464088230255</v>
      </c>
      <c r="AK393">
        <v>-7.1916427254868367</v>
      </c>
      <c r="AL393">
        <v>13.415204810032671</v>
      </c>
      <c r="AM393">
        <v>10.787464088230255</v>
      </c>
      <c r="AN393">
        <v>7.1916427254868367</v>
      </c>
    </row>
    <row r="394" spans="24:40" x14ac:dyDescent="0.25">
      <c r="X394">
        <v>79.400000000000006</v>
      </c>
      <c r="Y394" s="22">
        <v>75.340200370442716</v>
      </c>
      <c r="Z394" s="22">
        <v>4.0597996295572898</v>
      </c>
      <c r="AA394" s="22">
        <v>4.0752004687606416</v>
      </c>
      <c r="AB394" s="22">
        <v>3.7791611287387962E-3</v>
      </c>
      <c r="AC394" s="22">
        <v>1.131172088313724</v>
      </c>
      <c r="AD394" s="22">
        <v>2.5547214043567001E-4</v>
      </c>
      <c r="AE394" s="22">
        <v>-0.71660092108895201</v>
      </c>
      <c r="AF394" s="22">
        <v>-0.60985227705489142</v>
      </c>
      <c r="AG394" s="22">
        <v>1.0635657423562137</v>
      </c>
      <c r="AH394" s="22">
        <v>4.0752004687606478</v>
      </c>
      <c r="AI394">
        <v>-18.902189705582391</v>
      </c>
      <c r="AJ394">
        <v>-10.787464088230255</v>
      </c>
      <c r="AK394">
        <v>-7.1916427254868367</v>
      </c>
      <c r="AL394">
        <v>13.415204810032671</v>
      </c>
      <c r="AM394">
        <v>10.787464088230255</v>
      </c>
      <c r="AN394">
        <v>7.1916427254868367</v>
      </c>
    </row>
    <row r="395" spans="24:40" x14ac:dyDescent="0.25">
      <c r="X395">
        <v>79.2</v>
      </c>
      <c r="Y395" s="22">
        <v>75.395972568543769</v>
      </c>
      <c r="Z395" s="22">
        <v>3.8040274314562339</v>
      </c>
      <c r="AA395" s="22">
        <v>3.8816474976901389</v>
      </c>
      <c r="AB395" s="22">
        <v>1.9996680862981345E-2</v>
      </c>
      <c r="AC395" s="22">
        <v>1.0686408179169016</v>
      </c>
      <c r="AD395" s="22">
        <v>1.2264229956934021E-3</v>
      </c>
      <c r="AE395" s="22">
        <v>-0.7126762947196924</v>
      </c>
      <c r="AF395" s="22">
        <v>-0.60932070762868662</v>
      </c>
      <c r="AG395" s="22">
        <v>1.0337508490525662</v>
      </c>
      <c r="AH395" s="22">
        <v>3.8816474976901336</v>
      </c>
      <c r="AI395">
        <v>-18.902189705582391</v>
      </c>
      <c r="AJ395">
        <v>-10.787464088230255</v>
      </c>
      <c r="AK395">
        <v>-7.1916427254868367</v>
      </c>
      <c r="AL395">
        <v>13.415204810032671</v>
      </c>
      <c r="AM395">
        <v>10.787464088230255</v>
      </c>
      <c r="AN395">
        <v>7.1916427254868367</v>
      </c>
    </row>
    <row r="396" spans="24:40" x14ac:dyDescent="0.25">
      <c r="X396">
        <v>79</v>
      </c>
      <c r="Y396" s="22">
        <v>75.585400318682531</v>
      </c>
      <c r="Z396" s="22">
        <v>3.414599681317469</v>
      </c>
      <c r="AA396" s="22">
        <v>3.438163121405438</v>
      </c>
      <c r="AB396" s="22">
        <v>6.8534968400016695E-3</v>
      </c>
      <c r="AC396" s="22">
        <v>0.95287301557724668</v>
      </c>
      <c r="AD396" s="22">
        <v>3.2977319716488896E-4</v>
      </c>
      <c r="AE396" s="22">
        <v>-0.7126762947196924</v>
      </c>
      <c r="AF396" s="22">
        <v>-0.6093115950249729</v>
      </c>
      <c r="AG396" s="22">
        <v>0.97615214776040249</v>
      </c>
      <c r="AH396" s="22">
        <v>3.4381631214054313</v>
      </c>
      <c r="AI396">
        <v>-18.902189705582391</v>
      </c>
      <c r="AJ396">
        <v>-10.787464088230255</v>
      </c>
      <c r="AK396">
        <v>-7.1916427254868367</v>
      </c>
      <c r="AL396">
        <v>13.415204810032671</v>
      </c>
      <c r="AM396">
        <v>10.787464088230255</v>
      </c>
      <c r="AN396">
        <v>7.1916427254868367</v>
      </c>
    </row>
    <row r="397" spans="24:40" x14ac:dyDescent="0.25">
      <c r="X397">
        <v>78.099999999999994</v>
      </c>
      <c r="Y397" s="22">
        <v>76.867069478658237</v>
      </c>
      <c r="Z397" s="22">
        <v>1.232930521341757</v>
      </c>
      <c r="AA397" s="22">
        <v>1.2427113655341628</v>
      </c>
      <c r="AB397" s="22">
        <v>7.8705679079423708E-3</v>
      </c>
      <c r="AC397" s="22">
        <v>0.34423603341596648</v>
      </c>
      <c r="AD397" s="22">
        <v>4.9476252083615265E-5</v>
      </c>
      <c r="AE397" s="22">
        <v>-0.7126762947196924</v>
      </c>
      <c r="AF397" s="22">
        <v>-0.60590301082771403</v>
      </c>
      <c r="AG397" s="22">
        <v>0.586716314257552</v>
      </c>
      <c r="AH397" s="22">
        <v>1.2427113655341655</v>
      </c>
      <c r="AI397">
        <v>-18.902189705582391</v>
      </c>
      <c r="AJ397">
        <v>-10.787464088230255</v>
      </c>
      <c r="AK397">
        <v>-7.1916427254868367</v>
      </c>
      <c r="AL397">
        <v>13.415204810032671</v>
      </c>
      <c r="AM397">
        <v>10.787464088230255</v>
      </c>
      <c r="AN397">
        <v>7.1916427254868367</v>
      </c>
    </row>
    <row r="398" spans="24:40" x14ac:dyDescent="0.25">
      <c r="X398">
        <v>79.2</v>
      </c>
      <c r="Y398" s="22">
        <v>73.579983623174087</v>
      </c>
      <c r="Z398" s="22">
        <v>5.6200163768259159</v>
      </c>
      <c r="AA398" s="22">
        <v>5.7119834863970169</v>
      </c>
      <c r="AB398" s="22">
        <v>1.6100730996530838E-2</v>
      </c>
      <c r="AC398" s="22">
        <v>1.5756659640766657</v>
      </c>
      <c r="AD398" s="22">
        <v>2.1383050571825201E-3</v>
      </c>
      <c r="AE398" s="22">
        <v>-0.7126762947196924</v>
      </c>
      <c r="AF398" s="22">
        <v>-0.60520984283617851</v>
      </c>
      <c r="AG398" s="22">
        <v>1.2552553381988327</v>
      </c>
      <c r="AH398" s="22">
        <v>5.7119834863970205</v>
      </c>
      <c r="AI398">
        <v>-18.902189705582391</v>
      </c>
      <c r="AJ398">
        <v>-10.787464088230255</v>
      </c>
      <c r="AK398">
        <v>-7.1916427254868367</v>
      </c>
      <c r="AL398">
        <v>13.415204810032671</v>
      </c>
      <c r="AM398">
        <v>10.787464088230255</v>
      </c>
      <c r="AN398">
        <v>7.1916427254868367</v>
      </c>
    </row>
    <row r="399" spans="24:40" x14ac:dyDescent="0.25">
      <c r="X399">
        <v>78.900000000000006</v>
      </c>
      <c r="Y399" s="22">
        <v>73.493423149787404</v>
      </c>
      <c r="Z399" s="22">
        <v>5.4065768502126019</v>
      </c>
      <c r="AA399" s="22">
        <v>5.5346613840759034</v>
      </c>
      <c r="AB399" s="22">
        <v>2.3142252971758485E-2</v>
      </c>
      <c r="AC399" s="22">
        <v>1.5212780876329783</v>
      </c>
      <c r="AD399" s="22">
        <v>2.8856119654548039E-3</v>
      </c>
      <c r="AE399" s="22">
        <v>-0.7126762947196924</v>
      </c>
      <c r="AF399" s="22">
        <v>-0.60508084975728549</v>
      </c>
      <c r="AG399" s="22">
        <v>1.2334010246602596</v>
      </c>
      <c r="AH399" s="22">
        <v>5.5346613840759096</v>
      </c>
      <c r="AI399">
        <v>-18.902189705582391</v>
      </c>
      <c r="AJ399">
        <v>-10.787464088230255</v>
      </c>
      <c r="AK399">
        <v>-7.1916427254868367</v>
      </c>
      <c r="AL399">
        <v>13.415204810032671</v>
      </c>
      <c r="AM399">
        <v>10.787464088230255</v>
      </c>
      <c r="AN399">
        <v>7.1916427254868367</v>
      </c>
    </row>
    <row r="400" spans="24:40" x14ac:dyDescent="0.25">
      <c r="X400">
        <v>78.900000000000006</v>
      </c>
      <c r="Y400" s="22">
        <v>73.768335078815554</v>
      </c>
      <c r="Z400" s="22">
        <v>5.1316649211844521</v>
      </c>
      <c r="AA400" s="22">
        <v>5.1440584595646612</v>
      </c>
      <c r="AB400" s="22">
        <v>2.4092919000882492E-3</v>
      </c>
      <c r="AC400" s="22">
        <v>1.4288412674358002</v>
      </c>
      <c r="AD400" s="22">
        <v>2.5950838449648834E-4</v>
      </c>
      <c r="AE400" s="22">
        <v>-0.70291235686137066</v>
      </c>
      <c r="AF400" s="22">
        <v>-0.60253262064445434</v>
      </c>
      <c r="AG400" s="22">
        <v>1.1953414857001325</v>
      </c>
      <c r="AH400" s="22">
        <v>5.1440584595646612</v>
      </c>
      <c r="AI400">
        <v>-18.902189705582391</v>
      </c>
      <c r="AJ400">
        <v>-10.787464088230255</v>
      </c>
      <c r="AK400">
        <v>-7.1916427254868367</v>
      </c>
      <c r="AL400">
        <v>13.415204810032671</v>
      </c>
      <c r="AM400">
        <v>10.787464088230255</v>
      </c>
      <c r="AN400">
        <v>7.1916427254868367</v>
      </c>
    </row>
    <row r="401" spans="24:40" x14ac:dyDescent="0.25">
      <c r="X401">
        <v>78</v>
      </c>
      <c r="Y401" s="22">
        <v>75.211908150423071</v>
      </c>
      <c r="Z401" s="22">
        <v>2.7880918495769293</v>
      </c>
      <c r="AA401" s="22">
        <v>2.7970624055455744</v>
      </c>
      <c r="AB401" s="22">
        <v>3.2071347249400441E-3</v>
      </c>
      <c r="AC401" s="22">
        <v>0.77661631205995352</v>
      </c>
      <c r="AD401" s="22">
        <v>1.0213431931263919E-4</v>
      </c>
      <c r="AE401" s="22">
        <v>-0.70291235686137066</v>
      </c>
      <c r="AF401" s="22">
        <v>-0.60152498624841499</v>
      </c>
      <c r="AG401" s="22">
        <v>0.88125836850492012</v>
      </c>
      <c r="AH401" s="22">
        <v>2.7970624055455788</v>
      </c>
      <c r="AI401">
        <v>-18.902189705582391</v>
      </c>
      <c r="AJ401">
        <v>-10.787464088230255</v>
      </c>
      <c r="AK401">
        <v>-7.1916427254868367</v>
      </c>
      <c r="AL401">
        <v>13.415204810032671</v>
      </c>
      <c r="AM401">
        <v>10.787464088230255</v>
      </c>
      <c r="AN401">
        <v>7.1916427254868367</v>
      </c>
    </row>
    <row r="402" spans="24:40" x14ac:dyDescent="0.25">
      <c r="X402">
        <v>78.599999999999994</v>
      </c>
      <c r="Y402" s="22">
        <v>72.482214103208108</v>
      </c>
      <c r="Z402" s="22">
        <v>6.1177858967918866</v>
      </c>
      <c r="AA402" s="22">
        <v>6.2109395633902977</v>
      </c>
      <c r="AB402" s="22">
        <v>1.4998321211737425E-2</v>
      </c>
      <c r="AC402" s="22">
        <v>1.7142639031778741</v>
      </c>
      <c r="AD402" s="22">
        <v>2.3550896270129657E-3</v>
      </c>
      <c r="AE402" s="22">
        <v>-0.70291235686137066</v>
      </c>
      <c r="AF402" s="22">
        <v>-0.60046792625930956</v>
      </c>
      <c r="AG402" s="22">
        <v>1.3092990121350716</v>
      </c>
      <c r="AH402" s="22">
        <v>6.2109395633903022</v>
      </c>
      <c r="AI402">
        <v>-18.902189705582391</v>
      </c>
      <c r="AJ402">
        <v>-10.787464088230255</v>
      </c>
      <c r="AK402">
        <v>-7.1916427254868367</v>
      </c>
      <c r="AL402">
        <v>13.415204810032671</v>
      </c>
      <c r="AM402">
        <v>10.787464088230255</v>
      </c>
      <c r="AN402">
        <v>7.1916427254868367</v>
      </c>
    </row>
    <row r="403" spans="24:40" x14ac:dyDescent="0.25">
      <c r="X403">
        <v>77.7</v>
      </c>
      <c r="Y403" s="22">
        <v>72.926189418322636</v>
      </c>
      <c r="Z403" s="22">
        <v>4.7738105816773668</v>
      </c>
      <c r="AA403" s="22">
        <v>4.880427861835642</v>
      </c>
      <c r="AB403" s="22">
        <v>2.184588793781897E-2</v>
      </c>
      <c r="AC403" s="22">
        <v>1.3423427826203533</v>
      </c>
      <c r="AD403" s="22">
        <v>2.1180474230512504E-3</v>
      </c>
      <c r="AE403" s="22">
        <v>-0.69708605805955215</v>
      </c>
      <c r="AF403" s="22">
        <v>-0.59936595603501652</v>
      </c>
      <c r="AG403" s="22">
        <v>1.1585951763322482</v>
      </c>
      <c r="AH403" s="22">
        <v>4.8804278618356376</v>
      </c>
      <c r="AI403">
        <v>-18.902189705582391</v>
      </c>
      <c r="AJ403">
        <v>-10.787464088230255</v>
      </c>
      <c r="AK403">
        <v>-7.1916427254868367</v>
      </c>
      <c r="AL403">
        <v>13.415204810032671</v>
      </c>
      <c r="AM403">
        <v>10.787464088230255</v>
      </c>
      <c r="AN403">
        <v>7.1916427254868367</v>
      </c>
    </row>
    <row r="404" spans="24:40" x14ac:dyDescent="0.25">
      <c r="X404">
        <v>78</v>
      </c>
      <c r="Y404" s="22">
        <v>74.776566277370279</v>
      </c>
      <c r="Z404" s="22">
        <v>3.2234337226297214</v>
      </c>
      <c r="AA404" s="22">
        <v>3.2364337958621832</v>
      </c>
      <c r="AB404" s="22">
        <v>4.0167894826343064E-3</v>
      </c>
      <c r="AC404" s="22">
        <v>0.89824462701327668</v>
      </c>
      <c r="AD404" s="22">
        <v>1.7126266941839191E-4</v>
      </c>
      <c r="AE404" s="22">
        <v>-0.69708605805955215</v>
      </c>
      <c r="AF404" s="22">
        <v>-0.59216243217500686</v>
      </c>
      <c r="AG404" s="22">
        <v>0.9477576837004682</v>
      </c>
      <c r="AH404" s="22">
        <v>3.2364337958621827</v>
      </c>
      <c r="AI404">
        <v>-18.902189705582391</v>
      </c>
      <c r="AJ404">
        <v>-10.787464088230255</v>
      </c>
      <c r="AK404">
        <v>-7.1916427254868367</v>
      </c>
      <c r="AL404">
        <v>13.415204810032671</v>
      </c>
      <c r="AM404">
        <v>10.787464088230255</v>
      </c>
      <c r="AN404">
        <v>7.1916427254868367</v>
      </c>
    </row>
    <row r="405" spans="24:40" x14ac:dyDescent="0.25">
      <c r="X405">
        <v>78.3</v>
      </c>
      <c r="Y405" s="22">
        <v>72.531820274250435</v>
      </c>
      <c r="Z405" s="22">
        <v>5.7681797257495617</v>
      </c>
      <c r="AA405" s="22">
        <v>5.782959680133672</v>
      </c>
      <c r="AB405" s="22">
        <v>2.5557768342885714E-3</v>
      </c>
      <c r="AC405" s="22">
        <v>1.6061879588780448</v>
      </c>
      <c r="AD405" s="22">
        <v>3.479152301515446E-4</v>
      </c>
      <c r="AE405" s="22">
        <v>-0.69708605805955215</v>
      </c>
      <c r="AF405" s="22">
        <v>-0.58964780058256083</v>
      </c>
      <c r="AG405" s="22">
        <v>1.2673547091789437</v>
      </c>
      <c r="AH405" s="22">
        <v>5.782959680133672</v>
      </c>
      <c r="AI405">
        <v>-18.902189705582391</v>
      </c>
      <c r="AJ405">
        <v>-10.787464088230255</v>
      </c>
      <c r="AK405">
        <v>-7.1916427254868367</v>
      </c>
      <c r="AL405">
        <v>13.415204810032671</v>
      </c>
      <c r="AM405">
        <v>10.787464088230255</v>
      </c>
      <c r="AN405">
        <v>7.1916427254868367</v>
      </c>
    </row>
    <row r="406" spans="24:40" x14ac:dyDescent="0.25">
      <c r="X406">
        <v>77.5</v>
      </c>
      <c r="Y406" s="22">
        <v>74.608753917922556</v>
      </c>
      <c r="Z406" s="22">
        <v>2.8912460820774442</v>
      </c>
      <c r="AA406" s="22">
        <v>2.927104763579095</v>
      </c>
      <c r="AB406" s="22">
        <v>1.2250563064166095E-2</v>
      </c>
      <c r="AC406" s="22">
        <v>0.80902800202932945</v>
      </c>
      <c r="AD406" s="22">
        <v>4.2725068323590297E-4</v>
      </c>
      <c r="AE406" s="22">
        <v>-0.69708605805955215</v>
      </c>
      <c r="AF406" s="22">
        <v>-0.58922355471291588</v>
      </c>
      <c r="AG406" s="22">
        <v>0.89945983903080939</v>
      </c>
      <c r="AH406" s="22">
        <v>2.9271047635790906</v>
      </c>
      <c r="AI406">
        <v>-18.902189705582391</v>
      </c>
      <c r="AJ406">
        <v>-10.787464088230255</v>
      </c>
      <c r="AK406">
        <v>-7.1916427254868367</v>
      </c>
      <c r="AL406">
        <v>13.415204810032671</v>
      </c>
      <c r="AM406">
        <v>10.787464088230255</v>
      </c>
      <c r="AN406">
        <v>7.1916427254868367</v>
      </c>
    </row>
    <row r="407" spans="24:40" x14ac:dyDescent="0.25">
      <c r="X407">
        <v>77.599999999999994</v>
      </c>
      <c r="Y407" s="22">
        <v>71.275556713720007</v>
      </c>
      <c r="Z407" s="22">
        <v>6.3244432862799869</v>
      </c>
      <c r="AA407" s="22">
        <v>6.4187121574090042</v>
      </c>
      <c r="AB407" s="22">
        <v>1.4686570891048316E-2</v>
      </c>
      <c r="AC407" s="22">
        <v>1.7718909633360733</v>
      </c>
      <c r="AD407" s="22">
        <v>2.4630112159574891E-3</v>
      </c>
      <c r="AE407" s="22">
        <v>-0.69708605805955215</v>
      </c>
      <c r="AF407" s="22">
        <v>-0.58740895880638355</v>
      </c>
      <c r="AG407" s="22">
        <v>1.3311239473978647</v>
      </c>
      <c r="AH407" s="22">
        <v>6.4187121574090078</v>
      </c>
      <c r="AI407">
        <v>-18.902189705582391</v>
      </c>
      <c r="AJ407">
        <v>-10.787464088230255</v>
      </c>
      <c r="AK407">
        <v>-7.1916427254868367</v>
      </c>
      <c r="AL407">
        <v>13.415204810032671</v>
      </c>
      <c r="AM407">
        <v>10.787464088230255</v>
      </c>
      <c r="AN407">
        <v>7.1916427254868367</v>
      </c>
    </row>
    <row r="408" spans="24:40" x14ac:dyDescent="0.25">
      <c r="X408">
        <v>77.8</v>
      </c>
      <c r="Y408" s="22">
        <v>77.380376522070605</v>
      </c>
      <c r="Z408" s="22">
        <v>0.4196234779293917</v>
      </c>
      <c r="AA408" s="22">
        <v>0.42110369259970071</v>
      </c>
      <c r="AB408" s="22">
        <v>3.5150835680642441E-3</v>
      </c>
      <c r="AC408" s="22">
        <v>0.11690317491563391</v>
      </c>
      <c r="AD408" s="22">
        <v>2.5372539451205687E-6</v>
      </c>
      <c r="AE408" s="22">
        <v>-0.68742774275107121</v>
      </c>
      <c r="AF408" s="22">
        <v>-0.58242415562533167</v>
      </c>
      <c r="AG408" s="22">
        <v>0.34191106287400808</v>
      </c>
      <c r="AH408" s="22">
        <v>0.4211036925997001</v>
      </c>
      <c r="AI408">
        <v>-18.902189705582391</v>
      </c>
      <c r="AJ408">
        <v>-10.787464088230255</v>
      </c>
      <c r="AK408">
        <v>-7.1916427254868367</v>
      </c>
      <c r="AL408">
        <v>13.415204810032671</v>
      </c>
      <c r="AM408">
        <v>10.787464088230255</v>
      </c>
      <c r="AN408">
        <v>7.1916427254868367</v>
      </c>
    </row>
    <row r="409" spans="24:40" x14ac:dyDescent="0.25">
      <c r="X409">
        <v>77.7</v>
      </c>
      <c r="Y409" s="22">
        <v>77.167727031719963</v>
      </c>
      <c r="Z409" s="22">
        <v>0.53227296828004</v>
      </c>
      <c r="AA409" s="22">
        <v>0.53427061424993383</v>
      </c>
      <c r="AB409" s="22">
        <v>3.7390152417273144E-3</v>
      </c>
      <c r="AC409" s="22">
        <v>0.14830293334009603</v>
      </c>
      <c r="AD409" s="22">
        <v>4.3444018902666156E-6</v>
      </c>
      <c r="AE409" s="22">
        <v>-0.68742774275107121</v>
      </c>
      <c r="AF409" s="22">
        <v>-0.58234887612569175</v>
      </c>
      <c r="AG409" s="22">
        <v>0.38510119882973104</v>
      </c>
      <c r="AH409" s="22">
        <v>0.5342706142499275</v>
      </c>
      <c r="AI409">
        <v>-18.902189705582391</v>
      </c>
      <c r="AJ409">
        <v>-10.787464088230255</v>
      </c>
      <c r="AK409">
        <v>-7.1916427254868367</v>
      </c>
      <c r="AL409">
        <v>13.415204810032671</v>
      </c>
      <c r="AM409">
        <v>10.787464088230255</v>
      </c>
      <c r="AN409">
        <v>7.1916427254868367</v>
      </c>
    </row>
    <row r="410" spans="24:40" x14ac:dyDescent="0.25">
      <c r="X410">
        <v>77.099999999999994</v>
      </c>
      <c r="Y410" s="22">
        <v>78.278971848979708</v>
      </c>
      <c r="Z410" s="22">
        <v>-1.1789718489797139</v>
      </c>
      <c r="AA410" s="22">
        <v>-1.1836363950220345</v>
      </c>
      <c r="AB410" s="22">
        <v>3.9408606071444129E-3</v>
      </c>
      <c r="AC410" s="22">
        <v>-0.32852071905209129</v>
      </c>
      <c r="AD410" s="22">
        <v>2.2473870674993921E-5</v>
      </c>
      <c r="AE410" s="22">
        <v>-0.68742774275107121</v>
      </c>
      <c r="AF410" s="22">
        <v>-0.58072638101573748</v>
      </c>
      <c r="AG410" s="22">
        <v>0.57316726969715504</v>
      </c>
      <c r="AH410" s="22">
        <v>-1.1836363950220385</v>
      </c>
      <c r="AI410">
        <v>-18.902189705582391</v>
      </c>
      <c r="AJ410">
        <v>-10.787464088230255</v>
      </c>
      <c r="AK410">
        <v>-7.1916427254868367</v>
      </c>
      <c r="AL410">
        <v>13.415204810032671</v>
      </c>
      <c r="AM410">
        <v>10.787464088230255</v>
      </c>
      <c r="AN410">
        <v>7.1916427254868367</v>
      </c>
    </row>
    <row r="411" spans="24:40" x14ac:dyDescent="0.25">
      <c r="X411">
        <v>77</v>
      </c>
      <c r="Y411" s="22">
        <v>78.112819714702283</v>
      </c>
      <c r="Z411" s="22">
        <v>-1.1128197147022831</v>
      </c>
      <c r="AA411" s="22">
        <v>-1.1177978544941567</v>
      </c>
      <c r="AB411" s="22">
        <v>4.4535241965736796E-3</v>
      </c>
      <c r="AC411" s="22">
        <v>-0.31016724542618201</v>
      </c>
      <c r="AD411" s="22">
        <v>2.2650643368457124E-5</v>
      </c>
      <c r="AE411" s="22">
        <v>-0.68742774275107121</v>
      </c>
      <c r="AF411" s="22">
        <v>-0.57465737791624172</v>
      </c>
      <c r="AG411" s="22">
        <v>0.55692660685783546</v>
      </c>
      <c r="AH411" s="22">
        <v>-1.1177978544941509</v>
      </c>
      <c r="AI411">
        <v>-18.902189705582391</v>
      </c>
      <c r="AJ411">
        <v>-10.787464088230255</v>
      </c>
      <c r="AK411">
        <v>-7.1916427254868367</v>
      </c>
      <c r="AL411">
        <v>13.415204810032671</v>
      </c>
      <c r="AM411">
        <v>10.787464088230255</v>
      </c>
      <c r="AN411">
        <v>7.1916427254868367</v>
      </c>
    </row>
    <row r="412" spans="24:40" x14ac:dyDescent="0.25">
      <c r="X412">
        <v>76.599999999999994</v>
      </c>
      <c r="Y412" s="22">
        <v>75.162376816314691</v>
      </c>
      <c r="Z412" s="22">
        <v>1.4376231836853037</v>
      </c>
      <c r="AA412" s="22">
        <v>1.453928663081399</v>
      </c>
      <c r="AB412" s="22">
        <v>1.1214772643338713E-2</v>
      </c>
      <c r="AC412" s="22">
        <v>0.40206472754861089</v>
      </c>
      <c r="AD412" s="22">
        <v>9.6499897710414847E-5</v>
      </c>
      <c r="AE412" s="22">
        <v>-0.68742774275107121</v>
      </c>
      <c r="AF412" s="22">
        <v>-0.57276507658476883</v>
      </c>
      <c r="AG412" s="22">
        <v>0.6340857414802914</v>
      </c>
      <c r="AH412" s="22">
        <v>1.453928663081395</v>
      </c>
      <c r="AI412">
        <v>-18.902189705582391</v>
      </c>
      <c r="AJ412">
        <v>-10.787464088230255</v>
      </c>
      <c r="AK412">
        <v>-7.1916427254868367</v>
      </c>
      <c r="AL412">
        <v>13.415204810032671</v>
      </c>
      <c r="AM412">
        <v>10.787464088230255</v>
      </c>
      <c r="AN412">
        <v>7.1916427254868367</v>
      </c>
    </row>
    <row r="413" spans="24:40" x14ac:dyDescent="0.25">
      <c r="X413">
        <v>76.3</v>
      </c>
      <c r="Y413" s="22">
        <v>75.974630291027637</v>
      </c>
      <c r="Z413" s="22">
        <v>0.32536970897236017</v>
      </c>
      <c r="AA413" s="22">
        <v>0.32868051498894602</v>
      </c>
      <c r="AB413" s="22">
        <v>1.0073021872600124E-2</v>
      </c>
      <c r="AC413" s="22">
        <v>9.0944707518648762E-2</v>
      </c>
      <c r="AD413" s="22">
        <v>4.4295323430590117E-6</v>
      </c>
      <c r="AE413" s="22">
        <v>-0.68742774275107121</v>
      </c>
      <c r="AF413" s="22">
        <v>-0.5725965460425616</v>
      </c>
      <c r="AG413" s="22">
        <v>0.30157040225898951</v>
      </c>
      <c r="AH413" s="22">
        <v>0.32868051498894124</v>
      </c>
      <c r="AI413">
        <v>-18.902189705582391</v>
      </c>
      <c r="AJ413">
        <v>-10.787464088230255</v>
      </c>
      <c r="AK413">
        <v>-7.1916427254868367</v>
      </c>
      <c r="AL413">
        <v>13.415204810032671</v>
      </c>
      <c r="AM413">
        <v>10.787464088230255</v>
      </c>
      <c r="AN413">
        <v>7.1916427254868367</v>
      </c>
    </row>
    <row r="414" spans="24:40" x14ac:dyDescent="0.25">
      <c r="X414">
        <v>76</v>
      </c>
      <c r="Y414" s="22">
        <v>76.272044598093046</v>
      </c>
      <c r="Z414" s="22">
        <v>-0.27204459809304637</v>
      </c>
      <c r="AA414" s="22">
        <v>-0.27307521273861823</v>
      </c>
      <c r="AB414" s="22">
        <v>3.7741054387029366E-3</v>
      </c>
      <c r="AC414" s="22">
        <v>-7.5798931814058557E-2</v>
      </c>
      <c r="AD414" s="22">
        <v>1.1455888367363813E-6</v>
      </c>
      <c r="AE414" s="22">
        <v>-0.68742774275107121</v>
      </c>
      <c r="AF414" s="22">
        <v>-0.57120222281356892</v>
      </c>
      <c r="AG414" s="22">
        <v>0.27531605803886294</v>
      </c>
      <c r="AH414" s="22">
        <v>-0.27307521273861818</v>
      </c>
      <c r="AI414">
        <v>-18.902189705582391</v>
      </c>
      <c r="AJ414">
        <v>-10.787464088230255</v>
      </c>
      <c r="AK414">
        <v>-7.1916427254868367</v>
      </c>
      <c r="AL414">
        <v>13.415204810032671</v>
      </c>
      <c r="AM414">
        <v>10.787464088230255</v>
      </c>
      <c r="AN414">
        <v>7.1916427254868367</v>
      </c>
    </row>
    <row r="415" spans="24:40" x14ac:dyDescent="0.25">
      <c r="X415">
        <v>75.8</v>
      </c>
      <c r="Y415" s="22">
        <v>75.991082885244211</v>
      </c>
      <c r="Z415" s="22">
        <v>-0.19108288524421368</v>
      </c>
      <c r="AA415" s="22">
        <v>-0.19183872455066364</v>
      </c>
      <c r="AB415" s="22">
        <v>3.9399725379599491E-3</v>
      </c>
      <c r="AC415" s="22">
        <v>-5.324525681330413E-2</v>
      </c>
      <c r="AD415" s="22">
        <v>5.9022273471409681E-7</v>
      </c>
      <c r="AE415" s="22">
        <v>-0.67401274003943057</v>
      </c>
      <c r="AF415" s="22">
        <v>-0.57042069836592901</v>
      </c>
      <c r="AG415" s="22">
        <v>0.23074933762267688</v>
      </c>
      <c r="AH415" s="22">
        <v>-0.19183872455066056</v>
      </c>
      <c r="AI415">
        <v>-18.902189705582391</v>
      </c>
      <c r="AJ415">
        <v>-10.787464088230255</v>
      </c>
      <c r="AK415">
        <v>-7.1916427254868367</v>
      </c>
      <c r="AL415">
        <v>13.415204810032671</v>
      </c>
      <c r="AM415">
        <v>10.787464088230255</v>
      </c>
      <c r="AN415">
        <v>7.1916427254868367</v>
      </c>
    </row>
    <row r="416" spans="24:40" x14ac:dyDescent="0.25">
      <c r="X416">
        <v>83</v>
      </c>
      <c r="Y416" s="22">
        <v>77.30157928100023</v>
      </c>
      <c r="Z416" s="22">
        <v>5.6984207189997704</v>
      </c>
      <c r="AA416" s="22">
        <v>5.7320957538064192</v>
      </c>
      <c r="AB416" s="22">
        <v>5.8748207031053849E-3</v>
      </c>
      <c r="AC416" s="22">
        <v>1.5894097224523007</v>
      </c>
      <c r="AD416" s="22">
        <v>7.8572699165760482E-4</v>
      </c>
      <c r="AE416" s="22">
        <v>-0.67401274003943057</v>
      </c>
      <c r="AF416" s="22">
        <v>-0.56998395779132482</v>
      </c>
      <c r="AG416" s="22">
        <v>1.2607179392918548</v>
      </c>
      <c r="AH416" s="22">
        <v>5.7320957538064148</v>
      </c>
      <c r="AI416">
        <v>-18.902189705582391</v>
      </c>
      <c r="AJ416">
        <v>-10.787464088230255</v>
      </c>
      <c r="AK416">
        <v>-7.1916427254868367</v>
      </c>
      <c r="AL416">
        <v>13.415204810032671</v>
      </c>
      <c r="AM416">
        <v>10.787464088230255</v>
      </c>
      <c r="AN416">
        <v>7.1916427254868367</v>
      </c>
    </row>
    <row r="417" spans="24:40" x14ac:dyDescent="0.25">
      <c r="X417">
        <v>81</v>
      </c>
      <c r="Y417" s="22">
        <v>76.607390363693327</v>
      </c>
      <c r="Z417" s="22">
        <v>4.3926096363066733</v>
      </c>
      <c r="AA417" s="22">
        <v>4.4077574234634369</v>
      </c>
      <c r="AB417" s="22">
        <v>3.4366199637338715E-3</v>
      </c>
      <c r="AC417" s="22">
        <v>1.2236917709877888</v>
      </c>
      <c r="AD417" s="22">
        <v>2.7177972965373656E-4</v>
      </c>
      <c r="AE417" s="22">
        <v>-0.67401274003943057</v>
      </c>
      <c r="AF417" s="22">
        <v>-0.56855605332066284</v>
      </c>
      <c r="AG417" s="22">
        <v>1.106206025561147</v>
      </c>
      <c r="AH417" s="22">
        <v>4.407757423463444</v>
      </c>
      <c r="AI417">
        <v>-18.902189705582391</v>
      </c>
      <c r="AJ417">
        <v>-10.787464088230255</v>
      </c>
      <c r="AK417">
        <v>-7.1916427254868367</v>
      </c>
      <c r="AL417">
        <v>13.415204810032671</v>
      </c>
      <c r="AM417">
        <v>10.787464088230255</v>
      </c>
      <c r="AN417">
        <v>7.1916427254868367</v>
      </c>
    </row>
    <row r="418" spans="24:40" x14ac:dyDescent="0.25">
      <c r="X418">
        <v>80</v>
      </c>
      <c r="Y418" s="22">
        <v>77.571278730883137</v>
      </c>
      <c r="Z418" s="22">
        <v>2.4287212691168634</v>
      </c>
      <c r="AA418" s="22">
        <v>2.4656662944513812</v>
      </c>
      <c r="AB418" s="22">
        <v>1.4983789743835248E-2</v>
      </c>
      <c r="AC418" s="22">
        <v>0.68054661634584634</v>
      </c>
      <c r="AD418" s="22">
        <v>3.7080061836172826E-4</v>
      </c>
      <c r="AE418" s="22">
        <v>-0.67401274003943057</v>
      </c>
      <c r="AF418" s="22">
        <v>-0.56792977648932008</v>
      </c>
      <c r="AG418" s="22">
        <v>0.8249524933872534</v>
      </c>
      <c r="AH418" s="22">
        <v>2.4656662944513843</v>
      </c>
      <c r="AI418">
        <v>-18.902189705582391</v>
      </c>
      <c r="AJ418">
        <v>-10.787464088230255</v>
      </c>
      <c r="AK418">
        <v>-7.1916427254868367</v>
      </c>
      <c r="AL418">
        <v>13.415204810032671</v>
      </c>
      <c r="AM418">
        <v>10.787464088230255</v>
      </c>
      <c r="AN418">
        <v>7.1916427254868367</v>
      </c>
    </row>
    <row r="419" spans="24:40" x14ac:dyDescent="0.25">
      <c r="X419">
        <v>79.7</v>
      </c>
      <c r="Y419" s="22">
        <v>77.663701689344791</v>
      </c>
      <c r="Z419" s="22">
        <v>2.0362983106552122</v>
      </c>
      <c r="AA419" s="22">
        <v>2.0734642959262288</v>
      </c>
      <c r="AB419" s="22">
        <v>1.7924584158035439E-2</v>
      </c>
      <c r="AC419" s="22">
        <v>0.57144031032566456</v>
      </c>
      <c r="AD419" s="22">
        <v>3.1368401960537055E-4</v>
      </c>
      <c r="AE419" s="22">
        <v>-0.6664012884495929</v>
      </c>
      <c r="AF419" s="22">
        <v>-0.56406855167537395</v>
      </c>
      <c r="AG419" s="22">
        <v>0.75593671052917155</v>
      </c>
      <c r="AH419" s="22">
        <v>2.0734642959262235</v>
      </c>
      <c r="AI419">
        <v>-18.902189705582391</v>
      </c>
      <c r="AJ419">
        <v>-10.787464088230255</v>
      </c>
      <c r="AK419">
        <v>-7.1916427254868367</v>
      </c>
      <c r="AL419">
        <v>13.415204810032671</v>
      </c>
      <c r="AM419">
        <v>10.787464088230255</v>
      </c>
      <c r="AN419">
        <v>7.1916427254868367</v>
      </c>
    </row>
    <row r="420" spans="24:40" x14ac:dyDescent="0.25">
      <c r="X420">
        <v>79.5</v>
      </c>
      <c r="Y420" s="22">
        <v>77.10751662703619</v>
      </c>
      <c r="Z420" s="22">
        <v>2.3924833729638095</v>
      </c>
      <c r="AA420" s="22">
        <v>2.4017565573007573</v>
      </c>
      <c r="AB420" s="22">
        <v>3.8610009448115292E-3</v>
      </c>
      <c r="AC420" s="22">
        <v>0.66663920122297748</v>
      </c>
      <c r="AD420" s="22">
        <v>9.0658402212918772E-5</v>
      </c>
      <c r="AE420" s="22">
        <v>-0.6664012884495929</v>
      </c>
      <c r="AF420" s="22">
        <v>-0.56287672829393809</v>
      </c>
      <c r="AG420" s="22">
        <v>0.81647976167384428</v>
      </c>
      <c r="AH420" s="22">
        <v>2.4017565573007551</v>
      </c>
      <c r="AI420">
        <v>-18.902189705582391</v>
      </c>
      <c r="AJ420">
        <v>-10.787464088230255</v>
      </c>
      <c r="AK420">
        <v>-7.1916427254868367</v>
      </c>
      <c r="AL420">
        <v>13.415204810032671</v>
      </c>
      <c r="AM420">
        <v>10.787464088230255</v>
      </c>
      <c r="AN420">
        <v>7.1916427254868367</v>
      </c>
    </row>
    <row r="421" spans="24:40" x14ac:dyDescent="0.25">
      <c r="X421">
        <v>79.3</v>
      </c>
      <c r="Y421" s="22">
        <v>77.521050208890003</v>
      </c>
      <c r="Z421" s="22">
        <v>1.7789497911099943</v>
      </c>
      <c r="AA421" s="22">
        <v>1.7870628419055521</v>
      </c>
      <c r="AB421" s="22">
        <v>4.5398799669007514E-3</v>
      </c>
      <c r="AC421" s="22">
        <v>0.4958538042146266</v>
      </c>
      <c r="AD421" s="22">
        <v>5.901660225567026E-5</v>
      </c>
      <c r="AE421" s="22">
        <v>-0.6664012884495929</v>
      </c>
      <c r="AF421" s="22">
        <v>-0.56279579667904311</v>
      </c>
      <c r="AG421" s="22">
        <v>0.704168874784044</v>
      </c>
      <c r="AH421" s="22">
        <v>1.7870628419055541</v>
      </c>
      <c r="AI421">
        <v>-18.902189705582391</v>
      </c>
      <c r="AJ421">
        <v>-10.787464088230255</v>
      </c>
      <c r="AK421">
        <v>-7.1916427254868367</v>
      </c>
      <c r="AL421">
        <v>13.415204810032671</v>
      </c>
      <c r="AM421">
        <v>10.787464088230255</v>
      </c>
      <c r="AN421">
        <v>7.1916427254868367</v>
      </c>
    </row>
    <row r="422" spans="24:40" x14ac:dyDescent="0.25">
      <c r="X422">
        <v>79.099999999999994</v>
      </c>
      <c r="Y422" s="22">
        <v>76.031856878801676</v>
      </c>
      <c r="Z422" s="22">
        <v>3.0681431211983181</v>
      </c>
      <c r="AA422" s="22">
        <v>3.083261579843267</v>
      </c>
      <c r="AB422" s="22">
        <v>4.9033979937932589E-3</v>
      </c>
      <c r="AC422" s="22">
        <v>0.85535201862982713</v>
      </c>
      <c r="AD422" s="22">
        <v>1.8974400804922653E-4</v>
      </c>
      <c r="AE422" s="22">
        <v>-0.66071795340131467</v>
      </c>
      <c r="AF422" s="22">
        <v>-0.56038873958878166</v>
      </c>
      <c r="AG422" s="22">
        <v>0.92485243073142598</v>
      </c>
      <c r="AH422" s="22">
        <v>3.0832615798432612</v>
      </c>
      <c r="AI422">
        <v>-18.902189705582391</v>
      </c>
      <c r="AJ422">
        <v>-10.787464088230255</v>
      </c>
      <c r="AK422">
        <v>-7.1916427254868367</v>
      </c>
      <c r="AL422">
        <v>13.415204810032671</v>
      </c>
      <c r="AM422">
        <v>10.787464088230255</v>
      </c>
      <c r="AN422">
        <v>7.1916427254868367</v>
      </c>
    </row>
    <row r="423" spans="24:40" x14ac:dyDescent="0.25">
      <c r="X423">
        <v>78.900000000000006</v>
      </c>
      <c r="Y423" s="22">
        <v>76.771725178143527</v>
      </c>
      <c r="Z423" s="22">
        <v>2.1282748218564791</v>
      </c>
      <c r="AA423" s="22">
        <v>2.1773438036160542</v>
      </c>
      <c r="AB423" s="22">
        <v>2.2536166166353705E-2</v>
      </c>
      <c r="AC423" s="22">
        <v>0.598658633835495</v>
      </c>
      <c r="AD423" s="22">
        <v>4.348948234511101E-4</v>
      </c>
      <c r="AE423" s="22">
        <v>-0.66071795340131467</v>
      </c>
      <c r="AF423" s="22">
        <v>-0.55982497928829689</v>
      </c>
      <c r="AG423" s="22">
        <v>0.7737303366389966</v>
      </c>
      <c r="AH423" s="22">
        <v>2.1773438036160511</v>
      </c>
      <c r="AI423">
        <v>-18.902189705582391</v>
      </c>
      <c r="AJ423">
        <v>-10.787464088230255</v>
      </c>
      <c r="AK423">
        <v>-7.1916427254868367</v>
      </c>
      <c r="AL423">
        <v>13.415204810032671</v>
      </c>
      <c r="AM423">
        <v>10.787464088230255</v>
      </c>
      <c r="AN423">
        <v>7.1916427254868367</v>
      </c>
    </row>
    <row r="424" spans="24:40" x14ac:dyDescent="0.25">
      <c r="X424">
        <v>78.8</v>
      </c>
      <c r="Y424" s="22">
        <v>76.41328353287949</v>
      </c>
      <c r="Z424" s="22">
        <v>2.3867164671205074</v>
      </c>
      <c r="AA424" s="22">
        <v>2.4286965144346908</v>
      </c>
      <c r="AB424" s="22">
        <v>1.7285011554421199E-2</v>
      </c>
      <c r="AC424" s="22">
        <v>0.66955912216534763</v>
      </c>
      <c r="AD424" s="22">
        <v>4.1501744830391943E-4</v>
      </c>
      <c r="AE424" s="22">
        <v>-0.66071795340131467</v>
      </c>
      <c r="AF424" s="22">
        <v>-0.55944120375480566</v>
      </c>
      <c r="AG424" s="22">
        <v>0.81826592386909747</v>
      </c>
      <c r="AH424" s="22">
        <v>2.4286965144346935</v>
      </c>
      <c r="AI424">
        <v>-18.902189705582391</v>
      </c>
      <c r="AJ424">
        <v>-10.787464088230255</v>
      </c>
      <c r="AK424">
        <v>-7.1916427254868367</v>
      </c>
      <c r="AL424">
        <v>13.415204810032671</v>
      </c>
      <c r="AM424">
        <v>10.787464088230255</v>
      </c>
      <c r="AN424">
        <v>7.1916427254868367</v>
      </c>
    </row>
    <row r="425" spans="24:40" x14ac:dyDescent="0.25">
      <c r="X425">
        <v>78.7</v>
      </c>
      <c r="Y425" s="22">
        <v>76.420726850461349</v>
      </c>
      <c r="Z425" s="22">
        <v>2.2792731495386533</v>
      </c>
      <c r="AA425" s="22">
        <v>2.3147090799400587</v>
      </c>
      <c r="AB425" s="22">
        <v>1.5309021210703225E-2</v>
      </c>
      <c r="AC425" s="22">
        <v>0.63877555300161049</v>
      </c>
      <c r="AD425" s="22">
        <v>3.338800254107346E-4</v>
      </c>
      <c r="AE425" s="22">
        <v>-0.66071795340131467</v>
      </c>
      <c r="AF425" s="22">
        <v>-0.55930489367306124</v>
      </c>
      <c r="AG425" s="22">
        <v>0.79923435424261546</v>
      </c>
      <c r="AH425" s="22">
        <v>2.3147090799400631</v>
      </c>
      <c r="AI425">
        <v>-18.902189705582391</v>
      </c>
      <c r="AJ425">
        <v>-10.787464088230255</v>
      </c>
      <c r="AK425">
        <v>-7.1916427254868367</v>
      </c>
      <c r="AL425">
        <v>13.415204810032671</v>
      </c>
      <c r="AM425">
        <v>10.787464088230255</v>
      </c>
      <c r="AN425">
        <v>7.1916427254868367</v>
      </c>
    </row>
    <row r="426" spans="24:40" x14ac:dyDescent="0.25">
      <c r="X426">
        <v>78.599999999999994</v>
      </c>
      <c r="Y426" s="22">
        <v>76.192597371964752</v>
      </c>
      <c r="Z426" s="22">
        <v>2.4074026280352427</v>
      </c>
      <c r="AA426" s="22">
        <v>2.4420515069967053</v>
      </c>
      <c r="AB426" s="22">
        <v>1.4188430859134911E-2</v>
      </c>
      <c r="AC426" s="22">
        <v>0.67430078733309573</v>
      </c>
      <c r="AD426" s="22">
        <v>3.4442462180693116E-4</v>
      </c>
      <c r="AE426" s="22">
        <v>-0.66071795340131467</v>
      </c>
      <c r="AF426" s="22">
        <v>-0.55869484340411346</v>
      </c>
      <c r="AG426" s="22">
        <v>0.82115819872488383</v>
      </c>
      <c r="AH426" s="22">
        <v>2.4420515069967119</v>
      </c>
      <c r="AI426">
        <v>-18.902189705582391</v>
      </c>
      <c r="AJ426">
        <v>-10.787464088230255</v>
      </c>
      <c r="AK426">
        <v>-7.1916427254868367</v>
      </c>
      <c r="AL426">
        <v>13.415204810032671</v>
      </c>
      <c r="AM426">
        <v>10.787464088230255</v>
      </c>
      <c r="AN426">
        <v>7.1916427254868367</v>
      </c>
    </row>
    <row r="427" spans="24:40" x14ac:dyDescent="0.25">
      <c r="X427">
        <v>78.5</v>
      </c>
      <c r="Y427" s="22">
        <v>75.053360708583924</v>
      </c>
      <c r="Z427" s="22">
        <v>3.4466392914160764</v>
      </c>
      <c r="AA427" s="22">
        <v>3.4616878175997101</v>
      </c>
      <c r="AB427" s="22">
        <v>4.3471644401700919E-3</v>
      </c>
      <c r="AC427" s="22">
        <v>0.96060260255749907</v>
      </c>
      <c r="AD427" s="22">
        <v>2.120469599762742E-4</v>
      </c>
      <c r="AE427" s="22">
        <v>-0.66071795340131467</v>
      </c>
      <c r="AF427" s="22">
        <v>-0.55819038373494112</v>
      </c>
      <c r="AG427" s="22">
        <v>0.98010336320078972</v>
      </c>
      <c r="AH427" s="22">
        <v>3.4616878175997159</v>
      </c>
      <c r="AI427">
        <v>-18.902189705582391</v>
      </c>
      <c r="AJ427">
        <v>-10.787464088230255</v>
      </c>
      <c r="AK427">
        <v>-7.1916427254868367</v>
      </c>
      <c r="AL427">
        <v>13.415204810032671</v>
      </c>
      <c r="AM427">
        <v>10.787464088230255</v>
      </c>
      <c r="AN427">
        <v>7.1916427254868367</v>
      </c>
    </row>
    <row r="428" spans="24:40" x14ac:dyDescent="0.25">
      <c r="X428">
        <v>78.400000000000006</v>
      </c>
      <c r="Y428" s="22">
        <v>74.912056076950918</v>
      </c>
      <c r="Z428" s="22">
        <v>3.4879439230490874</v>
      </c>
      <c r="AA428" s="22">
        <v>3.5182554997474966</v>
      </c>
      <c r="AB428" s="22">
        <v>8.6155131998171489E-3</v>
      </c>
      <c r="AC428" s="22">
        <v>0.97420493759427995</v>
      </c>
      <c r="AD428" s="22">
        <v>4.3409630103689384E-4</v>
      </c>
      <c r="AE428" s="22">
        <v>-0.64941472986293491</v>
      </c>
      <c r="AF428" s="22">
        <v>-0.55811891720225248</v>
      </c>
      <c r="AG428" s="22">
        <v>0.9870182053003278</v>
      </c>
      <c r="AH428" s="22">
        <v>3.5182554997474913</v>
      </c>
      <c r="AI428">
        <v>-18.902189705582391</v>
      </c>
      <c r="AJ428">
        <v>-10.787464088230255</v>
      </c>
      <c r="AK428">
        <v>-7.1916427254868367</v>
      </c>
      <c r="AL428">
        <v>13.415204810032671</v>
      </c>
      <c r="AM428">
        <v>10.787464088230255</v>
      </c>
      <c r="AN428">
        <v>7.1916427254868367</v>
      </c>
    </row>
    <row r="429" spans="24:40" x14ac:dyDescent="0.25">
      <c r="X429">
        <v>78.2</v>
      </c>
      <c r="Y429" s="22">
        <v>74.17693365883639</v>
      </c>
      <c r="Z429" s="22">
        <v>4.0230663411636129</v>
      </c>
      <c r="AA429" s="22">
        <v>4.0418360197040215</v>
      </c>
      <c r="AB429" s="22">
        <v>4.6438495893729084E-3</v>
      </c>
      <c r="AC429" s="22">
        <v>1.1214239676633204</v>
      </c>
      <c r="AD429" s="22">
        <v>3.0880598382863509E-4</v>
      </c>
      <c r="AE429" s="22">
        <v>-0.64941472986293491</v>
      </c>
      <c r="AF429" s="22">
        <v>-0.55684466485067363</v>
      </c>
      <c r="AG429" s="22">
        <v>1.0589730722087887</v>
      </c>
      <c r="AH429" s="22">
        <v>4.0418360197040277</v>
      </c>
      <c r="AI429">
        <v>-18.902189705582391</v>
      </c>
      <c r="AJ429">
        <v>-10.787464088230255</v>
      </c>
      <c r="AK429">
        <v>-7.1916427254868367</v>
      </c>
      <c r="AL429">
        <v>13.415204810032671</v>
      </c>
      <c r="AM429">
        <v>10.787464088230255</v>
      </c>
      <c r="AN429">
        <v>7.1916427254868367</v>
      </c>
    </row>
    <row r="430" spans="24:40" x14ac:dyDescent="0.25">
      <c r="X430">
        <v>78.099999999999994</v>
      </c>
      <c r="Y430" s="22">
        <v>75.809059036220461</v>
      </c>
      <c r="Z430" s="22">
        <v>2.2909409637795335</v>
      </c>
      <c r="AA430" s="22">
        <v>2.3080065922264907</v>
      </c>
      <c r="AB430" s="22">
        <v>7.3940986583149442E-3</v>
      </c>
      <c r="AC430" s="22">
        <v>0.63948058435979116</v>
      </c>
      <c r="AD430" s="22">
        <v>1.6032805110619751E-4</v>
      </c>
      <c r="AE430" s="22">
        <v>-0.64941472986293491</v>
      </c>
      <c r="AF430" s="22">
        <v>-0.55253039621355571</v>
      </c>
      <c r="AG430" s="22">
        <v>0.79967529933079162</v>
      </c>
      <c r="AH430" s="22">
        <v>2.3080065922264974</v>
      </c>
      <c r="AI430">
        <v>-18.902189705582391</v>
      </c>
      <c r="AJ430">
        <v>-10.787464088230255</v>
      </c>
      <c r="AK430">
        <v>-7.1916427254868367</v>
      </c>
      <c r="AL430">
        <v>13.415204810032671</v>
      </c>
      <c r="AM430">
        <v>10.787464088230255</v>
      </c>
      <c r="AN430">
        <v>7.1916427254868367</v>
      </c>
    </row>
    <row r="431" spans="24:40" x14ac:dyDescent="0.25">
      <c r="X431">
        <v>63</v>
      </c>
      <c r="Y431" s="22">
        <v>60.490810355843912</v>
      </c>
      <c r="Z431" s="22">
        <v>2.5091896441560877</v>
      </c>
      <c r="AA431" s="22">
        <v>2.5269294693357836</v>
      </c>
      <c r="AB431" s="22">
        <v>7.0203087957011658E-3</v>
      </c>
      <c r="AC431" s="22">
        <v>0.70026947405379514</v>
      </c>
      <c r="AD431" s="22">
        <v>1.8247049009076531E-4</v>
      </c>
      <c r="AE431" s="22">
        <v>-0.64941472986293491</v>
      </c>
      <c r="AF431" s="22">
        <v>-0.55224635582269033</v>
      </c>
      <c r="AG431" s="22">
        <v>0.83682105258758588</v>
      </c>
      <c r="AH431" s="22">
        <v>2.5269294693357822</v>
      </c>
      <c r="AI431">
        <v>-18.902189705582391</v>
      </c>
      <c r="AJ431">
        <v>-10.787464088230255</v>
      </c>
      <c r="AK431">
        <v>-7.1916427254868367</v>
      </c>
      <c r="AL431">
        <v>13.415204810032671</v>
      </c>
      <c r="AM431">
        <v>10.787464088230255</v>
      </c>
      <c r="AN431">
        <v>7.1916427254868367</v>
      </c>
    </row>
    <row r="432" spans="24:40" x14ac:dyDescent="0.25">
      <c r="X432">
        <v>62.7</v>
      </c>
      <c r="Y432" s="22">
        <v>61.062468068814496</v>
      </c>
      <c r="Z432" s="22">
        <v>1.6375319311855066</v>
      </c>
      <c r="AA432" s="22">
        <v>1.6499489232132944</v>
      </c>
      <c r="AB432" s="22">
        <v>7.5256826760457312E-3</v>
      </c>
      <c r="AC432" s="22">
        <v>0.45712190246063811</v>
      </c>
      <c r="AD432" s="22">
        <v>8.3394437756798497E-5</v>
      </c>
      <c r="AE432" s="22">
        <v>-0.64941472986293491</v>
      </c>
      <c r="AF432" s="22">
        <v>-0.5513870061462911</v>
      </c>
      <c r="AG432" s="22">
        <v>0.67610790740874949</v>
      </c>
      <c r="AH432" s="22">
        <v>1.6499489232132931</v>
      </c>
      <c r="AI432">
        <v>-18.902189705582391</v>
      </c>
      <c r="AJ432">
        <v>-10.787464088230255</v>
      </c>
      <c r="AK432">
        <v>-7.1916427254868367</v>
      </c>
      <c r="AL432">
        <v>13.415204810032671</v>
      </c>
      <c r="AM432">
        <v>10.787464088230255</v>
      </c>
      <c r="AN432">
        <v>7.1916427254868367</v>
      </c>
    </row>
    <row r="433" spans="24:40" x14ac:dyDescent="0.25">
      <c r="X433">
        <v>62.2</v>
      </c>
      <c r="Y433" s="22">
        <v>60.924465103980531</v>
      </c>
      <c r="Z433" s="22">
        <v>1.2755348960194723</v>
      </c>
      <c r="AA433" s="22">
        <v>1.2849070064518244</v>
      </c>
      <c r="AB433" s="22">
        <v>7.2939990094953687E-3</v>
      </c>
      <c r="AC433" s="22">
        <v>0.35602780165138875</v>
      </c>
      <c r="AD433" s="22">
        <v>4.9018416448398787E-5</v>
      </c>
      <c r="AE433" s="22">
        <v>-0.64941472986293491</v>
      </c>
      <c r="AF433" s="22">
        <v>-0.55035232193750461</v>
      </c>
      <c r="AG433" s="22">
        <v>0.59668065298900785</v>
      </c>
      <c r="AH433" s="22">
        <v>1.2849070064518255</v>
      </c>
      <c r="AI433">
        <v>-18.902189705582391</v>
      </c>
      <c r="AJ433">
        <v>-10.787464088230255</v>
      </c>
      <c r="AK433">
        <v>-7.1916427254868367</v>
      </c>
      <c r="AL433">
        <v>13.415204810032671</v>
      </c>
      <c r="AM433">
        <v>10.787464088230255</v>
      </c>
      <c r="AN433">
        <v>7.1916427254868367</v>
      </c>
    </row>
    <row r="434" spans="24:40" x14ac:dyDescent="0.25">
      <c r="X434">
        <v>61.8</v>
      </c>
      <c r="Y434" s="22">
        <v>60.032757791553635</v>
      </c>
      <c r="Z434" s="22">
        <v>1.7672422084463619</v>
      </c>
      <c r="AA434" s="22">
        <v>1.7814111892379145</v>
      </c>
      <c r="AB434" s="22">
        <v>7.9537957755926939E-3</v>
      </c>
      <c r="AC434" s="22">
        <v>0.49343734752100799</v>
      </c>
      <c r="AD434" s="22">
        <v>1.027431720845283E-4</v>
      </c>
      <c r="AE434" s="22">
        <v>-0.64941472986293491</v>
      </c>
      <c r="AF434" s="22">
        <v>-0.54945086631217699</v>
      </c>
      <c r="AG434" s="22">
        <v>0.70245095737781438</v>
      </c>
      <c r="AH434" s="22">
        <v>1.7814111892379161</v>
      </c>
      <c r="AI434">
        <v>-18.902189705582391</v>
      </c>
      <c r="AJ434">
        <v>-10.787464088230255</v>
      </c>
      <c r="AK434">
        <v>-7.1916427254868367</v>
      </c>
      <c r="AL434">
        <v>13.415204810032671</v>
      </c>
      <c r="AM434">
        <v>10.787464088230255</v>
      </c>
      <c r="AN434">
        <v>7.1916427254868367</v>
      </c>
    </row>
    <row r="435" spans="24:40" x14ac:dyDescent="0.25">
      <c r="X435">
        <v>61.3</v>
      </c>
      <c r="Y435" s="22">
        <v>59.405688892260159</v>
      </c>
      <c r="Z435" s="22">
        <v>1.8943111077398385</v>
      </c>
      <c r="AA435" s="22">
        <v>1.9115348862575132</v>
      </c>
      <c r="AB435" s="22">
        <v>9.0104442464033103E-3</v>
      </c>
      <c r="AC435" s="22">
        <v>0.52919856630938911</v>
      </c>
      <c r="AD435" s="22">
        <v>1.3401729357204832E-4</v>
      </c>
      <c r="AE435" s="22">
        <v>-0.63633155866502356</v>
      </c>
      <c r="AF435" s="22">
        <v>-0.54903142888438405</v>
      </c>
      <c r="AG435" s="22">
        <v>0.72746035377152285</v>
      </c>
      <c r="AH435" s="22">
        <v>1.9115348862575168</v>
      </c>
      <c r="AI435">
        <v>-18.902189705582391</v>
      </c>
      <c r="AJ435">
        <v>-10.787464088230255</v>
      </c>
      <c r="AK435">
        <v>-7.1916427254868367</v>
      </c>
      <c r="AL435">
        <v>13.415204810032671</v>
      </c>
      <c r="AM435">
        <v>10.787464088230255</v>
      </c>
      <c r="AN435">
        <v>7.1916427254868367</v>
      </c>
    </row>
    <row r="436" spans="24:40" x14ac:dyDescent="0.25">
      <c r="X436">
        <v>69</v>
      </c>
      <c r="Y436" s="22">
        <v>58.989879555349859</v>
      </c>
      <c r="Z436" s="22">
        <v>10.010120444650141</v>
      </c>
      <c r="AA436" s="22">
        <v>10.101808367931675</v>
      </c>
      <c r="AB436" s="22">
        <v>9.076387112291296E-3</v>
      </c>
      <c r="AC436" s="22">
        <v>2.7965404542385945</v>
      </c>
      <c r="AD436" s="22">
        <v>3.7701744364533559E-3</v>
      </c>
      <c r="AE436" s="22">
        <v>-0.63633155866502356</v>
      </c>
      <c r="AF436" s="22">
        <v>-0.54857427925052948</v>
      </c>
      <c r="AG436" s="22">
        <v>1.6722859965444292</v>
      </c>
      <c r="AH436" s="22">
        <v>10.101808367931673</v>
      </c>
      <c r="AI436">
        <v>-18.902189705582391</v>
      </c>
      <c r="AJ436">
        <v>-10.787464088230255</v>
      </c>
      <c r="AK436">
        <v>-7.1916427254868367</v>
      </c>
      <c r="AL436">
        <v>13.415204810032671</v>
      </c>
      <c r="AM436">
        <v>10.787464088230255</v>
      </c>
      <c r="AN436">
        <v>7.1916427254868367</v>
      </c>
    </row>
    <row r="437" spans="24:40" x14ac:dyDescent="0.25">
      <c r="X437">
        <v>62</v>
      </c>
      <c r="Y437" s="22">
        <v>58.423853157542403</v>
      </c>
      <c r="Z437" s="22">
        <v>3.5761468424575966</v>
      </c>
      <c r="AA437" s="22">
        <v>3.6118139321892144</v>
      </c>
      <c r="AB437" s="22">
        <v>9.8751182650210229E-3</v>
      </c>
      <c r="AC437" s="22">
        <v>0.99947571888077891</v>
      </c>
      <c r="AD437" s="22">
        <v>5.2437650650602788E-4</v>
      </c>
      <c r="AE437" s="22">
        <v>-0.63633155866502356</v>
      </c>
      <c r="AF437" s="22">
        <v>-0.54779545105407668</v>
      </c>
      <c r="AG437" s="22">
        <v>0.99973782507254316</v>
      </c>
      <c r="AH437" s="22">
        <v>3.6118139321892158</v>
      </c>
      <c r="AI437">
        <v>-18.902189705582391</v>
      </c>
      <c r="AJ437">
        <v>-10.787464088230255</v>
      </c>
      <c r="AK437">
        <v>-7.1916427254868367</v>
      </c>
      <c r="AL437">
        <v>13.415204810032671</v>
      </c>
      <c r="AM437">
        <v>10.787464088230255</v>
      </c>
      <c r="AN437">
        <v>7.1916427254868367</v>
      </c>
    </row>
    <row r="438" spans="24:40" x14ac:dyDescent="0.25">
      <c r="X438">
        <v>59.8</v>
      </c>
      <c r="Y438" s="22">
        <v>56.946177609162518</v>
      </c>
      <c r="Z438" s="22">
        <v>2.8538223908374789</v>
      </c>
      <c r="AA438" s="22">
        <v>2.8992660113731148</v>
      </c>
      <c r="AB438" s="22">
        <v>1.5674181105622288E-2</v>
      </c>
      <c r="AC438" s="22">
        <v>0.79994364841586407</v>
      </c>
      <c r="AD438" s="22">
        <v>5.3630416724911542E-4</v>
      </c>
      <c r="AE438" s="22">
        <v>-0.63633155866502356</v>
      </c>
      <c r="AF438" s="22">
        <v>-0.54615783871585555</v>
      </c>
      <c r="AG438" s="22">
        <v>0.89439568895196719</v>
      </c>
      <c r="AH438" s="22">
        <v>2.8992660113731161</v>
      </c>
      <c r="AI438">
        <v>-18.902189705582391</v>
      </c>
      <c r="AJ438">
        <v>-10.787464088230255</v>
      </c>
      <c r="AK438">
        <v>-7.1916427254868367</v>
      </c>
      <c r="AL438">
        <v>13.415204810032671</v>
      </c>
      <c r="AM438">
        <v>10.787464088230255</v>
      </c>
      <c r="AN438">
        <v>7.1916427254868367</v>
      </c>
    </row>
    <row r="439" spans="24:40" x14ac:dyDescent="0.25">
      <c r="X439">
        <v>73.599999999999994</v>
      </c>
      <c r="Y439" s="22">
        <v>72.362190954979496</v>
      </c>
      <c r="Z439" s="22">
        <v>1.2378090450204979</v>
      </c>
      <c r="AA439" s="22">
        <v>1.2571689652886704</v>
      </c>
      <c r="AB439" s="22">
        <v>1.5399616760129044E-2</v>
      </c>
      <c r="AC439" s="22">
        <v>0.34691696907426578</v>
      </c>
      <c r="AD439" s="22">
        <v>9.907119428710233E-5</v>
      </c>
      <c r="AE439" s="22">
        <v>-0.62890421763218984</v>
      </c>
      <c r="AF439" s="22">
        <v>-0.54583245592742524</v>
      </c>
      <c r="AG439" s="22">
        <v>0.58899657815157613</v>
      </c>
      <c r="AH439" s="22">
        <v>1.2571689652886715</v>
      </c>
      <c r="AI439">
        <v>-18.902189705582391</v>
      </c>
      <c r="AJ439">
        <v>-10.787464088230255</v>
      </c>
      <c r="AK439">
        <v>-7.1916427254868367</v>
      </c>
      <c r="AL439">
        <v>13.415204810032671</v>
      </c>
      <c r="AM439">
        <v>10.787464088230255</v>
      </c>
      <c r="AN439">
        <v>7.1916427254868367</v>
      </c>
    </row>
    <row r="440" spans="24:40" x14ac:dyDescent="0.25">
      <c r="X440">
        <v>73.400000000000006</v>
      </c>
      <c r="Y440" s="22">
        <v>72.680056264818617</v>
      </c>
      <c r="Z440" s="22">
        <v>0.71994373518138843</v>
      </c>
      <c r="AA440" s="22">
        <v>0.72725721021697609</v>
      </c>
      <c r="AB440" s="22">
        <v>1.0056242733443852E-2</v>
      </c>
      <c r="AC440" s="22">
        <v>0.20123114023931407</v>
      </c>
      <c r="AD440" s="22">
        <v>2.1650204431108348E-5</v>
      </c>
      <c r="AE440" s="22">
        <v>-0.62890421763218984</v>
      </c>
      <c r="AF440" s="22">
        <v>-0.54559059432246759</v>
      </c>
      <c r="AG440" s="22">
        <v>0.44858794036321803</v>
      </c>
      <c r="AH440" s="22">
        <v>0.72725721021697753</v>
      </c>
      <c r="AI440">
        <v>-18.902189705582391</v>
      </c>
      <c r="AJ440">
        <v>-10.787464088230255</v>
      </c>
      <c r="AK440">
        <v>-7.1916427254868367</v>
      </c>
      <c r="AL440">
        <v>13.415204810032671</v>
      </c>
      <c r="AM440">
        <v>10.787464088230255</v>
      </c>
      <c r="AN440">
        <v>7.1916427254868367</v>
      </c>
    </row>
    <row r="441" spans="24:40" x14ac:dyDescent="0.25">
      <c r="X441">
        <v>72.099999999999994</v>
      </c>
      <c r="Y441" s="22">
        <v>72.25490716116731</v>
      </c>
      <c r="Z441" s="22">
        <v>-0.15490716116731562</v>
      </c>
      <c r="AA441" s="22">
        <v>-0.15520930929862686</v>
      </c>
      <c r="AB441" s="22">
        <v>1.9467139740522083E-3</v>
      </c>
      <c r="AC441" s="22">
        <v>-4.3121764402256194E-2</v>
      </c>
      <c r="AD441" s="22">
        <v>1.9089205860467902E-7</v>
      </c>
      <c r="AE441" s="22">
        <v>-0.62890421763218984</v>
      </c>
      <c r="AF441" s="22">
        <v>-0.54254225695123626</v>
      </c>
      <c r="AG441" s="22">
        <v>0.20765780602292849</v>
      </c>
      <c r="AH441" s="22">
        <v>-0.15520930929863025</v>
      </c>
      <c r="AI441">
        <v>-18.902189705582391</v>
      </c>
      <c r="AJ441">
        <v>-10.787464088230255</v>
      </c>
      <c r="AK441">
        <v>-7.1916427254868367</v>
      </c>
      <c r="AL441">
        <v>13.415204810032671</v>
      </c>
      <c r="AM441">
        <v>10.787464088230255</v>
      </c>
      <c r="AN441">
        <v>7.1916427254868367</v>
      </c>
    </row>
    <row r="442" spans="24:40" x14ac:dyDescent="0.25">
      <c r="X442">
        <v>73.099999999999994</v>
      </c>
      <c r="Y442" s="22">
        <v>74.973888378657321</v>
      </c>
      <c r="Z442" s="22">
        <v>-1.8738883786573268</v>
      </c>
      <c r="AA442" s="22">
        <v>-1.8935449854183162</v>
      </c>
      <c r="AB442" s="22">
        <v>1.0380850157960919E-2</v>
      </c>
      <c r="AC442" s="22">
        <v>-0.52385556795554633</v>
      </c>
      <c r="AD442" s="22">
        <v>1.5150757928870554E-4</v>
      </c>
      <c r="AE442" s="22">
        <v>-0.62335641379693996</v>
      </c>
      <c r="AF442" s="22">
        <v>-0.53932116518799167</v>
      </c>
      <c r="AG442" s="22">
        <v>0.7237786733218563</v>
      </c>
      <c r="AH442" s="22">
        <v>-1.8935449854183126</v>
      </c>
      <c r="AI442">
        <v>-18.902189705582391</v>
      </c>
      <c r="AJ442">
        <v>-10.787464088230255</v>
      </c>
      <c r="AK442">
        <v>-7.1916427254868367</v>
      </c>
      <c r="AL442">
        <v>13.415204810032671</v>
      </c>
      <c r="AM442">
        <v>10.787464088230255</v>
      </c>
      <c r="AN442">
        <v>7.1916427254868367</v>
      </c>
    </row>
    <row r="443" spans="24:40" x14ac:dyDescent="0.25">
      <c r="X443">
        <v>72.7</v>
      </c>
      <c r="Y443" s="22">
        <v>71.6859903783851</v>
      </c>
      <c r="Z443" s="22">
        <v>1.0140096216149033</v>
      </c>
      <c r="AA443" s="22">
        <v>1.0155119494879017</v>
      </c>
      <c r="AB443" s="22">
        <v>1.4793798081358116E-3</v>
      </c>
      <c r="AC443" s="22">
        <v>0.28220548385565947</v>
      </c>
      <c r="AD443" s="22">
        <v>6.2101193322579074E-6</v>
      </c>
      <c r="AE443" s="22">
        <v>-0.62335641379693996</v>
      </c>
      <c r="AF443" s="22">
        <v>-0.53930990219916664</v>
      </c>
      <c r="AG443" s="22">
        <v>0.53123016090547748</v>
      </c>
      <c r="AH443" s="22">
        <v>1.0155119494878964</v>
      </c>
      <c r="AI443">
        <v>-18.902189705582391</v>
      </c>
      <c r="AJ443">
        <v>-10.787464088230255</v>
      </c>
      <c r="AK443">
        <v>-7.1916427254868367</v>
      </c>
      <c r="AL443">
        <v>13.415204810032671</v>
      </c>
      <c r="AM443">
        <v>10.787464088230255</v>
      </c>
      <c r="AN443">
        <v>7.1916427254868367</v>
      </c>
    </row>
    <row r="444" spans="24:40" x14ac:dyDescent="0.25">
      <c r="X444">
        <v>73.599999999999994</v>
      </c>
      <c r="Y444" s="22">
        <v>71.932283516959941</v>
      </c>
      <c r="Z444" s="22">
        <v>1.6677164830400528</v>
      </c>
      <c r="AA444" s="22">
        <v>1.6831206662897671</v>
      </c>
      <c r="AB444" s="22">
        <v>9.1521562049773908E-3</v>
      </c>
      <c r="AC444" s="22">
        <v>0.46592995086752675</v>
      </c>
      <c r="AD444" s="22">
        <v>1.0553684612188594E-4</v>
      </c>
      <c r="AE444" s="22">
        <v>-0.62335641379693996</v>
      </c>
      <c r="AF444" s="22">
        <v>-0.53723510791721762</v>
      </c>
      <c r="AG444" s="22">
        <v>0.68259061733042214</v>
      </c>
      <c r="AH444" s="22">
        <v>1.6831206662897624</v>
      </c>
      <c r="AI444">
        <v>-18.902189705582391</v>
      </c>
      <c r="AJ444">
        <v>-10.787464088230255</v>
      </c>
      <c r="AK444">
        <v>-7.1916427254868367</v>
      </c>
      <c r="AL444">
        <v>13.415204810032671</v>
      </c>
      <c r="AM444">
        <v>10.787464088230255</v>
      </c>
      <c r="AN444">
        <v>7.1916427254868367</v>
      </c>
    </row>
    <row r="445" spans="24:40" x14ac:dyDescent="0.25">
      <c r="X445">
        <v>73.3</v>
      </c>
      <c r="Y445" s="22">
        <v>70.943839818319333</v>
      </c>
      <c r="Z445" s="22">
        <v>2.3561601816806643</v>
      </c>
      <c r="AA445" s="22">
        <v>2.3606508877206949</v>
      </c>
      <c r="AB445" s="22">
        <v>1.9023168836117316E-3</v>
      </c>
      <c r="AC445" s="22">
        <v>0.65587364552537264</v>
      </c>
      <c r="AD445" s="22">
        <v>4.3151567338088917E-5</v>
      </c>
      <c r="AE445" s="22">
        <v>-0.62335641379693996</v>
      </c>
      <c r="AF445" s="22">
        <v>-0.53686636239047725</v>
      </c>
      <c r="AG445" s="22">
        <v>0.80986026296230429</v>
      </c>
      <c r="AH445" s="22">
        <v>2.3606508877206887</v>
      </c>
      <c r="AI445">
        <v>-18.902189705582391</v>
      </c>
      <c r="AJ445">
        <v>-10.787464088230255</v>
      </c>
      <c r="AK445">
        <v>-7.1916427254868367</v>
      </c>
      <c r="AL445">
        <v>13.415204810032671</v>
      </c>
      <c r="AM445">
        <v>10.787464088230255</v>
      </c>
      <c r="AN445">
        <v>7.1916427254868367</v>
      </c>
    </row>
    <row r="446" spans="24:40" x14ac:dyDescent="0.25">
      <c r="X446">
        <v>72.900000000000006</v>
      </c>
      <c r="Y446" s="22">
        <v>69.224600460163003</v>
      </c>
      <c r="Z446" s="22">
        <v>3.6753995398370023</v>
      </c>
      <c r="AA446" s="22">
        <v>3.695679632109929</v>
      </c>
      <c r="AB446" s="22">
        <v>5.4875136082473104E-3</v>
      </c>
      <c r="AC446" s="22">
        <v>1.0249468104699595</v>
      </c>
      <c r="AD446" s="22">
        <v>3.0508048328978834E-4</v>
      </c>
      <c r="AE446" s="22">
        <v>-0.62335641379693996</v>
      </c>
      <c r="AF446" s="22">
        <v>-0.53550072176883701</v>
      </c>
      <c r="AG446" s="22">
        <v>1.0123965677885121</v>
      </c>
      <c r="AH446" s="22">
        <v>3.6956796321099277</v>
      </c>
      <c r="AI446">
        <v>-18.902189705582391</v>
      </c>
      <c r="AJ446">
        <v>-10.787464088230255</v>
      </c>
      <c r="AK446">
        <v>-7.1916427254868367</v>
      </c>
      <c r="AL446">
        <v>13.415204810032671</v>
      </c>
      <c r="AM446">
        <v>10.787464088230255</v>
      </c>
      <c r="AN446">
        <v>7.1916427254868367</v>
      </c>
    </row>
    <row r="447" spans="24:40" x14ac:dyDescent="0.25">
      <c r="X447">
        <v>72.3</v>
      </c>
      <c r="Y447" s="22">
        <v>70.433803394599735</v>
      </c>
      <c r="Z447" s="22">
        <v>1.8661966054002619</v>
      </c>
      <c r="AA447" s="22">
        <v>1.8690470673379167</v>
      </c>
      <c r="AB447" s="22">
        <v>1.5250883658705511E-3</v>
      </c>
      <c r="AC447" s="22">
        <v>0.5193865612747357</v>
      </c>
      <c r="AD447" s="22">
        <v>2.1686310267874136E-5</v>
      </c>
      <c r="AE447" s="22">
        <v>-0.62335641379693996</v>
      </c>
      <c r="AF447" s="22">
        <v>-0.5354957117515512</v>
      </c>
      <c r="AG447" s="22">
        <v>0.72068478634888344</v>
      </c>
      <c r="AH447" s="22">
        <v>1.8690470673379234</v>
      </c>
      <c r="AI447">
        <v>-18.902189705582391</v>
      </c>
      <c r="AJ447">
        <v>-10.787464088230255</v>
      </c>
      <c r="AK447">
        <v>-7.1916427254868367</v>
      </c>
      <c r="AL447">
        <v>13.415204810032671</v>
      </c>
      <c r="AM447">
        <v>10.787464088230255</v>
      </c>
      <c r="AN447">
        <v>7.1916427254868367</v>
      </c>
    </row>
    <row r="448" spans="24:40" x14ac:dyDescent="0.25">
      <c r="X448">
        <v>69.7</v>
      </c>
      <c r="Y448" s="22">
        <v>72.687286249600305</v>
      </c>
      <c r="Z448" s="22">
        <v>-2.9872862496003023</v>
      </c>
      <c r="AA448" s="22">
        <v>-2.9954081351805257</v>
      </c>
      <c r="AB448" s="22">
        <v>2.7114453903070825E-3</v>
      </c>
      <c r="AC448" s="22">
        <v>-0.83189461714908897</v>
      </c>
      <c r="AD448" s="22">
        <v>9.9029150706262035E-5</v>
      </c>
      <c r="AE448" s="22">
        <v>-0.62335641379693996</v>
      </c>
      <c r="AF448" s="22">
        <v>-0.53322448702300296</v>
      </c>
      <c r="AG448" s="22">
        <v>0.91208257145342331</v>
      </c>
      <c r="AH448" s="22">
        <v>-2.9954081351805257</v>
      </c>
      <c r="AI448">
        <v>-18.902189705582391</v>
      </c>
      <c r="AJ448">
        <v>-10.787464088230255</v>
      </c>
      <c r="AK448">
        <v>-7.1916427254868367</v>
      </c>
      <c r="AL448">
        <v>13.415204810032671</v>
      </c>
      <c r="AM448">
        <v>10.787464088230255</v>
      </c>
      <c r="AN448">
        <v>7.1916427254868367</v>
      </c>
    </row>
    <row r="449" spans="24:40" x14ac:dyDescent="0.25">
      <c r="X449">
        <v>69.3</v>
      </c>
      <c r="Y449" s="22">
        <v>69.090654426380226</v>
      </c>
      <c r="Z449" s="22">
        <v>0.20934557361977113</v>
      </c>
      <c r="AA449" s="22">
        <v>0.20979652462888509</v>
      </c>
      <c r="AB449" s="22">
        <v>2.1494684428450751E-3</v>
      </c>
      <c r="AC449" s="22">
        <v>5.8281796198830123E-2</v>
      </c>
      <c r="AD449" s="22">
        <v>3.851038277532613E-7</v>
      </c>
      <c r="AE449" s="22">
        <v>-0.62335641379693996</v>
      </c>
      <c r="AF449" s="22">
        <v>-0.53282936088017241</v>
      </c>
      <c r="AG449" s="22">
        <v>0.24141623018933528</v>
      </c>
      <c r="AH449" s="22">
        <v>0.20979652462887946</v>
      </c>
      <c r="AI449">
        <v>-18.902189705582391</v>
      </c>
      <c r="AJ449">
        <v>-10.787464088230255</v>
      </c>
      <c r="AK449">
        <v>-7.1916427254868367</v>
      </c>
      <c r="AL449">
        <v>13.415204810032671</v>
      </c>
      <c r="AM449">
        <v>10.787464088230255</v>
      </c>
      <c r="AN449">
        <v>7.1916427254868367</v>
      </c>
    </row>
    <row r="450" spans="24:40" x14ac:dyDescent="0.25">
      <c r="X450">
        <v>73</v>
      </c>
      <c r="Y450" s="22">
        <v>72.197670621291763</v>
      </c>
      <c r="Z450" s="22">
        <v>0.80232937870823662</v>
      </c>
      <c r="AA450" s="22">
        <v>0.80504761011492576</v>
      </c>
      <c r="AB450" s="22">
        <v>3.3764852817776353E-3</v>
      </c>
      <c r="AC450" s="22">
        <v>0.2235059153769858</v>
      </c>
      <c r="AD450" s="22">
        <v>8.9075480495055524E-6</v>
      </c>
      <c r="AE450" s="22">
        <v>-0.62335641379693996</v>
      </c>
      <c r="AF450" s="22">
        <v>-0.53175556832364079</v>
      </c>
      <c r="AG450" s="22">
        <v>0.47276412234536769</v>
      </c>
      <c r="AH450" s="22">
        <v>0.80504761011491988</v>
      </c>
      <c r="AI450">
        <v>-18.902189705582391</v>
      </c>
      <c r="AJ450">
        <v>-10.787464088230255</v>
      </c>
      <c r="AK450">
        <v>-7.1916427254868367</v>
      </c>
      <c r="AL450">
        <v>13.415204810032671</v>
      </c>
      <c r="AM450">
        <v>10.787464088230255</v>
      </c>
      <c r="AN450">
        <v>7.1916427254868367</v>
      </c>
    </row>
    <row r="451" spans="24:40" x14ac:dyDescent="0.25">
      <c r="X451">
        <v>71.400000000000006</v>
      </c>
      <c r="Y451" s="22">
        <v>69.228105814518401</v>
      </c>
      <c r="Z451" s="22">
        <v>2.1718941854816052</v>
      </c>
      <c r="AA451" s="22">
        <v>2.1759416540092076</v>
      </c>
      <c r="AB451" s="22">
        <v>1.8600997504434589E-3</v>
      </c>
      <c r="AC451" s="22">
        <v>0.6045675684299423</v>
      </c>
      <c r="AD451" s="22">
        <v>3.5849318904096742E-5</v>
      </c>
      <c r="AE451" s="22">
        <v>-0.62335641379693996</v>
      </c>
      <c r="AF451" s="22">
        <v>-0.53125839738810154</v>
      </c>
      <c r="AG451" s="22">
        <v>0.77753943207398957</v>
      </c>
      <c r="AH451" s="22">
        <v>2.1759416540092071</v>
      </c>
      <c r="AI451">
        <v>-18.902189705582391</v>
      </c>
      <c r="AJ451">
        <v>-10.787464088230255</v>
      </c>
      <c r="AK451">
        <v>-7.1916427254868367</v>
      </c>
      <c r="AL451">
        <v>13.415204810032671</v>
      </c>
      <c r="AM451">
        <v>10.787464088230255</v>
      </c>
      <c r="AN451">
        <v>7.1916427254868367</v>
      </c>
    </row>
    <row r="452" spans="24:40" x14ac:dyDescent="0.25">
      <c r="X452">
        <v>71.2</v>
      </c>
      <c r="Y452" s="22">
        <v>69.03807601231847</v>
      </c>
      <c r="Z452" s="22">
        <v>2.1619239876815328</v>
      </c>
      <c r="AA452" s="22">
        <v>2.1650467839001379</v>
      </c>
      <c r="AB452" s="22">
        <v>1.4423689325427798E-3</v>
      </c>
      <c r="AC452" s="22">
        <v>0.60166637997438366</v>
      </c>
      <c r="AD452" s="22">
        <v>2.752080370823239E-5</v>
      </c>
      <c r="AE452" s="22">
        <v>-0.62335641379693996</v>
      </c>
      <c r="AF452" s="22">
        <v>-0.52999719583868399</v>
      </c>
      <c r="AG452" s="22">
        <v>0.77567156707873708</v>
      </c>
      <c r="AH452" s="22">
        <v>2.1650467839001322</v>
      </c>
      <c r="AI452">
        <v>-18.902189705582391</v>
      </c>
      <c r="AJ452">
        <v>-10.787464088230255</v>
      </c>
      <c r="AK452">
        <v>-7.1916427254868367</v>
      </c>
      <c r="AL452">
        <v>13.415204810032671</v>
      </c>
      <c r="AM452">
        <v>10.787464088230255</v>
      </c>
      <c r="AN452">
        <v>7.1916427254868367</v>
      </c>
    </row>
    <row r="453" spans="24:40" x14ac:dyDescent="0.25">
      <c r="X453">
        <v>72</v>
      </c>
      <c r="Y453" s="22">
        <v>68.992296293966589</v>
      </c>
      <c r="Z453" s="22">
        <v>3.0077037060334106</v>
      </c>
      <c r="AA453" s="22">
        <v>3.0126836357003128</v>
      </c>
      <c r="AB453" s="22">
        <v>1.6529879234233307E-3</v>
      </c>
      <c r="AC453" s="22">
        <v>0.83713631389866427</v>
      </c>
      <c r="AD453" s="22">
        <v>6.10698594070256E-5</v>
      </c>
      <c r="AE453" s="22">
        <v>-0.60317578841021124</v>
      </c>
      <c r="AF453" s="22">
        <v>-0.52890940283609644</v>
      </c>
      <c r="AG453" s="22">
        <v>0.91495153636608773</v>
      </c>
      <c r="AH453" s="22">
        <v>3.0126836357003182</v>
      </c>
      <c r="AI453">
        <v>-18.902189705582391</v>
      </c>
      <c r="AJ453">
        <v>-10.787464088230255</v>
      </c>
      <c r="AK453">
        <v>-7.1916427254868367</v>
      </c>
      <c r="AL453">
        <v>13.415204810032671</v>
      </c>
      <c r="AM453">
        <v>10.787464088230255</v>
      </c>
      <c r="AN453">
        <v>7.1916427254868367</v>
      </c>
    </row>
    <row r="454" spans="24:40" x14ac:dyDescent="0.25">
      <c r="X454">
        <v>76</v>
      </c>
      <c r="Y454" s="22">
        <v>74.555427957662758</v>
      </c>
      <c r="Z454" s="22">
        <v>1.4445720423372421</v>
      </c>
      <c r="AA454" s="22">
        <v>1.4505147056490983</v>
      </c>
      <c r="AB454" s="22">
        <v>4.096934204605638E-3</v>
      </c>
      <c r="AC454" s="22">
        <v>0.4025618011516055</v>
      </c>
      <c r="AD454" s="22">
        <v>3.5087582295559757E-5</v>
      </c>
      <c r="AE454" s="22">
        <v>-0.60317578841021124</v>
      </c>
      <c r="AF454" s="22">
        <v>-0.52786456712378715</v>
      </c>
      <c r="AG454" s="22">
        <v>0.63447758128369325</v>
      </c>
      <c r="AH454" s="22">
        <v>1.4505147056490995</v>
      </c>
      <c r="AI454">
        <v>-18.902189705582391</v>
      </c>
      <c r="AJ454">
        <v>-10.787464088230255</v>
      </c>
      <c r="AK454">
        <v>-7.1916427254868367</v>
      </c>
      <c r="AL454">
        <v>13.415204810032671</v>
      </c>
      <c r="AM454">
        <v>10.787464088230255</v>
      </c>
      <c r="AN454">
        <v>7.1916427254868367</v>
      </c>
    </row>
    <row r="455" spans="24:40" x14ac:dyDescent="0.25">
      <c r="X455">
        <v>76</v>
      </c>
      <c r="Y455" s="22">
        <v>73.631149122620073</v>
      </c>
      <c r="Z455" s="22">
        <v>2.3688508773799271</v>
      </c>
      <c r="AA455" s="22">
        <v>2.3735277642273331</v>
      </c>
      <c r="AB455" s="22">
        <v>1.9704369663964385E-3</v>
      </c>
      <c r="AC455" s="22">
        <v>0.65942880041164964</v>
      </c>
      <c r="AD455" s="22">
        <v>4.5185736096323674E-5</v>
      </c>
      <c r="AE455" s="22">
        <v>-0.60317578841021124</v>
      </c>
      <c r="AF455" s="22">
        <v>-0.52682749442007837</v>
      </c>
      <c r="AG455" s="22">
        <v>0.81205221532340499</v>
      </c>
      <c r="AH455" s="22">
        <v>2.3735277642273287</v>
      </c>
      <c r="AI455">
        <v>-18.902189705582391</v>
      </c>
      <c r="AJ455">
        <v>-10.787464088230255</v>
      </c>
      <c r="AK455">
        <v>-7.1916427254868367</v>
      </c>
      <c r="AL455">
        <v>13.415204810032671</v>
      </c>
      <c r="AM455">
        <v>10.787464088230255</v>
      </c>
      <c r="AN455">
        <v>7.1916427254868367</v>
      </c>
    </row>
    <row r="456" spans="24:40" x14ac:dyDescent="0.25">
      <c r="X456">
        <v>75.5</v>
      </c>
      <c r="Y456" s="22">
        <v>73.326117042622712</v>
      </c>
      <c r="Z456" s="22">
        <v>2.1738829573772875</v>
      </c>
      <c r="AA456" s="22">
        <v>2.1776886085911826</v>
      </c>
      <c r="AB456" s="22">
        <v>1.7475644584269436E-3</v>
      </c>
      <c r="AC456" s="22">
        <v>0.60508705284220077</v>
      </c>
      <c r="AD456" s="22">
        <v>3.3734551829444565E-5</v>
      </c>
      <c r="AE456" s="22">
        <v>-0.60317578841021124</v>
      </c>
      <c r="AF456" s="22">
        <v>-0.52674126588624326</v>
      </c>
      <c r="AG456" s="22">
        <v>0.7778734169787529</v>
      </c>
      <c r="AH456" s="22">
        <v>2.1776886085911826</v>
      </c>
      <c r="AI456">
        <v>-18.902189705582391</v>
      </c>
      <c r="AJ456">
        <v>-10.787464088230255</v>
      </c>
      <c r="AK456">
        <v>-7.1916427254868367</v>
      </c>
      <c r="AL456">
        <v>13.415204810032671</v>
      </c>
      <c r="AM456">
        <v>10.787464088230255</v>
      </c>
      <c r="AN456">
        <v>7.1916427254868367</v>
      </c>
    </row>
    <row r="457" spans="24:40" x14ac:dyDescent="0.25">
      <c r="X457">
        <v>75.3</v>
      </c>
      <c r="Y457" s="22">
        <v>73.221732485180624</v>
      </c>
      <c r="Z457" s="22">
        <v>2.0782675148193732</v>
      </c>
      <c r="AA457" s="22">
        <v>2.0815638789667332</v>
      </c>
      <c r="AB457" s="22">
        <v>1.5835998023754068E-3</v>
      </c>
      <c r="AC457" s="22">
        <v>0.57842557625660718</v>
      </c>
      <c r="AD457" s="22">
        <v>2.7930268298557581E-5</v>
      </c>
      <c r="AE457" s="22">
        <v>-0.60317578841021124</v>
      </c>
      <c r="AF457" s="22">
        <v>-0.52539104060649322</v>
      </c>
      <c r="AG457" s="22">
        <v>0.76054294833139247</v>
      </c>
      <c r="AH457" s="22">
        <v>2.0815638789667368</v>
      </c>
      <c r="AI457">
        <v>-18.902189705582391</v>
      </c>
      <c r="AJ457">
        <v>-10.787464088230255</v>
      </c>
      <c r="AK457">
        <v>-7.1916427254868367</v>
      </c>
      <c r="AL457">
        <v>13.415204810032671</v>
      </c>
      <c r="AM457">
        <v>10.787464088230255</v>
      </c>
      <c r="AN457">
        <v>7.1916427254868367</v>
      </c>
    </row>
    <row r="458" spans="24:40" x14ac:dyDescent="0.25">
      <c r="X458">
        <v>75</v>
      </c>
      <c r="Y458" s="22">
        <v>72.004482180651479</v>
      </c>
      <c r="Z458" s="22">
        <v>2.995517819348521</v>
      </c>
      <c r="AA458" s="22">
        <v>3.0396397519314604</v>
      </c>
      <c r="AB458" s="22">
        <v>1.451551373971088E-2</v>
      </c>
      <c r="AC458" s="22">
        <v>0.83916797813796518</v>
      </c>
      <c r="AD458" s="22">
        <v>5.459172592479516E-4</v>
      </c>
      <c r="AE458" s="22">
        <v>-0.60317578841021124</v>
      </c>
      <c r="AF458" s="22">
        <v>-0.52519721774048678</v>
      </c>
      <c r="AG458" s="22">
        <v>0.9160611213985479</v>
      </c>
      <c r="AH458" s="22">
        <v>3.0396397519314533</v>
      </c>
      <c r="AI458">
        <v>-18.902189705582391</v>
      </c>
      <c r="AJ458">
        <v>-10.787464088230255</v>
      </c>
      <c r="AK458">
        <v>-7.1916427254868367</v>
      </c>
      <c r="AL458">
        <v>13.415204810032671</v>
      </c>
      <c r="AM458">
        <v>10.787464088230255</v>
      </c>
      <c r="AN458">
        <v>7.1916427254868367</v>
      </c>
    </row>
    <row r="459" spans="24:40" x14ac:dyDescent="0.25">
      <c r="X459">
        <v>75.099999999999994</v>
      </c>
      <c r="Y459" s="22">
        <v>71.46119683031695</v>
      </c>
      <c r="Z459" s="22">
        <v>3.6388031696830438</v>
      </c>
      <c r="AA459" s="22">
        <v>3.6631503070841802</v>
      </c>
      <c r="AB459" s="22">
        <v>6.6465024255336702E-3</v>
      </c>
      <c r="AC459" s="22">
        <v>1.0153330976880512</v>
      </c>
      <c r="AD459" s="22">
        <v>3.6303862054691224E-4</v>
      </c>
      <c r="AE459" s="22">
        <v>-0.60317578841021124</v>
      </c>
      <c r="AF459" s="22">
        <v>-0.52385643935361026</v>
      </c>
      <c r="AG459" s="22">
        <v>1.0076373840266404</v>
      </c>
      <c r="AH459" s="22">
        <v>3.6631503070841731</v>
      </c>
      <c r="AI459">
        <v>-18.902189705582391</v>
      </c>
      <c r="AJ459">
        <v>-10.787464088230255</v>
      </c>
      <c r="AK459">
        <v>-7.1916427254868367</v>
      </c>
      <c r="AL459">
        <v>13.415204810032671</v>
      </c>
      <c r="AM459">
        <v>10.787464088230255</v>
      </c>
      <c r="AN459">
        <v>7.1916427254868367</v>
      </c>
    </row>
    <row r="460" spans="24:40" x14ac:dyDescent="0.25">
      <c r="X460">
        <v>74.599999999999994</v>
      </c>
      <c r="Y460" s="22">
        <v>72.735886086627985</v>
      </c>
      <c r="Z460" s="22">
        <v>1.8641139133720088</v>
      </c>
      <c r="AA460" s="22">
        <v>1.867452674854718</v>
      </c>
      <c r="AB460" s="22">
        <v>1.7878693943174206E-3</v>
      </c>
      <c r="AC460" s="22">
        <v>0.51887520515296803</v>
      </c>
      <c r="AD460" s="22">
        <v>2.5379623896871224E-5</v>
      </c>
      <c r="AE460" s="22">
        <v>-0.59046081866695443</v>
      </c>
      <c r="AF460" s="22">
        <v>-0.52385556795554633</v>
      </c>
      <c r="AG460" s="22">
        <v>0.72032992798645268</v>
      </c>
      <c r="AH460" s="22">
        <v>1.8674526748547178</v>
      </c>
      <c r="AI460">
        <v>-18.902189705582391</v>
      </c>
      <c r="AJ460">
        <v>-10.787464088230255</v>
      </c>
      <c r="AK460">
        <v>-7.1916427254868367</v>
      </c>
      <c r="AL460">
        <v>13.415204810032671</v>
      </c>
      <c r="AM460">
        <v>10.787464088230255</v>
      </c>
      <c r="AN460">
        <v>7.1916427254868367</v>
      </c>
    </row>
    <row r="461" spans="24:40" x14ac:dyDescent="0.25">
      <c r="X461">
        <v>74.7</v>
      </c>
      <c r="Y461" s="22">
        <v>74.585358592918851</v>
      </c>
      <c r="Z461" s="22">
        <v>0.11464140708115167</v>
      </c>
      <c r="AA461" s="22">
        <v>0.11495979308851645</v>
      </c>
      <c r="AB461" s="22">
        <v>2.7695422791595464E-3</v>
      </c>
      <c r="AC461" s="22">
        <v>3.192608256306962E-2</v>
      </c>
      <c r="AD461" s="22">
        <v>1.4898760157627195E-7</v>
      </c>
      <c r="AE461" s="22">
        <v>-0.59046081866695443</v>
      </c>
      <c r="AF461" s="22">
        <v>-0.52372383880018225</v>
      </c>
      <c r="AG461" s="22">
        <v>0.17867871323431234</v>
      </c>
      <c r="AH461" s="22">
        <v>0.11495979308851374</v>
      </c>
      <c r="AI461">
        <v>-18.902189705582391</v>
      </c>
      <c r="AJ461">
        <v>-10.787464088230255</v>
      </c>
      <c r="AK461">
        <v>-7.1916427254868367</v>
      </c>
      <c r="AL461">
        <v>13.415204810032671</v>
      </c>
      <c r="AM461">
        <v>10.787464088230255</v>
      </c>
      <c r="AN461">
        <v>7.1916427254868367</v>
      </c>
    </row>
    <row r="462" spans="24:40" x14ac:dyDescent="0.25">
      <c r="X462">
        <v>74.400000000000006</v>
      </c>
      <c r="Y462" s="22">
        <v>72.263396367033124</v>
      </c>
      <c r="Z462" s="22">
        <v>2.1366036329668816</v>
      </c>
      <c r="AA462" s="22">
        <v>2.1406269607442567</v>
      </c>
      <c r="AB462" s="22">
        <v>1.8795090649406274E-3</v>
      </c>
      <c r="AC462" s="22">
        <v>0.59474988743585944</v>
      </c>
      <c r="AD462" s="22">
        <v>3.5057148574915154E-5</v>
      </c>
      <c r="AE462" s="22">
        <v>-0.59046081866695443</v>
      </c>
      <c r="AF462" s="22">
        <v>-0.52283108152250746</v>
      </c>
      <c r="AG462" s="22">
        <v>0.77120029009062196</v>
      </c>
      <c r="AH462" s="22">
        <v>2.1406269607442567</v>
      </c>
      <c r="AI462">
        <v>-18.902189705582391</v>
      </c>
      <c r="AJ462">
        <v>-10.787464088230255</v>
      </c>
      <c r="AK462">
        <v>-7.1916427254868367</v>
      </c>
      <c r="AL462">
        <v>13.415204810032671</v>
      </c>
      <c r="AM462">
        <v>10.787464088230255</v>
      </c>
      <c r="AN462">
        <v>7.1916427254868367</v>
      </c>
    </row>
    <row r="463" spans="24:40" x14ac:dyDescent="0.25">
      <c r="X463">
        <v>74.2</v>
      </c>
      <c r="Y463" s="22">
        <v>72.00446227298491</v>
      </c>
      <c r="Z463" s="22">
        <v>2.1955377270150933</v>
      </c>
      <c r="AA463" s="22">
        <v>2.1993558252433587</v>
      </c>
      <c r="AB463" s="22">
        <v>1.7360075093104635E-3</v>
      </c>
      <c r="AC463" s="22">
        <v>0.61111098833948896</v>
      </c>
      <c r="AD463" s="22">
        <v>3.4181630702427388E-5</v>
      </c>
      <c r="AE463" s="22">
        <v>-0.59046081866695443</v>
      </c>
      <c r="AF463" s="22">
        <v>-0.52105140938028316</v>
      </c>
      <c r="AG463" s="22">
        <v>0.78173588144557427</v>
      </c>
      <c r="AH463" s="22">
        <v>2.1993558252433614</v>
      </c>
      <c r="AI463">
        <v>-18.902189705582391</v>
      </c>
      <c r="AJ463">
        <v>-10.787464088230255</v>
      </c>
      <c r="AK463">
        <v>-7.1916427254868367</v>
      </c>
      <c r="AL463">
        <v>13.415204810032671</v>
      </c>
      <c r="AM463">
        <v>10.787464088230255</v>
      </c>
      <c r="AN463">
        <v>7.1916427254868367</v>
      </c>
    </row>
    <row r="464" spans="24:40" x14ac:dyDescent="0.25">
      <c r="X464">
        <v>74.400000000000006</v>
      </c>
      <c r="Y464" s="22">
        <v>71.251144935174494</v>
      </c>
      <c r="Z464" s="22">
        <v>3.1488550648255114</v>
      </c>
      <c r="AA464" s="22">
        <v>3.1936182570874649</v>
      </c>
      <c r="AB464" s="22">
        <v>1.4016450514276586E-2</v>
      </c>
      <c r="AC464" s="22">
        <v>0.88190078397058103</v>
      </c>
      <c r="AD464" s="22">
        <v>5.8190787608907476E-4</v>
      </c>
      <c r="AE464" s="22">
        <v>-0.59046081866695443</v>
      </c>
      <c r="AF464" s="22">
        <v>-0.52061742430941571</v>
      </c>
      <c r="AG464" s="22">
        <v>0.93909572673427766</v>
      </c>
      <c r="AH464" s="22">
        <v>3.193618257087468</v>
      </c>
      <c r="AI464">
        <v>-18.902189705582391</v>
      </c>
      <c r="AJ464">
        <v>-10.787464088230255</v>
      </c>
      <c r="AK464">
        <v>-7.1916427254868367</v>
      </c>
      <c r="AL464">
        <v>13.415204810032671</v>
      </c>
      <c r="AM464">
        <v>10.787464088230255</v>
      </c>
      <c r="AN464">
        <v>7.1916427254868367</v>
      </c>
    </row>
    <row r="465" spans="24:40" x14ac:dyDescent="0.25">
      <c r="X465">
        <v>74.400000000000006</v>
      </c>
      <c r="Y465" s="22">
        <v>71.710066527100324</v>
      </c>
      <c r="Z465" s="22">
        <v>2.689933472899682</v>
      </c>
      <c r="AA465" s="22">
        <v>2.6948702311316737</v>
      </c>
      <c r="AB465" s="22">
        <v>1.8319094459386684E-3</v>
      </c>
      <c r="AC465" s="22">
        <v>0.74875819705991342</v>
      </c>
      <c r="AD465" s="22">
        <v>5.4153919944718833E-5</v>
      </c>
      <c r="AE465" s="22">
        <v>-0.59046081866695443</v>
      </c>
      <c r="AF465" s="22">
        <v>-0.51747995373396782</v>
      </c>
      <c r="AG465" s="22">
        <v>0.86530815150437213</v>
      </c>
      <c r="AH465" s="22">
        <v>2.694870231131671</v>
      </c>
      <c r="AI465">
        <v>-18.902189705582391</v>
      </c>
      <c r="AJ465">
        <v>-10.787464088230255</v>
      </c>
      <c r="AK465">
        <v>-7.1916427254868367</v>
      </c>
      <c r="AL465">
        <v>13.415204810032671</v>
      </c>
      <c r="AM465">
        <v>10.787464088230255</v>
      </c>
      <c r="AN465">
        <v>7.1916427254868367</v>
      </c>
    </row>
    <row r="466" spans="24:40" x14ac:dyDescent="0.25">
      <c r="X466">
        <v>73.599999999999994</v>
      </c>
      <c r="Y466" s="22">
        <v>71.375638247805057</v>
      </c>
      <c r="Z466" s="22">
        <v>2.2243617521949375</v>
      </c>
      <c r="AA466" s="22">
        <v>2.2281947622587808</v>
      </c>
      <c r="AB466" s="22">
        <v>1.7202311614637289E-3</v>
      </c>
      <c r="AC466" s="22">
        <v>0.61912904110751898</v>
      </c>
      <c r="AD466" s="22">
        <v>3.4765084645287039E-5</v>
      </c>
      <c r="AE466" s="22">
        <v>-0.57963781842623852</v>
      </c>
      <c r="AF466" s="22">
        <v>-0.51657444600337477</v>
      </c>
      <c r="AG466" s="22">
        <v>0.78684753358418746</v>
      </c>
      <c r="AH466" s="22">
        <v>2.2281947622587852</v>
      </c>
      <c r="AI466">
        <v>-18.902189705582391</v>
      </c>
      <c r="AJ466">
        <v>-10.787464088230255</v>
      </c>
      <c r="AK466">
        <v>-7.1916427254868367</v>
      </c>
      <c r="AL466">
        <v>13.415204810032671</v>
      </c>
      <c r="AM466">
        <v>10.787464088230255</v>
      </c>
      <c r="AN466">
        <v>7.1916427254868367</v>
      </c>
    </row>
    <row r="467" spans="24:40" x14ac:dyDescent="0.25">
      <c r="X467">
        <v>73.400000000000006</v>
      </c>
      <c r="Y467" s="22">
        <v>70.535622734034433</v>
      </c>
      <c r="Z467" s="22">
        <v>2.8643772659655724</v>
      </c>
      <c r="AA467" s="22">
        <v>2.9050933303624475</v>
      </c>
      <c r="AB467" s="22">
        <v>1.4015406655384765E-2</v>
      </c>
      <c r="AC467" s="22">
        <v>0.80222657672457864</v>
      </c>
      <c r="AD467" s="22">
        <v>4.8147757495756941E-4</v>
      </c>
      <c r="AE467" s="22">
        <v>-0.57963781842623852</v>
      </c>
      <c r="AF467" s="22">
        <v>-0.51576433211903372</v>
      </c>
      <c r="AG467" s="22">
        <v>0.89567102036661805</v>
      </c>
      <c r="AH467" s="22">
        <v>2.9050933303624484</v>
      </c>
      <c r="AI467">
        <v>-18.902189705582391</v>
      </c>
      <c r="AJ467">
        <v>-10.787464088230255</v>
      </c>
      <c r="AK467">
        <v>-7.1916427254868367</v>
      </c>
      <c r="AL467">
        <v>13.415204810032671</v>
      </c>
      <c r="AM467">
        <v>10.787464088230255</v>
      </c>
      <c r="AN467">
        <v>7.1916427254868367</v>
      </c>
    </row>
    <row r="468" spans="24:40" x14ac:dyDescent="0.25">
      <c r="X468">
        <v>72.8</v>
      </c>
      <c r="Y468" s="22">
        <v>71.086126691067591</v>
      </c>
      <c r="Z468" s="22">
        <v>1.7138733089324063</v>
      </c>
      <c r="AA468" s="22">
        <v>1.7230026586937157</v>
      </c>
      <c r="AB468" s="22">
        <v>5.2985117087600824E-3</v>
      </c>
      <c r="AC468" s="22">
        <v>0.4778969108560519</v>
      </c>
      <c r="AD468" s="22">
        <v>6.4028890466622196E-5</v>
      </c>
      <c r="AE468" s="22">
        <v>-0.57963781842623852</v>
      </c>
      <c r="AF468" s="22">
        <v>-0.51148486585706554</v>
      </c>
      <c r="AG468" s="22">
        <v>0.69130088301408377</v>
      </c>
      <c r="AH468" s="22">
        <v>1.7230026586937197</v>
      </c>
      <c r="AI468">
        <v>-18.902189705582391</v>
      </c>
      <c r="AJ468">
        <v>-10.787464088230255</v>
      </c>
      <c r="AK468">
        <v>-7.1916427254868367</v>
      </c>
      <c r="AL468">
        <v>13.415204810032671</v>
      </c>
      <c r="AM468">
        <v>10.787464088230255</v>
      </c>
      <c r="AN468">
        <v>7.1916427254868367</v>
      </c>
    </row>
    <row r="469" spans="24:40" x14ac:dyDescent="0.25">
      <c r="X469">
        <v>73.3</v>
      </c>
      <c r="Y469" s="22">
        <v>72.446021183718926</v>
      </c>
      <c r="Z469" s="22">
        <v>0.85397881628107086</v>
      </c>
      <c r="AA469" s="22">
        <v>0.85607364146297016</v>
      </c>
      <c r="AB469" s="22">
        <v>2.4470151637011233E-3</v>
      </c>
      <c r="AC469" s="22">
        <v>0.23778311019207232</v>
      </c>
      <c r="AD469" s="22">
        <v>7.2997686077555035E-6</v>
      </c>
      <c r="AE469" s="22">
        <v>-0.57963781842623852</v>
      </c>
      <c r="AF469" s="22">
        <v>-0.50723819597918152</v>
      </c>
      <c r="AG469" s="22">
        <v>0.48763009565865839</v>
      </c>
      <c r="AH469" s="22">
        <v>0.8560736414629756</v>
      </c>
      <c r="AI469">
        <v>-18.902189705582391</v>
      </c>
      <c r="AJ469">
        <v>-10.787464088230255</v>
      </c>
      <c r="AK469">
        <v>-7.1916427254868367</v>
      </c>
      <c r="AL469">
        <v>13.415204810032671</v>
      </c>
      <c r="AM469">
        <v>10.787464088230255</v>
      </c>
      <c r="AN469">
        <v>7.1916427254868367</v>
      </c>
    </row>
    <row r="470" spans="24:40" x14ac:dyDescent="0.25">
      <c r="X470">
        <v>73</v>
      </c>
      <c r="Y470" s="22">
        <v>72.348920118752119</v>
      </c>
      <c r="Z470" s="22">
        <v>0.65107988124788108</v>
      </c>
      <c r="AA470" s="22">
        <v>0.65270223201962096</v>
      </c>
      <c r="AB470" s="22">
        <v>2.4855909665372788E-3</v>
      </c>
      <c r="AC470" s="22">
        <v>0.18129113940366121</v>
      </c>
      <c r="AD470" s="22">
        <v>4.3103252262630858E-6</v>
      </c>
      <c r="AE470" s="22">
        <v>-0.57963781842623852</v>
      </c>
      <c r="AF470" s="22">
        <v>-0.50601393645428716</v>
      </c>
      <c r="AG470" s="22">
        <v>0.42578297218613759</v>
      </c>
      <c r="AH470" s="22">
        <v>0.65270223201962785</v>
      </c>
      <c r="AI470">
        <v>-18.902189705582391</v>
      </c>
      <c r="AJ470">
        <v>-10.787464088230255</v>
      </c>
      <c r="AK470">
        <v>-7.1916427254868367</v>
      </c>
      <c r="AL470">
        <v>13.415204810032671</v>
      </c>
      <c r="AM470">
        <v>10.787464088230255</v>
      </c>
      <c r="AN470">
        <v>7.1916427254868367</v>
      </c>
    </row>
    <row r="471" spans="24:40" x14ac:dyDescent="0.25">
      <c r="X471">
        <v>73</v>
      </c>
      <c r="Y471" s="22">
        <v>72.242979817634051</v>
      </c>
      <c r="Z471" s="22">
        <v>0.75702018236594881</v>
      </c>
      <c r="AA471" s="22">
        <v>0.75877278015795468</v>
      </c>
      <c r="AB471" s="22">
        <v>2.3097794726390283E-3</v>
      </c>
      <c r="AC471" s="22">
        <v>0.21077130875160657</v>
      </c>
      <c r="AD471" s="22">
        <v>5.4130767600018002E-6</v>
      </c>
      <c r="AE471" s="22">
        <v>-0.57067028430202504</v>
      </c>
      <c r="AF471" s="22">
        <v>-0.50201612888831604</v>
      </c>
      <c r="AG471" s="22">
        <v>0.45909836500646195</v>
      </c>
      <c r="AH471" s="22">
        <v>0.75877278015795491</v>
      </c>
      <c r="AI471">
        <v>-18.902189705582391</v>
      </c>
      <c r="AJ471">
        <v>-10.787464088230255</v>
      </c>
      <c r="AK471">
        <v>-7.1916427254868367</v>
      </c>
      <c r="AL471">
        <v>13.415204810032671</v>
      </c>
      <c r="AM471">
        <v>10.787464088230255</v>
      </c>
      <c r="AN471">
        <v>7.1916427254868367</v>
      </c>
    </row>
    <row r="472" spans="24:40" x14ac:dyDescent="0.25">
      <c r="X472">
        <v>72</v>
      </c>
      <c r="Y472" s="22">
        <v>71.050122618241957</v>
      </c>
      <c r="Z472" s="22">
        <v>0.94987738175804282</v>
      </c>
      <c r="AA472" s="22">
        <v>0.96405972382021332</v>
      </c>
      <c r="AB472" s="22">
        <v>1.4711061681912477E-2</v>
      </c>
      <c r="AC472" s="22">
        <v>0.26612620121471331</v>
      </c>
      <c r="AD472" s="22">
        <v>5.5654729704470967E-5</v>
      </c>
      <c r="AE472" s="22">
        <v>-0.57067028430202504</v>
      </c>
      <c r="AF472" s="22">
        <v>-0.50100835493675311</v>
      </c>
      <c r="AG472" s="22">
        <v>0.51587421065092343</v>
      </c>
      <c r="AH472" s="22">
        <v>0.96405972382020944</v>
      </c>
      <c r="AI472">
        <v>-18.902189705582391</v>
      </c>
      <c r="AJ472">
        <v>-10.787464088230255</v>
      </c>
      <c r="AK472">
        <v>-7.1916427254868367</v>
      </c>
      <c r="AL472">
        <v>13.415204810032671</v>
      </c>
      <c r="AM472">
        <v>10.787464088230255</v>
      </c>
      <c r="AN472">
        <v>7.1916427254868367</v>
      </c>
    </row>
    <row r="473" spans="24:40" x14ac:dyDescent="0.25">
      <c r="X473">
        <v>72</v>
      </c>
      <c r="Y473" s="22">
        <v>71.602019290814184</v>
      </c>
      <c r="Z473" s="22">
        <v>0.39798070918581629</v>
      </c>
      <c r="AA473" s="22">
        <v>0.39884760965652788</v>
      </c>
      <c r="AB473" s="22">
        <v>2.1735130152872916E-3</v>
      </c>
      <c r="AC473" s="22">
        <v>0.11079914251731877</v>
      </c>
      <c r="AD473" s="22">
        <v>1.4074287393486487E-6</v>
      </c>
      <c r="AE473" s="22">
        <v>-0.57067028430202504</v>
      </c>
      <c r="AF473" s="22">
        <v>-0.49882295940463117</v>
      </c>
      <c r="AG473" s="22">
        <v>0.33286505151084694</v>
      </c>
      <c r="AH473" s="22">
        <v>0.398847609656521</v>
      </c>
      <c r="AI473">
        <v>-18.902189705582391</v>
      </c>
      <c r="AJ473">
        <v>-10.787464088230255</v>
      </c>
      <c r="AK473">
        <v>-7.1916427254868367</v>
      </c>
      <c r="AL473">
        <v>13.415204810032671</v>
      </c>
      <c r="AM473">
        <v>10.787464088230255</v>
      </c>
      <c r="AN473">
        <v>7.1916427254868367</v>
      </c>
    </row>
    <row r="474" spans="24:40" x14ac:dyDescent="0.25">
      <c r="X474">
        <v>71.400000000000006</v>
      </c>
      <c r="Y474" s="22">
        <v>74.323114900954408</v>
      </c>
      <c r="Z474" s="22">
        <v>-2.9231149009544026</v>
      </c>
      <c r="AA474" s="22">
        <v>-2.9306354994928085</v>
      </c>
      <c r="AB474" s="22">
        <v>2.5662005867680125E-3</v>
      </c>
      <c r="AC474" s="22">
        <v>-0.81396501367622398</v>
      </c>
      <c r="AD474" s="22">
        <v>8.9714862235163573E-5</v>
      </c>
      <c r="AE474" s="22">
        <v>-0.57067028430202504</v>
      </c>
      <c r="AF474" s="22">
        <v>-0.498766031320105</v>
      </c>
      <c r="AG474" s="22">
        <v>0.90220009625150455</v>
      </c>
      <c r="AH474" s="22">
        <v>-2.9306354994928041</v>
      </c>
      <c r="AI474">
        <v>-18.902189705582391</v>
      </c>
      <c r="AJ474">
        <v>-10.787464088230255</v>
      </c>
      <c r="AK474">
        <v>-7.1916427254868367</v>
      </c>
      <c r="AL474">
        <v>13.415204810032671</v>
      </c>
      <c r="AM474">
        <v>10.787464088230255</v>
      </c>
      <c r="AN474">
        <v>7.1916427254868367</v>
      </c>
    </row>
    <row r="475" spans="24:40" x14ac:dyDescent="0.25">
      <c r="X475">
        <v>71.7</v>
      </c>
      <c r="Y475" s="22">
        <v>71.718461794073988</v>
      </c>
      <c r="Z475" s="22">
        <v>-1.8461794073985516E-2</v>
      </c>
      <c r="AA475" s="22">
        <v>-1.851142913974968E-2</v>
      </c>
      <c r="AB475" s="22">
        <v>2.6813200316940363E-3</v>
      </c>
      <c r="AC475" s="22">
        <v>-5.1411327437265938E-3</v>
      </c>
      <c r="AD475" s="22">
        <v>3.7400614101990051E-9</v>
      </c>
      <c r="AE475" s="22">
        <v>-0.57067028430202504</v>
      </c>
      <c r="AF475" s="22">
        <v>-0.49874790182182599</v>
      </c>
      <c r="AG475" s="22">
        <v>7.1701692753564708E-2</v>
      </c>
      <c r="AH475" s="22">
        <v>-1.8511429139753222E-2</v>
      </c>
      <c r="AI475">
        <v>-18.902189705582391</v>
      </c>
      <c r="AJ475">
        <v>-10.787464088230255</v>
      </c>
      <c r="AK475">
        <v>-7.1916427254868367</v>
      </c>
      <c r="AL475">
        <v>13.415204810032671</v>
      </c>
      <c r="AM475">
        <v>10.787464088230255</v>
      </c>
      <c r="AN475">
        <v>7.1916427254868367</v>
      </c>
    </row>
    <row r="476" spans="24:40" x14ac:dyDescent="0.25">
      <c r="X476">
        <v>71.2</v>
      </c>
      <c r="Y476" s="22">
        <v>72.635968518719693</v>
      </c>
      <c r="Z476" s="22">
        <v>-1.4359685187196902</v>
      </c>
      <c r="AA476" s="22">
        <v>-1.4472951561417773</v>
      </c>
      <c r="AB476" s="22">
        <v>7.8260729154107748E-3</v>
      </c>
      <c r="AC476" s="22">
        <v>-0.40091555392878575</v>
      </c>
      <c r="AD476" s="22">
        <v>6.6728027886953586E-5</v>
      </c>
      <c r="AE476" s="22">
        <v>-0.56174840893422073</v>
      </c>
      <c r="AF476" s="22">
        <v>-0.49146906589859535</v>
      </c>
      <c r="AG476" s="22">
        <v>0.63317892726210157</v>
      </c>
      <c r="AH476" s="22">
        <v>-1.4472951561417766</v>
      </c>
      <c r="AI476">
        <v>-18.902189705582391</v>
      </c>
      <c r="AJ476">
        <v>-10.787464088230255</v>
      </c>
      <c r="AK476">
        <v>-7.1916427254868367</v>
      </c>
      <c r="AL476">
        <v>13.415204810032671</v>
      </c>
      <c r="AM476">
        <v>10.787464088230255</v>
      </c>
      <c r="AN476">
        <v>7.1916427254868367</v>
      </c>
    </row>
    <row r="477" spans="24:40" x14ac:dyDescent="0.25">
      <c r="X477">
        <v>75</v>
      </c>
      <c r="Y477" s="22">
        <v>69.500561896789193</v>
      </c>
      <c r="Z477" s="22">
        <v>5.4994381032108066</v>
      </c>
      <c r="AA477" s="22">
        <v>5.5378147420935449</v>
      </c>
      <c r="AB477" s="22">
        <v>6.9299246489839383E-3</v>
      </c>
      <c r="AC477" s="22">
        <v>1.5347239216998678</v>
      </c>
      <c r="AD477" s="22">
        <v>8.6507854516858045E-4</v>
      </c>
      <c r="AE477" s="22">
        <v>-0.56174840893422073</v>
      </c>
      <c r="AF477" s="22">
        <v>-0.48966277267082026</v>
      </c>
      <c r="AG477" s="22">
        <v>1.2388397481917779</v>
      </c>
      <c r="AH477" s="22">
        <v>5.5378147420935475</v>
      </c>
      <c r="AI477">
        <v>-18.902189705582391</v>
      </c>
      <c r="AJ477">
        <v>-10.787464088230255</v>
      </c>
      <c r="AK477">
        <v>-7.1916427254868367</v>
      </c>
      <c r="AL477">
        <v>13.415204810032671</v>
      </c>
      <c r="AM477">
        <v>10.787464088230255</v>
      </c>
      <c r="AN477">
        <v>7.1916427254868367</v>
      </c>
    </row>
    <row r="478" spans="24:40" x14ac:dyDescent="0.25">
      <c r="X478">
        <v>71</v>
      </c>
      <c r="Y478" s="22">
        <v>70.803313704431019</v>
      </c>
      <c r="Z478" s="22">
        <v>0.19668629556898054</v>
      </c>
      <c r="AA478" s="22">
        <v>0.19711667391584342</v>
      </c>
      <c r="AB478" s="22">
        <v>2.1833685518304179E-3</v>
      </c>
      <c r="AC478" s="22">
        <v>5.4758384049553507E-2</v>
      </c>
      <c r="AD478" s="22">
        <v>3.4532176980295561E-7</v>
      </c>
      <c r="AE478" s="22">
        <v>-0.56174840893422073</v>
      </c>
      <c r="AF478" s="22">
        <v>-0.48883242868963805</v>
      </c>
      <c r="AG478" s="22">
        <v>0.23400509406752987</v>
      </c>
      <c r="AH478" s="22">
        <v>0.19711667391584983</v>
      </c>
      <c r="AI478">
        <v>-18.902189705582391</v>
      </c>
      <c r="AJ478">
        <v>-10.787464088230255</v>
      </c>
      <c r="AK478">
        <v>-7.1916427254868367</v>
      </c>
      <c r="AL478">
        <v>13.415204810032671</v>
      </c>
      <c r="AM478">
        <v>10.787464088230255</v>
      </c>
      <c r="AN478">
        <v>7.1916427254868367</v>
      </c>
    </row>
    <row r="479" spans="24:40" x14ac:dyDescent="0.25">
      <c r="X479">
        <v>70</v>
      </c>
      <c r="Y479" s="22">
        <v>69.008866329086459</v>
      </c>
      <c r="Z479" s="22">
        <v>0.99113367091354121</v>
      </c>
      <c r="AA479" s="22">
        <v>1.0046837944145182</v>
      </c>
      <c r="AB479" s="22">
        <v>1.3486953384052676E-2</v>
      </c>
      <c r="AC479" s="22">
        <v>0.27751259946075502</v>
      </c>
      <c r="AD479" s="22">
        <v>5.5414425265109235E-5</v>
      </c>
      <c r="AE479" s="22">
        <v>-0.56174840893422073</v>
      </c>
      <c r="AF479" s="22">
        <v>-0.48814133125453008</v>
      </c>
      <c r="AG479" s="22">
        <v>0.52679464638581419</v>
      </c>
      <c r="AH479" s="22">
        <v>1.004683794414523</v>
      </c>
      <c r="AI479">
        <v>-18.902189705582391</v>
      </c>
      <c r="AJ479">
        <v>-10.787464088230255</v>
      </c>
      <c r="AK479">
        <v>-7.1916427254868367</v>
      </c>
      <c r="AL479">
        <v>13.415204810032671</v>
      </c>
      <c r="AM479">
        <v>10.787464088230255</v>
      </c>
      <c r="AN479">
        <v>7.1916427254868367</v>
      </c>
    </row>
    <row r="480" spans="24:40" x14ac:dyDescent="0.25">
      <c r="X480">
        <v>69.900000000000006</v>
      </c>
      <c r="Y480" s="22">
        <v>73.032490077942612</v>
      </c>
      <c r="Z480" s="22">
        <v>-3.1324900779426059</v>
      </c>
      <c r="AA480" s="22">
        <v>-3.1411371287955347</v>
      </c>
      <c r="AB480" s="22">
        <v>2.7528409293752229E-3</v>
      </c>
      <c r="AC480" s="22">
        <v>-0.87234884810262725</v>
      </c>
      <c r="AD480" s="22">
        <v>1.105617977866643E-4</v>
      </c>
      <c r="AE480" s="22">
        <v>-0.56174840893422073</v>
      </c>
      <c r="AF480" s="22">
        <v>-0.48514801074491309</v>
      </c>
      <c r="AG480" s="22">
        <v>0.93399617135330226</v>
      </c>
      <c r="AH480" s="22">
        <v>-3.1411371287955343</v>
      </c>
      <c r="AI480">
        <v>-18.902189705582391</v>
      </c>
      <c r="AJ480">
        <v>-10.787464088230255</v>
      </c>
      <c r="AK480">
        <v>-7.1916427254868367</v>
      </c>
      <c r="AL480">
        <v>13.415204810032671</v>
      </c>
      <c r="AM480">
        <v>10.787464088230255</v>
      </c>
      <c r="AN480">
        <v>7.1916427254868367</v>
      </c>
    </row>
    <row r="481" spans="24:40" x14ac:dyDescent="0.25">
      <c r="X481">
        <v>73</v>
      </c>
      <c r="Y481" s="22">
        <v>72.456300214140185</v>
      </c>
      <c r="Z481" s="22">
        <v>0.54369978585981471</v>
      </c>
      <c r="AA481" s="22">
        <v>0.5452986037847154</v>
      </c>
      <c r="AB481" s="22">
        <v>2.9320044353791513E-3</v>
      </c>
      <c r="AC481" s="22">
        <v>0.15142537769968076</v>
      </c>
      <c r="AD481" s="22">
        <v>3.5488167715334823E-6</v>
      </c>
      <c r="AE481" s="22">
        <v>-0.55287102664223609</v>
      </c>
      <c r="AF481" s="22">
        <v>-0.48056610957060858</v>
      </c>
      <c r="AG481" s="22">
        <v>0.38913413844030798</v>
      </c>
      <c r="AH481" s="22">
        <v>0.54529860378471751</v>
      </c>
      <c r="AI481">
        <v>-18.902189705582391</v>
      </c>
      <c r="AJ481">
        <v>-10.787464088230255</v>
      </c>
      <c r="AK481">
        <v>-7.1916427254868367</v>
      </c>
      <c r="AL481">
        <v>13.415204810032671</v>
      </c>
      <c r="AM481">
        <v>10.787464088230255</v>
      </c>
      <c r="AN481">
        <v>7.1916427254868367</v>
      </c>
    </row>
    <row r="482" spans="24:40" x14ac:dyDescent="0.25">
      <c r="X482">
        <v>68.900000000000006</v>
      </c>
      <c r="Y482" s="22">
        <v>69.454539579999164</v>
      </c>
      <c r="Z482" s="22">
        <v>-0.55453957999915815</v>
      </c>
      <c r="AA482" s="22">
        <v>-0.55611488830685119</v>
      </c>
      <c r="AB482" s="22">
        <v>2.8327029914359744E-3</v>
      </c>
      <c r="AC482" s="22">
        <v>-0.15443666955143454</v>
      </c>
      <c r="AD482" s="22">
        <v>3.5659912081778889E-6</v>
      </c>
      <c r="AE482" s="22">
        <v>-0.55287102664223609</v>
      </c>
      <c r="AF482" s="22">
        <v>-0.47643916992541907</v>
      </c>
      <c r="AG482" s="22">
        <v>0.39298431209328766</v>
      </c>
      <c r="AH482" s="22">
        <v>-0.55611488830684708</v>
      </c>
      <c r="AI482">
        <v>-18.902189705582391</v>
      </c>
      <c r="AJ482">
        <v>-10.787464088230255</v>
      </c>
      <c r="AK482">
        <v>-7.1916427254868367</v>
      </c>
      <c r="AL482">
        <v>13.415204810032671</v>
      </c>
      <c r="AM482">
        <v>10.787464088230255</v>
      </c>
      <c r="AN482">
        <v>7.1916427254868367</v>
      </c>
    </row>
    <row r="483" spans="24:40" x14ac:dyDescent="0.25">
      <c r="X483">
        <v>69</v>
      </c>
      <c r="Y483" s="22">
        <v>69.032429662115931</v>
      </c>
      <c r="Z483" s="22">
        <v>-3.2429662115930569E-2</v>
      </c>
      <c r="AA483" s="22">
        <v>-3.2526136467993183E-2</v>
      </c>
      <c r="AB483" s="22">
        <v>2.9660563023976411E-3</v>
      </c>
      <c r="AC483" s="22">
        <v>-9.0321126090352217E-3</v>
      </c>
      <c r="AD483" s="22">
        <v>1.2773047666176042E-8</v>
      </c>
      <c r="AE483" s="22">
        <v>-0.55287102664223609</v>
      </c>
      <c r="AF483" s="22">
        <v>-0.47579466828175476</v>
      </c>
      <c r="AG483" s="22">
        <v>9.5037427411705649E-2</v>
      </c>
      <c r="AH483" s="22">
        <v>-3.2526136467994106E-2</v>
      </c>
      <c r="AI483">
        <v>-18.902189705582391</v>
      </c>
      <c r="AJ483">
        <v>-10.787464088230255</v>
      </c>
      <c r="AK483">
        <v>-7.1916427254868367</v>
      </c>
      <c r="AL483">
        <v>13.415204810032671</v>
      </c>
      <c r="AM483">
        <v>10.787464088230255</v>
      </c>
      <c r="AN483">
        <v>7.1916427254868367</v>
      </c>
    </row>
    <row r="484" spans="24:40" x14ac:dyDescent="0.25">
      <c r="X484">
        <v>57.9</v>
      </c>
      <c r="Y484" s="22">
        <v>65.425127731176318</v>
      </c>
      <c r="Z484" s="22">
        <v>-7.5251277311763189</v>
      </c>
      <c r="AA484" s="22">
        <v>-7.645226297423541</v>
      </c>
      <c r="AB484" s="22">
        <v>1.5708961589233968E-2</v>
      </c>
      <c r="AC484" s="22">
        <v>-2.1093760091151355</v>
      </c>
      <c r="AD484" s="22">
        <v>3.7374754647174061E-3</v>
      </c>
      <c r="AE484" s="22">
        <v>-0.55287102664223609</v>
      </c>
      <c r="AF484" s="22">
        <v>-0.47360673991397956</v>
      </c>
      <c r="AG484" s="22">
        <v>1.4523691022309499</v>
      </c>
      <c r="AH484" s="22">
        <v>-7.6452262974235472</v>
      </c>
      <c r="AI484">
        <v>-18.902189705582391</v>
      </c>
      <c r="AJ484">
        <v>-10.787464088230255</v>
      </c>
      <c r="AK484">
        <v>-7.1916427254868367</v>
      </c>
      <c r="AL484">
        <v>13.415204810032671</v>
      </c>
      <c r="AM484">
        <v>10.787464088230255</v>
      </c>
      <c r="AN484">
        <v>7.1916427254868367</v>
      </c>
    </row>
    <row r="485" spans="24:40" x14ac:dyDescent="0.25">
      <c r="X485">
        <v>62.9</v>
      </c>
      <c r="Y485" s="22">
        <v>58.410606954093055</v>
      </c>
      <c r="Z485" s="22">
        <v>4.4893930459069438</v>
      </c>
      <c r="AA485" s="22">
        <v>4.5281505320252009</v>
      </c>
      <c r="AB485" s="22">
        <v>8.5592309363721163E-3</v>
      </c>
      <c r="AC485" s="22">
        <v>1.2538804598248807</v>
      </c>
      <c r="AD485" s="22">
        <v>7.1437564306016713E-4</v>
      </c>
      <c r="AE485" s="22">
        <v>-0.55287102664223609</v>
      </c>
      <c r="AF485" s="22">
        <v>-0.47160105457004381</v>
      </c>
      <c r="AG485" s="22">
        <v>1.1197680384012041</v>
      </c>
      <c r="AH485" s="22">
        <v>4.5281505320252036</v>
      </c>
      <c r="AI485">
        <v>-18.902189705582391</v>
      </c>
      <c r="AJ485">
        <v>-10.787464088230255</v>
      </c>
      <c r="AK485">
        <v>-7.1916427254868367</v>
      </c>
      <c r="AL485">
        <v>13.415204810032671</v>
      </c>
      <c r="AM485">
        <v>10.787464088230255</v>
      </c>
      <c r="AN485">
        <v>7.1916427254868367</v>
      </c>
    </row>
    <row r="486" spans="24:40" x14ac:dyDescent="0.25">
      <c r="X486">
        <v>62.1</v>
      </c>
      <c r="Y486" s="22">
        <v>56.626487696115092</v>
      </c>
      <c r="Z486" s="22">
        <v>5.4735123038849096</v>
      </c>
      <c r="AA486" s="22">
        <v>5.5553990327182774</v>
      </c>
      <c r="AB486" s="22">
        <v>1.47400264771438E-2</v>
      </c>
      <c r="AC486" s="22">
        <v>1.5335310387088927</v>
      </c>
      <c r="AD486" s="22">
        <v>1.8517355484270579E-3</v>
      </c>
      <c r="AE486" s="22">
        <v>-0.55287102664223609</v>
      </c>
      <c r="AF486" s="22">
        <v>-0.47081919531884908</v>
      </c>
      <c r="AG486" s="22">
        <v>1.2383582029077422</v>
      </c>
      <c r="AH486" s="22">
        <v>5.5553990327182756</v>
      </c>
      <c r="AI486">
        <v>-18.902189705582391</v>
      </c>
      <c r="AJ486">
        <v>-10.787464088230255</v>
      </c>
      <c r="AK486">
        <v>-7.1916427254868367</v>
      </c>
      <c r="AL486">
        <v>13.415204810032671</v>
      </c>
      <c r="AM486">
        <v>10.787464088230255</v>
      </c>
      <c r="AN486">
        <v>7.1916427254868367</v>
      </c>
    </row>
    <row r="487" spans="24:40" x14ac:dyDescent="0.25">
      <c r="X487">
        <v>61.4</v>
      </c>
      <c r="Y487" s="22">
        <v>57.781043819375867</v>
      </c>
      <c r="Z487" s="22">
        <v>3.6189561806241315</v>
      </c>
      <c r="AA487" s="22">
        <v>3.6476811547411856</v>
      </c>
      <c r="AB487" s="22">
        <v>7.8748588208486289E-3</v>
      </c>
      <c r="AC487" s="22">
        <v>1.0104201275968969</v>
      </c>
      <c r="AD487" s="22">
        <v>4.2650752512808719E-4</v>
      </c>
      <c r="AE487" s="22">
        <v>-0.55287102664223609</v>
      </c>
      <c r="AF487" s="22">
        <v>-0.47016683664416881</v>
      </c>
      <c r="AG487" s="22">
        <v>1.0051965616718439</v>
      </c>
      <c r="AH487" s="22">
        <v>3.6476811547411883</v>
      </c>
      <c r="AI487">
        <v>-18.902189705582391</v>
      </c>
      <c r="AJ487">
        <v>-10.787464088230255</v>
      </c>
      <c r="AK487">
        <v>-7.1916427254868367</v>
      </c>
      <c r="AL487">
        <v>13.415204810032671</v>
      </c>
      <c r="AM487">
        <v>10.787464088230255</v>
      </c>
      <c r="AN487">
        <v>7.1916427254868367</v>
      </c>
    </row>
    <row r="488" spans="24:40" x14ac:dyDescent="0.25">
      <c r="X488">
        <v>67</v>
      </c>
      <c r="Y488" s="22">
        <v>57.644064579051999</v>
      </c>
      <c r="Z488" s="22">
        <v>9.3559354209480006</v>
      </c>
      <c r="AA488" s="22">
        <v>9.4321142871736825</v>
      </c>
      <c r="AB488" s="22">
        <v>8.0765418978517613E-3</v>
      </c>
      <c r="AC488" s="22">
        <v>2.6124622684307339</v>
      </c>
      <c r="AD488" s="22">
        <v>2.9247836192521403E-3</v>
      </c>
      <c r="AE488" s="22">
        <v>-0.54051528578164909</v>
      </c>
      <c r="AF488" s="22">
        <v>-0.47002183559237776</v>
      </c>
      <c r="AG488" s="22">
        <v>1.6163113154435114</v>
      </c>
      <c r="AH488" s="22">
        <v>9.4321142871736861</v>
      </c>
      <c r="AI488">
        <v>-18.902189705582391</v>
      </c>
      <c r="AJ488">
        <v>-10.787464088230255</v>
      </c>
      <c r="AK488">
        <v>-7.1916427254868367</v>
      </c>
      <c r="AL488">
        <v>13.415204810032671</v>
      </c>
      <c r="AM488">
        <v>10.787464088230255</v>
      </c>
      <c r="AN488">
        <v>7.1916427254868367</v>
      </c>
    </row>
    <row r="489" spans="24:40" x14ac:dyDescent="0.25">
      <c r="X489">
        <v>62</v>
      </c>
      <c r="Y489" s="22">
        <v>57.374078943138727</v>
      </c>
      <c r="Z489" s="22">
        <v>4.625921056861273</v>
      </c>
      <c r="AA489" s="22">
        <v>4.6629122091214725</v>
      </c>
      <c r="AB489" s="22">
        <v>7.9330578405145055E-3</v>
      </c>
      <c r="AC489" s="22">
        <v>1.291604709085163</v>
      </c>
      <c r="AD489" s="22">
        <v>7.021101979540307E-4</v>
      </c>
      <c r="AE489" s="22">
        <v>-0.54051528578164909</v>
      </c>
      <c r="AF489" s="22">
        <v>-0.46904500897628698</v>
      </c>
      <c r="AG489" s="22">
        <v>1.1364878833868679</v>
      </c>
      <c r="AH489" s="22">
        <v>4.6629122091214743</v>
      </c>
      <c r="AI489">
        <v>-18.902189705582391</v>
      </c>
      <c r="AJ489">
        <v>-10.787464088230255</v>
      </c>
      <c r="AK489">
        <v>-7.1916427254868367</v>
      </c>
      <c r="AL489">
        <v>13.415204810032671</v>
      </c>
      <c r="AM489">
        <v>10.787464088230255</v>
      </c>
      <c r="AN489">
        <v>7.1916427254868367</v>
      </c>
    </row>
    <row r="490" spans="24:40" x14ac:dyDescent="0.25">
      <c r="X490">
        <v>59.7</v>
      </c>
      <c r="Y490" s="22">
        <v>57.352531670954285</v>
      </c>
      <c r="Z490" s="22">
        <v>2.3474683290457179</v>
      </c>
      <c r="AA490" s="22">
        <v>2.3668947206509259</v>
      </c>
      <c r="AB490" s="22">
        <v>8.2075435952907727E-3</v>
      </c>
      <c r="AC490" s="22">
        <v>0.65552797941796592</v>
      </c>
      <c r="AD490" s="22">
        <v>1.8716354513410893E-4</v>
      </c>
      <c r="AE490" s="22">
        <v>-0.54051528578164909</v>
      </c>
      <c r="AF490" s="22">
        <v>-0.46894723531655086</v>
      </c>
      <c r="AG490" s="22">
        <v>0.80964682387937881</v>
      </c>
      <c r="AH490" s="22">
        <v>2.3668947206509237</v>
      </c>
      <c r="AI490">
        <v>-18.902189705582391</v>
      </c>
      <c r="AJ490">
        <v>-10.787464088230255</v>
      </c>
      <c r="AK490">
        <v>-7.1916427254868367</v>
      </c>
      <c r="AL490">
        <v>13.415204810032671</v>
      </c>
      <c r="AM490">
        <v>10.787464088230255</v>
      </c>
      <c r="AN490">
        <v>7.1916427254868367</v>
      </c>
    </row>
    <row r="491" spans="24:40" x14ac:dyDescent="0.25">
      <c r="X491">
        <v>59.4</v>
      </c>
      <c r="Y491" s="22">
        <v>58.450134502432576</v>
      </c>
      <c r="Z491" s="22">
        <v>0.94986549756742278</v>
      </c>
      <c r="AA491" s="22">
        <v>0.96752116867632765</v>
      </c>
      <c r="AB491" s="22">
        <v>1.8248356398301614E-2</v>
      </c>
      <c r="AC491" s="22">
        <v>0.26660186681560738</v>
      </c>
      <c r="AD491" s="22">
        <v>6.9533627806749756E-5</v>
      </c>
      <c r="AE491" s="22">
        <v>-0.54051528578164909</v>
      </c>
      <c r="AF491" s="22">
        <v>-0.46810971553752295</v>
      </c>
      <c r="AG491" s="22">
        <v>0.51633503349628274</v>
      </c>
      <c r="AH491" s="22">
        <v>0.96752116867632965</v>
      </c>
      <c r="AI491">
        <v>-18.902189705582391</v>
      </c>
      <c r="AJ491">
        <v>-10.787464088230255</v>
      </c>
      <c r="AK491">
        <v>-7.1916427254868367</v>
      </c>
      <c r="AL491">
        <v>13.415204810032671</v>
      </c>
      <c r="AM491">
        <v>10.787464088230255</v>
      </c>
      <c r="AN491">
        <v>7.1916427254868367</v>
      </c>
    </row>
    <row r="492" spans="24:40" x14ac:dyDescent="0.25">
      <c r="X492">
        <v>59.1</v>
      </c>
      <c r="Y492" s="22">
        <v>52.869891017179079</v>
      </c>
      <c r="Z492" s="22">
        <v>6.2301089828209228</v>
      </c>
      <c r="AA492" s="22">
        <v>6.3175113483098215</v>
      </c>
      <c r="AB492" s="22">
        <v>1.383493604839863E-2</v>
      </c>
      <c r="AC492" s="22">
        <v>1.7447079059850026</v>
      </c>
      <c r="AD492" s="22">
        <v>2.2476019489691542E-3</v>
      </c>
      <c r="AE492" s="22">
        <v>-0.53349185558387491</v>
      </c>
      <c r="AF492" s="22">
        <v>-0.46620079254697061</v>
      </c>
      <c r="AG492" s="22">
        <v>1.3208739175201403</v>
      </c>
      <c r="AH492" s="22">
        <v>6.3175113483098215</v>
      </c>
      <c r="AI492">
        <v>-18.902189705582391</v>
      </c>
      <c r="AJ492">
        <v>-10.787464088230255</v>
      </c>
      <c r="AK492">
        <v>-7.1916427254868367</v>
      </c>
      <c r="AL492">
        <v>13.415204810032671</v>
      </c>
      <c r="AM492">
        <v>10.787464088230255</v>
      </c>
      <c r="AN492">
        <v>7.1916427254868367</v>
      </c>
    </row>
    <row r="493" spans="24:40" x14ac:dyDescent="0.25">
      <c r="X493">
        <v>58.8</v>
      </c>
      <c r="Y493" s="22">
        <v>52.423190609619716</v>
      </c>
      <c r="Z493" s="22">
        <v>6.3768093903802807</v>
      </c>
      <c r="AA493" s="22">
        <v>6.4617648353568171</v>
      </c>
      <c r="AB493" s="22">
        <v>1.3147405877677064E-2</v>
      </c>
      <c r="AC493" s="22">
        <v>1.7851683723764424</v>
      </c>
      <c r="AD493" s="22">
        <v>2.2345627258218066E-3</v>
      </c>
      <c r="AE493" s="22">
        <v>-0.53349185558387491</v>
      </c>
      <c r="AF493" s="22">
        <v>-0.46428879075929619</v>
      </c>
      <c r="AG493" s="22">
        <v>1.3361019318811131</v>
      </c>
      <c r="AH493" s="22">
        <v>6.461764835356818</v>
      </c>
      <c r="AI493">
        <v>-18.902189705582391</v>
      </c>
      <c r="AJ493">
        <v>-10.787464088230255</v>
      </c>
      <c r="AK493">
        <v>-7.1916427254868367</v>
      </c>
      <c r="AL493">
        <v>13.415204810032671</v>
      </c>
      <c r="AM493">
        <v>10.787464088230255</v>
      </c>
      <c r="AN493">
        <v>7.1916427254868367</v>
      </c>
    </row>
    <row r="494" spans="24:40" x14ac:dyDescent="0.25">
      <c r="X494">
        <v>58.5</v>
      </c>
      <c r="Y494" s="22">
        <v>50.971994443195804</v>
      </c>
      <c r="Z494" s="22">
        <v>7.5280055568041959</v>
      </c>
      <c r="AA494" s="22">
        <v>7.730424411327661</v>
      </c>
      <c r="AB494" s="22">
        <v>2.6184701350530516E-2</v>
      </c>
      <c r="AC494" s="22">
        <v>2.1215023943355344</v>
      </c>
      <c r="AD494" s="22">
        <v>6.3694874087574889E-3</v>
      </c>
      <c r="AE494" s="22">
        <v>-0.53349185558387491</v>
      </c>
      <c r="AF494" s="22">
        <v>-0.46423638876866502</v>
      </c>
      <c r="AG494" s="22">
        <v>1.4565378108156117</v>
      </c>
      <c r="AH494" s="22">
        <v>7.7304244113276619</v>
      </c>
      <c r="AI494">
        <v>-18.902189705582391</v>
      </c>
      <c r="AJ494">
        <v>-10.787464088230255</v>
      </c>
      <c r="AK494">
        <v>-7.1916427254868367</v>
      </c>
      <c r="AL494">
        <v>13.415204810032671</v>
      </c>
      <c r="AM494">
        <v>10.787464088230255</v>
      </c>
      <c r="AN494">
        <v>7.1916427254868367</v>
      </c>
    </row>
    <row r="495" spans="24:40" x14ac:dyDescent="0.25">
      <c r="X495">
        <v>77.3</v>
      </c>
      <c r="Y495" s="22">
        <v>79.345362264941613</v>
      </c>
      <c r="Z495" s="22">
        <v>-2.0453622649416161</v>
      </c>
      <c r="AA495" s="22">
        <v>-2.0625560280917909</v>
      </c>
      <c r="AB495" s="22">
        <v>8.3361435597365911E-3</v>
      </c>
      <c r="AC495" s="22">
        <v>-0.57120222281356892</v>
      </c>
      <c r="AD495" s="22">
        <v>1.4435335340135438E-4</v>
      </c>
      <c r="AE495" s="22">
        <v>-0.53349185558387491</v>
      </c>
      <c r="AF495" s="22">
        <v>-0.46350620806653192</v>
      </c>
      <c r="AG495" s="22">
        <v>0.75577921565333417</v>
      </c>
      <c r="AH495" s="22">
        <v>-2.0625560280917892</v>
      </c>
      <c r="AI495">
        <v>-18.902189705582391</v>
      </c>
      <c r="AJ495">
        <v>-10.787464088230255</v>
      </c>
      <c r="AK495">
        <v>-7.1916427254868367</v>
      </c>
      <c r="AL495">
        <v>13.415204810032671</v>
      </c>
      <c r="AM495">
        <v>10.787464088230255</v>
      </c>
      <c r="AN495">
        <v>7.1916427254868367</v>
      </c>
    </row>
    <row r="496" spans="24:40" x14ac:dyDescent="0.25">
      <c r="X496">
        <v>76.900000000000006</v>
      </c>
      <c r="Y496" s="22">
        <v>78.06816837335144</v>
      </c>
      <c r="Z496" s="22">
        <v>-1.1681683733514348</v>
      </c>
      <c r="AA496" s="22">
        <v>-1.1773437325802121</v>
      </c>
      <c r="AB496" s="22">
        <v>7.7932713912395148E-3</v>
      </c>
      <c r="AC496" s="22">
        <v>-0.32614164092214343</v>
      </c>
      <c r="AD496" s="22">
        <v>4.3972032000721123E-5</v>
      </c>
      <c r="AE496" s="22">
        <v>-0.53349185558387491</v>
      </c>
      <c r="AF496" s="22">
        <v>-0.46337847907813451</v>
      </c>
      <c r="AG496" s="22">
        <v>0.57108812010244392</v>
      </c>
      <c r="AH496" s="22">
        <v>-1.1773437325802072</v>
      </c>
      <c r="AI496">
        <v>-18.902189705582391</v>
      </c>
      <c r="AJ496">
        <v>-10.787464088230255</v>
      </c>
      <c r="AK496">
        <v>-7.1916427254868367</v>
      </c>
      <c r="AL496">
        <v>13.415204810032671</v>
      </c>
      <c r="AM496">
        <v>10.787464088230255</v>
      </c>
      <c r="AN496">
        <v>7.1916427254868367</v>
      </c>
    </row>
    <row r="497" spans="24:40" x14ac:dyDescent="0.25">
      <c r="X497">
        <v>76.3</v>
      </c>
      <c r="Y497" s="22">
        <v>78.812541140891</v>
      </c>
      <c r="Z497" s="22">
        <v>-2.5125411408910026</v>
      </c>
      <c r="AA497" s="22">
        <v>-2.5329558464807747</v>
      </c>
      <c r="AB497" s="22">
        <v>8.0596373672043933E-3</v>
      </c>
      <c r="AC497" s="22">
        <v>-0.70157207185898141</v>
      </c>
      <c r="AD497" s="22">
        <v>2.1048488921179592E-4</v>
      </c>
      <c r="AE497" s="22">
        <v>-0.53349185558387491</v>
      </c>
      <c r="AF497" s="22">
        <v>-0.46319635952419019</v>
      </c>
      <c r="AG497" s="22">
        <v>0.83759899227433499</v>
      </c>
      <c r="AH497" s="22">
        <v>-2.5329558464807778</v>
      </c>
      <c r="AI497">
        <v>-18.902189705582391</v>
      </c>
      <c r="AJ497">
        <v>-10.787464088230255</v>
      </c>
      <c r="AK497">
        <v>-7.1916427254868367</v>
      </c>
      <c r="AL497">
        <v>13.415204810032671</v>
      </c>
      <c r="AM497">
        <v>10.787464088230255</v>
      </c>
      <c r="AN497">
        <v>7.1916427254868367</v>
      </c>
    </row>
    <row r="498" spans="24:40" x14ac:dyDescent="0.25">
      <c r="X498">
        <v>76.099999999999994</v>
      </c>
      <c r="Y498" s="22">
        <v>78.426342300982455</v>
      </c>
      <c r="Z498" s="22">
        <v>-2.3263423009824606</v>
      </c>
      <c r="AA498" s="22">
        <v>-2.3451304613704735</v>
      </c>
      <c r="AB498" s="22">
        <v>8.011562980183148E-3</v>
      </c>
      <c r="AC498" s="22">
        <v>-0.64956438445779552</v>
      </c>
      <c r="AD498" s="22">
        <v>1.7935002823893454E-4</v>
      </c>
      <c r="AE498" s="22">
        <v>-0.53349185558387491</v>
      </c>
      <c r="AF498" s="22">
        <v>-0.46284835928286333</v>
      </c>
      <c r="AG498" s="22">
        <v>0.80595557226052816</v>
      </c>
      <c r="AH498" s="22">
        <v>-2.3451304613704762</v>
      </c>
      <c r="AI498">
        <v>-18.902189705582391</v>
      </c>
      <c r="AJ498">
        <v>-10.787464088230255</v>
      </c>
      <c r="AK498">
        <v>-7.1916427254868367</v>
      </c>
      <c r="AL498">
        <v>13.415204810032671</v>
      </c>
      <c r="AM498">
        <v>10.787464088230255</v>
      </c>
      <c r="AN498">
        <v>7.1916427254868367</v>
      </c>
    </row>
    <row r="499" spans="24:40" x14ac:dyDescent="0.25">
      <c r="X499">
        <v>75.599999999999994</v>
      </c>
      <c r="Y499" s="22">
        <v>77.27854233542979</v>
      </c>
      <c r="Z499" s="22">
        <v>-1.6785423354297961</v>
      </c>
      <c r="AA499" s="22">
        <v>-1.687948636127004</v>
      </c>
      <c r="AB499" s="22">
        <v>5.5726225880812098E-3</v>
      </c>
      <c r="AC499" s="22">
        <v>-0.46810971553752295</v>
      </c>
      <c r="AD499" s="22">
        <v>6.462912372973961E-5</v>
      </c>
      <c r="AE499" s="22">
        <v>-0.52126361871264315</v>
      </c>
      <c r="AF499" s="22">
        <v>-0.46086605024638216</v>
      </c>
      <c r="AG499" s="22">
        <v>0.6841854394369431</v>
      </c>
      <c r="AH499" s="22">
        <v>-1.6879486361269984</v>
      </c>
      <c r="AI499">
        <v>-18.902189705582391</v>
      </c>
      <c r="AJ499">
        <v>-10.787464088230255</v>
      </c>
      <c r="AK499">
        <v>-7.1916427254868367</v>
      </c>
      <c r="AL499">
        <v>13.415204810032671</v>
      </c>
      <c r="AM499">
        <v>10.787464088230255</v>
      </c>
      <c r="AN499">
        <v>7.1916427254868367</v>
      </c>
    </row>
    <row r="500" spans="24:40" x14ac:dyDescent="0.25">
      <c r="X500">
        <v>74.900000000000006</v>
      </c>
      <c r="Y500" s="22">
        <v>76.917887529427148</v>
      </c>
      <c r="Z500" s="22">
        <v>-2.0178875294271421</v>
      </c>
      <c r="AA500" s="22">
        <v>-2.0295555861927141</v>
      </c>
      <c r="AB500" s="22">
        <v>5.749069818513741E-3</v>
      </c>
      <c r="AC500" s="22">
        <v>-0.56279579667904311</v>
      </c>
      <c r="AD500" s="22">
        <v>9.6393925434389816E-5</v>
      </c>
      <c r="AE500" s="22">
        <v>-0.52126361871264315</v>
      </c>
      <c r="AF500" s="22">
        <v>-0.45992128691636874</v>
      </c>
      <c r="AG500" s="22">
        <v>0.75019717186819834</v>
      </c>
      <c r="AH500" s="22">
        <v>-2.0295555861927186</v>
      </c>
      <c r="AI500">
        <v>-18.902189705582391</v>
      </c>
      <c r="AJ500">
        <v>-10.787464088230255</v>
      </c>
      <c r="AK500">
        <v>-7.1916427254868367</v>
      </c>
      <c r="AL500">
        <v>13.415204810032671</v>
      </c>
      <c r="AM500">
        <v>10.787464088230255</v>
      </c>
      <c r="AN500">
        <v>7.1916427254868367</v>
      </c>
    </row>
    <row r="501" spans="24:40" x14ac:dyDescent="0.25">
      <c r="X501">
        <v>74.2</v>
      </c>
      <c r="Y501" s="22">
        <v>75.836959114150915</v>
      </c>
      <c r="Z501" s="22">
        <v>-1.6369591141509119</v>
      </c>
      <c r="AA501" s="22">
        <v>-1.6525401226397349</v>
      </c>
      <c r="AB501" s="22">
        <v>9.4285205396015467E-3</v>
      </c>
      <c r="AC501" s="22">
        <v>-0.4574006887888275</v>
      </c>
      <c r="AD501" s="22">
        <v>1.0480880262198773E-4</v>
      </c>
      <c r="AE501" s="22">
        <v>-0.52126361871264315</v>
      </c>
      <c r="AF501" s="22">
        <v>-0.45807584443925109</v>
      </c>
      <c r="AG501" s="22">
        <v>0.67631404597925326</v>
      </c>
      <c r="AH501" s="22">
        <v>-1.6525401226397363</v>
      </c>
      <c r="AI501">
        <v>-18.902189705582391</v>
      </c>
      <c r="AJ501">
        <v>-10.787464088230255</v>
      </c>
      <c r="AK501">
        <v>-7.1916427254868367</v>
      </c>
      <c r="AL501">
        <v>13.415204810032671</v>
      </c>
      <c r="AM501">
        <v>10.787464088230255</v>
      </c>
      <c r="AN501">
        <v>7.1916427254868367</v>
      </c>
    </row>
    <row r="502" spans="24:40" x14ac:dyDescent="0.25">
      <c r="X502">
        <v>73</v>
      </c>
      <c r="Y502" s="22">
        <v>76.062184602244585</v>
      </c>
      <c r="Z502" s="22">
        <v>-3.0621846022445851</v>
      </c>
      <c r="AA502" s="22">
        <v>-3.0926865071517682</v>
      </c>
      <c r="AB502" s="22">
        <v>9.8625919040427647E-3</v>
      </c>
      <c r="AC502" s="22">
        <v>-0.85582609762498307</v>
      </c>
      <c r="AD502" s="22">
        <v>3.8398392624981807E-4</v>
      </c>
      <c r="AE502" s="22">
        <v>-0.52126361871264315</v>
      </c>
      <c r="AF502" s="22">
        <v>-0.45754278583808483</v>
      </c>
      <c r="AG502" s="22">
        <v>0.92510869503263404</v>
      </c>
      <c r="AH502" s="22">
        <v>-3.0926865071517624</v>
      </c>
      <c r="AI502">
        <v>-18.902189705582391</v>
      </c>
      <c r="AJ502">
        <v>-10.787464088230255</v>
      </c>
      <c r="AK502">
        <v>-7.1916427254868367</v>
      </c>
      <c r="AL502">
        <v>13.415204810032671</v>
      </c>
      <c r="AM502">
        <v>10.787464088230255</v>
      </c>
      <c r="AN502">
        <v>7.1916427254868367</v>
      </c>
    </row>
    <row r="503" spans="24:40" x14ac:dyDescent="0.25">
      <c r="X503">
        <v>73</v>
      </c>
      <c r="Y503" s="22">
        <v>75.37385681019218</v>
      </c>
      <c r="Z503" s="22">
        <v>-2.37385681019218</v>
      </c>
      <c r="AA503" s="22">
        <v>-2.4055168021103981</v>
      </c>
      <c r="AB503" s="22">
        <v>1.3161409594163922E-2</v>
      </c>
      <c r="AC503" s="22">
        <v>-0.66455870111768978</v>
      </c>
      <c r="AD503" s="22">
        <v>3.1000548428602304E-4</v>
      </c>
      <c r="AE503" s="22">
        <v>-0.52126361871264315</v>
      </c>
      <c r="AF503" s="22">
        <v>-0.4574006887888275</v>
      </c>
      <c r="AG503" s="22">
        <v>0.81520469890555081</v>
      </c>
      <c r="AH503" s="22">
        <v>-2.4055168021103981</v>
      </c>
      <c r="AI503">
        <v>-18.902189705582391</v>
      </c>
      <c r="AJ503">
        <v>-10.787464088230255</v>
      </c>
      <c r="AK503">
        <v>-7.1916427254868367</v>
      </c>
      <c r="AL503">
        <v>13.415204810032671</v>
      </c>
      <c r="AM503">
        <v>10.787464088230255</v>
      </c>
      <c r="AN503">
        <v>7.1916427254868367</v>
      </c>
    </row>
    <row r="504" spans="24:40" x14ac:dyDescent="0.25">
      <c r="X504">
        <v>72.8</v>
      </c>
      <c r="Y504" s="22">
        <v>74.966814162014416</v>
      </c>
      <c r="Z504" s="22">
        <v>-2.1668141620144183</v>
      </c>
      <c r="AA504" s="22">
        <v>-2.184748084817187</v>
      </c>
      <c r="AB504" s="22">
        <v>8.2086913943971093E-3</v>
      </c>
      <c r="AC504" s="22">
        <v>-0.60508084975728549</v>
      </c>
      <c r="AD504" s="22">
        <v>1.5948757177622268E-4</v>
      </c>
      <c r="AE504" s="22">
        <v>-0.52126361871264315</v>
      </c>
      <c r="AF504" s="22">
        <v>-0.45453383724784496</v>
      </c>
      <c r="AG504" s="22">
        <v>0.77786942976137419</v>
      </c>
      <c r="AH504" s="22">
        <v>-2.1847480848171825</v>
      </c>
      <c r="AI504">
        <v>-18.902189705582391</v>
      </c>
      <c r="AJ504">
        <v>-10.787464088230255</v>
      </c>
      <c r="AK504">
        <v>-7.1916427254868367</v>
      </c>
      <c r="AL504">
        <v>13.415204810032671</v>
      </c>
      <c r="AM504">
        <v>10.787464088230255</v>
      </c>
      <c r="AN504">
        <v>7.1916427254868367</v>
      </c>
    </row>
    <row r="505" spans="24:40" x14ac:dyDescent="0.25">
      <c r="X505">
        <v>72.3</v>
      </c>
      <c r="Y505" s="22">
        <v>75.042173813040336</v>
      </c>
      <c r="Z505" s="22">
        <v>-2.7421738130403384</v>
      </c>
      <c r="AA505" s="22">
        <v>-2.7897024045245331</v>
      </c>
      <c r="AB505" s="22">
        <v>1.7037154718408033E-2</v>
      </c>
      <c r="AC505" s="22">
        <v>-0.76918059581867482</v>
      </c>
      <c r="AD505" s="22">
        <v>5.397131546954479E-4</v>
      </c>
      <c r="AE505" s="22">
        <v>-0.52126361871264315</v>
      </c>
      <c r="AF505" s="22">
        <v>-0.45379405883138146</v>
      </c>
      <c r="AG505" s="22">
        <v>0.87702941559486747</v>
      </c>
      <c r="AH505" s="22">
        <v>-2.789702404524538</v>
      </c>
      <c r="AI505">
        <v>-18.902189705582391</v>
      </c>
      <c r="AJ505">
        <v>-10.787464088230255</v>
      </c>
      <c r="AK505">
        <v>-7.1916427254868367</v>
      </c>
      <c r="AL505">
        <v>13.415204810032671</v>
      </c>
      <c r="AM505">
        <v>10.787464088230255</v>
      </c>
      <c r="AN505">
        <v>7.1916427254868367</v>
      </c>
    </row>
    <row r="506" spans="24:40" x14ac:dyDescent="0.25">
      <c r="X506">
        <v>64.2</v>
      </c>
      <c r="Y506" s="22">
        <v>61.616130501145918</v>
      </c>
      <c r="Z506" s="22">
        <v>2.5838694988540851</v>
      </c>
      <c r="AA506" s="22">
        <v>2.6044489641432023</v>
      </c>
      <c r="AB506" s="22">
        <v>7.9016581136524336E-3</v>
      </c>
      <c r="AC506" s="22">
        <v>0.72143150691079239</v>
      </c>
      <c r="AD506" s="22">
        <v>2.1817255647171377E-4</v>
      </c>
      <c r="AE506" s="22">
        <v>-0.52126361871264315</v>
      </c>
      <c r="AF506" s="22">
        <v>-0.45167313182800556</v>
      </c>
      <c r="AG506" s="22">
        <v>0.84937124210252868</v>
      </c>
      <c r="AH506" s="22">
        <v>2.6044489641432009</v>
      </c>
      <c r="AI506">
        <v>-18.902189705582391</v>
      </c>
      <c r="AJ506">
        <v>-10.787464088230255</v>
      </c>
      <c r="AK506">
        <v>-7.1916427254868367</v>
      </c>
      <c r="AL506">
        <v>13.415204810032671</v>
      </c>
      <c r="AM506">
        <v>10.787464088230255</v>
      </c>
      <c r="AN506">
        <v>7.1916427254868367</v>
      </c>
    </row>
    <row r="507" spans="24:40" x14ac:dyDescent="0.25">
      <c r="X507">
        <v>63.7</v>
      </c>
      <c r="Y507" s="22">
        <v>60.545712517168965</v>
      </c>
      <c r="Z507" s="22">
        <v>3.1542874828310374</v>
      </c>
      <c r="AA507" s="22">
        <v>3.2029999017922179</v>
      </c>
      <c r="AB507" s="22">
        <v>1.5208373541918386E-2</v>
      </c>
      <c r="AC507" s="22">
        <v>0.88395669754727768</v>
      </c>
      <c r="AD507" s="22">
        <v>6.3510686075793474E-4</v>
      </c>
      <c r="AE507" s="22">
        <v>-0.50738317096904828</v>
      </c>
      <c r="AF507" s="22">
        <v>-0.45051851684558691</v>
      </c>
      <c r="AG507" s="22">
        <v>0.94018971359363301</v>
      </c>
      <c r="AH507" s="22">
        <v>3.2029999017922215</v>
      </c>
      <c r="AI507">
        <v>-18.902189705582391</v>
      </c>
      <c r="AJ507">
        <v>-10.787464088230255</v>
      </c>
      <c r="AK507">
        <v>-7.1916427254868367</v>
      </c>
      <c r="AL507">
        <v>13.415204810032671</v>
      </c>
      <c r="AM507">
        <v>10.787464088230255</v>
      </c>
      <c r="AN507">
        <v>7.1916427254868367</v>
      </c>
    </row>
    <row r="508" spans="24:40" x14ac:dyDescent="0.25">
      <c r="X508">
        <v>63.3</v>
      </c>
      <c r="Y508" s="22">
        <v>60.107760681942793</v>
      </c>
      <c r="Z508" s="22">
        <v>3.1922393180572044</v>
      </c>
      <c r="AA508" s="22">
        <v>3.2408986006056182</v>
      </c>
      <c r="AB508" s="22">
        <v>1.5014132975131957E-2</v>
      </c>
      <c r="AC508" s="22">
        <v>0.89450409813942988</v>
      </c>
      <c r="AD508" s="22">
        <v>6.4192062095012187E-4</v>
      </c>
      <c r="AE508" s="22">
        <v>-0.50738317096904828</v>
      </c>
      <c r="AF508" s="22">
        <v>-0.44964640985438886</v>
      </c>
      <c r="AG508" s="22">
        <v>0.94578226782882213</v>
      </c>
      <c r="AH508" s="22">
        <v>3.2408986006056164</v>
      </c>
      <c r="AI508">
        <v>-18.902189705582391</v>
      </c>
      <c r="AJ508">
        <v>-10.787464088230255</v>
      </c>
      <c r="AK508">
        <v>-7.1916427254868367</v>
      </c>
      <c r="AL508">
        <v>13.415204810032671</v>
      </c>
      <c r="AM508">
        <v>10.787464088230255</v>
      </c>
      <c r="AN508">
        <v>7.1916427254868367</v>
      </c>
    </row>
    <row r="509" spans="24:40" x14ac:dyDescent="0.25">
      <c r="X509">
        <v>62.6</v>
      </c>
      <c r="Y509" s="22">
        <v>59.557634117311238</v>
      </c>
      <c r="Z509" s="22">
        <v>3.0423658826887632</v>
      </c>
      <c r="AA509" s="22">
        <v>3.0876109992613294</v>
      </c>
      <c r="AB509" s="22">
        <v>1.4653761948441306E-2</v>
      </c>
      <c r="AC509" s="22">
        <v>0.85235183913481016</v>
      </c>
      <c r="AD509" s="22">
        <v>5.6864925365112155E-4</v>
      </c>
      <c r="AE509" s="22">
        <v>-0.50738317096904828</v>
      </c>
      <c r="AF509" s="22">
        <v>-0.44834537711872874</v>
      </c>
      <c r="AG509" s="22">
        <v>0.92322902853777844</v>
      </c>
      <c r="AH509" s="22">
        <v>3.0876109992613276</v>
      </c>
      <c r="AI509">
        <v>-18.902189705582391</v>
      </c>
      <c r="AJ509">
        <v>-10.787464088230255</v>
      </c>
      <c r="AK509">
        <v>-7.1916427254868367</v>
      </c>
      <c r="AL509">
        <v>13.415204810032671</v>
      </c>
      <c r="AM509">
        <v>10.787464088230255</v>
      </c>
      <c r="AN509">
        <v>7.1916427254868367</v>
      </c>
    </row>
    <row r="510" spans="24:40" x14ac:dyDescent="0.25">
      <c r="X510">
        <v>61.8</v>
      </c>
      <c r="Y510" s="22">
        <v>59.116591742819644</v>
      </c>
      <c r="Z510" s="22">
        <v>2.6834082571803535</v>
      </c>
      <c r="AA510" s="22">
        <v>2.7452660709334182</v>
      </c>
      <c r="AB510" s="22">
        <v>2.2532538615476209E-2</v>
      </c>
      <c r="AC510" s="22">
        <v>0.7548097284559232</v>
      </c>
      <c r="AD510" s="22">
        <v>6.912405257149673E-4</v>
      </c>
      <c r="AE510" s="22">
        <v>-0.50738317096904828</v>
      </c>
      <c r="AF510" s="22">
        <v>-0.44716677939776289</v>
      </c>
      <c r="AG510" s="22">
        <v>0.86879786397983461</v>
      </c>
      <c r="AH510" s="22">
        <v>2.7452660709334173</v>
      </c>
      <c r="AI510">
        <v>-18.902189705582391</v>
      </c>
      <c r="AJ510">
        <v>-10.787464088230255</v>
      </c>
      <c r="AK510">
        <v>-7.1916427254868367</v>
      </c>
      <c r="AL510">
        <v>13.415204810032671</v>
      </c>
      <c r="AM510">
        <v>10.787464088230255</v>
      </c>
      <c r="AN510">
        <v>7.1916427254868367</v>
      </c>
    </row>
    <row r="511" spans="24:40" x14ac:dyDescent="0.25">
      <c r="X511">
        <v>68</v>
      </c>
      <c r="Y511" s="22">
        <v>58.146639250323773</v>
      </c>
      <c r="Z511" s="22">
        <v>9.8533607496762272</v>
      </c>
      <c r="AA511" s="22">
        <v>10.087661385267019</v>
      </c>
      <c r="AB511" s="22">
        <v>2.3226457217624969E-2</v>
      </c>
      <c r="AC511" s="22">
        <v>2.7726134862042606</v>
      </c>
      <c r="AD511" s="22">
        <v>9.6208655403083893E-3</v>
      </c>
      <c r="AE511" s="22">
        <v>-0.50738317096904828</v>
      </c>
      <c r="AF511" s="22">
        <v>-0.4456575522181272</v>
      </c>
      <c r="AG511" s="22">
        <v>1.6651166584369579</v>
      </c>
      <c r="AH511" s="22">
        <v>10.087661385267019</v>
      </c>
      <c r="AI511">
        <v>-18.902189705582391</v>
      </c>
      <c r="AJ511">
        <v>-10.787464088230255</v>
      </c>
      <c r="AK511">
        <v>-7.1916427254868367</v>
      </c>
      <c r="AL511">
        <v>13.415204810032671</v>
      </c>
      <c r="AM511">
        <v>10.787464088230255</v>
      </c>
      <c r="AN511">
        <v>7.1916427254868367</v>
      </c>
    </row>
    <row r="512" spans="24:40" x14ac:dyDescent="0.25">
      <c r="X512">
        <v>59.8</v>
      </c>
      <c r="Y512" s="22">
        <v>56.79087202990592</v>
      </c>
      <c r="Z512" s="22">
        <v>3.0091279700940774</v>
      </c>
      <c r="AA512" s="22">
        <v>3.0829504647050712</v>
      </c>
      <c r="AB512" s="22">
        <v>2.3945404071892967E-2</v>
      </c>
      <c r="AC512" s="22">
        <v>0.8470430704577766</v>
      </c>
      <c r="AD512" s="22">
        <v>9.2641471809834931E-4</v>
      </c>
      <c r="AE512" s="22">
        <v>-0.50738317096904828</v>
      </c>
      <c r="AF512" s="22">
        <v>-0.44536184153736091</v>
      </c>
      <c r="AG512" s="22">
        <v>0.92034942845518009</v>
      </c>
      <c r="AH512" s="22">
        <v>3.0829504647050703</v>
      </c>
      <c r="AI512">
        <v>-18.902189705582391</v>
      </c>
      <c r="AJ512">
        <v>-10.787464088230255</v>
      </c>
      <c r="AK512">
        <v>-7.1916427254868367</v>
      </c>
      <c r="AL512">
        <v>13.415204810032671</v>
      </c>
      <c r="AM512">
        <v>10.787464088230255</v>
      </c>
      <c r="AN512">
        <v>7.1916427254868367</v>
      </c>
    </row>
    <row r="513" spans="24:40" x14ac:dyDescent="0.25">
      <c r="X513">
        <v>58.5</v>
      </c>
      <c r="Y513" s="22">
        <v>58.891431469294808</v>
      </c>
      <c r="Z513" s="22">
        <v>-0.39143146929480821</v>
      </c>
      <c r="AA513" s="22">
        <v>-0.39900274654126378</v>
      </c>
      <c r="AB513" s="22">
        <v>1.8975501577586464E-2</v>
      </c>
      <c r="AC513" s="22">
        <v>-0.10990506396678719</v>
      </c>
      <c r="AD513" s="22">
        <v>1.2296887994678925E-5</v>
      </c>
      <c r="AE513" s="22">
        <v>-0.50738317096904828</v>
      </c>
      <c r="AF513" s="22">
        <v>-0.44006240152794474</v>
      </c>
      <c r="AG513" s="22">
        <v>0.33151932668667627</v>
      </c>
      <c r="AH513" s="22">
        <v>-0.39900274654126328</v>
      </c>
      <c r="AI513">
        <v>-18.902189705582391</v>
      </c>
      <c r="AJ513">
        <v>-10.787464088230255</v>
      </c>
      <c r="AK513">
        <v>-7.1916427254868367</v>
      </c>
      <c r="AL513">
        <v>13.415204810032671</v>
      </c>
      <c r="AM513">
        <v>10.787464088230255</v>
      </c>
      <c r="AN513">
        <v>7.1916427254868367</v>
      </c>
    </row>
    <row r="514" spans="24:40" x14ac:dyDescent="0.25">
      <c r="X514">
        <v>69.7</v>
      </c>
      <c r="Y514" s="22">
        <v>77.290764603584975</v>
      </c>
      <c r="Z514" s="22">
        <v>-7.5907646035849723</v>
      </c>
      <c r="AA514" s="22">
        <v>-7.6423823425864157</v>
      </c>
      <c r="AB514" s="22">
        <v>6.7541424502937548E-3</v>
      </c>
      <c r="AC514" s="22">
        <v>-2.1181613260913394</v>
      </c>
      <c r="AD514" s="22">
        <v>1.6057499650965459E-3</v>
      </c>
      <c r="AE514" s="22">
        <v>-0.50738317096904828</v>
      </c>
      <c r="AF514" s="22">
        <v>-0.43391033492525694</v>
      </c>
      <c r="AG514" s="22">
        <v>1.4553904376803291</v>
      </c>
      <c r="AH514" s="22">
        <v>-7.6423823425864104</v>
      </c>
      <c r="AI514">
        <v>-18.902189705582391</v>
      </c>
      <c r="AJ514">
        <v>-10.787464088230255</v>
      </c>
      <c r="AK514">
        <v>-7.1916427254868367</v>
      </c>
      <c r="AL514">
        <v>13.415204810032671</v>
      </c>
      <c r="AM514">
        <v>10.787464088230255</v>
      </c>
      <c r="AN514">
        <v>7.1916427254868367</v>
      </c>
    </row>
    <row r="515" spans="24:40" x14ac:dyDescent="0.25">
      <c r="X515">
        <v>69.599999999999994</v>
      </c>
      <c r="Y515" s="22">
        <v>74.282328272672274</v>
      </c>
      <c r="Z515" s="22">
        <v>-4.6823282726722795</v>
      </c>
      <c r="AA515" s="22">
        <v>-4.7128936496673219</v>
      </c>
      <c r="AB515" s="22">
        <v>6.485479891360597E-3</v>
      </c>
      <c r="AC515" s="22">
        <v>-1.3064014108906874</v>
      </c>
      <c r="AD515" s="22">
        <v>5.8636437833062412E-4</v>
      </c>
      <c r="AE515" s="22">
        <v>-0.50738317096904828</v>
      </c>
      <c r="AF515" s="22">
        <v>-0.43377304847852194</v>
      </c>
      <c r="AG515" s="22">
        <v>1.142979182177299</v>
      </c>
      <c r="AH515" s="22">
        <v>-4.7128936496673184</v>
      </c>
      <c r="AI515">
        <v>-18.902189705582391</v>
      </c>
      <c r="AJ515">
        <v>-10.787464088230255</v>
      </c>
      <c r="AK515">
        <v>-7.1916427254868367</v>
      </c>
      <c r="AL515">
        <v>13.415204810032671</v>
      </c>
      <c r="AM515">
        <v>10.787464088230255</v>
      </c>
      <c r="AN515">
        <v>7.1916427254868367</v>
      </c>
    </row>
    <row r="516" spans="24:40" x14ac:dyDescent="0.25">
      <c r="X516">
        <v>69.400000000000006</v>
      </c>
      <c r="Y516" s="22">
        <v>72.233678478067503</v>
      </c>
      <c r="Z516" s="22">
        <v>-2.8336784780674975</v>
      </c>
      <c r="AA516" s="22">
        <v>-2.8630778888492898</v>
      </c>
      <c r="AB516" s="22">
        <v>1.0268463493882048E-2</v>
      </c>
      <c r="AC516" s="22">
        <v>-0.79212507109675068</v>
      </c>
      <c r="AD516" s="22">
        <v>3.4262730639996874E-4</v>
      </c>
      <c r="AE516" s="22">
        <v>-0.4918835074548818</v>
      </c>
      <c r="AF516" s="22">
        <v>-0.43357215255303555</v>
      </c>
      <c r="AG516" s="22">
        <v>0.89001408477436506</v>
      </c>
      <c r="AH516" s="22">
        <v>-2.8630778888492872</v>
      </c>
      <c r="AI516">
        <v>-18.902189705582391</v>
      </c>
      <c r="AJ516">
        <v>-10.787464088230255</v>
      </c>
      <c r="AK516">
        <v>-7.1916427254868367</v>
      </c>
      <c r="AL516">
        <v>13.415204810032671</v>
      </c>
      <c r="AM516">
        <v>10.787464088230255</v>
      </c>
      <c r="AN516">
        <v>7.1916427254868367</v>
      </c>
    </row>
    <row r="517" spans="24:40" x14ac:dyDescent="0.25">
      <c r="X517">
        <v>69.2</v>
      </c>
      <c r="Y517" s="22">
        <v>73.782302909473771</v>
      </c>
      <c r="Z517" s="22">
        <v>-4.5823029094737677</v>
      </c>
      <c r="AA517" s="22">
        <v>-4.6095030443712091</v>
      </c>
      <c r="AB517" s="22">
        <v>5.9008822937321095E-3</v>
      </c>
      <c r="AC517" s="22">
        <v>-1.2781176790447006</v>
      </c>
      <c r="AD517" s="22">
        <v>5.1035849331255089E-4</v>
      </c>
      <c r="AE517" s="22">
        <v>-0.4918835074548818</v>
      </c>
      <c r="AF517" s="22">
        <v>-0.42912476187827231</v>
      </c>
      <c r="AG517" s="22">
        <v>1.1305386676468439</v>
      </c>
      <c r="AH517" s="22">
        <v>-4.609503044371202</v>
      </c>
      <c r="AI517">
        <v>-18.902189705582391</v>
      </c>
      <c r="AJ517">
        <v>-10.787464088230255</v>
      </c>
      <c r="AK517">
        <v>-7.1916427254868367</v>
      </c>
      <c r="AL517">
        <v>13.415204810032671</v>
      </c>
      <c r="AM517">
        <v>10.787464088230255</v>
      </c>
      <c r="AN517">
        <v>7.1916427254868367</v>
      </c>
    </row>
    <row r="518" spans="24:40" x14ac:dyDescent="0.25">
      <c r="X518">
        <v>69.099999999999994</v>
      </c>
      <c r="Y518" s="22">
        <v>76.642212518377718</v>
      </c>
      <c r="Z518" s="22">
        <v>-7.542212518377724</v>
      </c>
      <c r="AA518" s="22">
        <v>-7.5785250090637106</v>
      </c>
      <c r="AB518" s="22">
        <v>4.7914984304411757E-3</v>
      </c>
      <c r="AC518" s="22">
        <v>-2.1025368615046625</v>
      </c>
      <c r="AD518" s="22">
        <v>1.120187982115233E-3</v>
      </c>
      <c r="AE518" s="22">
        <v>-0.4918835074548818</v>
      </c>
      <c r="AF518" s="22">
        <v>-0.42749135975805513</v>
      </c>
      <c r="AG518" s="22">
        <v>1.4500127108079648</v>
      </c>
      <c r="AH518" s="22">
        <v>-7.5785250090637115</v>
      </c>
      <c r="AI518">
        <v>-18.902189705582391</v>
      </c>
      <c r="AJ518">
        <v>-10.787464088230255</v>
      </c>
      <c r="AK518">
        <v>-7.1916427254868367</v>
      </c>
      <c r="AL518">
        <v>13.415204810032671</v>
      </c>
      <c r="AM518">
        <v>10.787464088230255</v>
      </c>
      <c r="AN518">
        <v>7.1916427254868367</v>
      </c>
    </row>
    <row r="519" spans="24:40" x14ac:dyDescent="0.25">
      <c r="X519">
        <v>68.900000000000006</v>
      </c>
      <c r="Y519" s="22">
        <v>76.150767558146171</v>
      </c>
      <c r="Z519" s="22">
        <v>-7.2507675581461655</v>
      </c>
      <c r="AA519" s="22">
        <v>-7.2820789539985782</v>
      </c>
      <c r="AB519" s="22">
        <v>4.2997880207292609E-3</v>
      </c>
      <c r="AC519" s="22">
        <v>-2.0207918185359195</v>
      </c>
      <c r="AD519" s="22">
        <v>9.2812825629208875E-4</v>
      </c>
      <c r="AE519" s="22">
        <v>-0.4918835074548818</v>
      </c>
      <c r="AF519" s="22">
        <v>-0.42319797342259291</v>
      </c>
      <c r="AG519" s="22">
        <v>1.4215455738511937</v>
      </c>
      <c r="AH519" s="22">
        <v>-7.2820789539985737</v>
      </c>
      <c r="AI519">
        <v>-18.902189705582391</v>
      </c>
      <c r="AJ519">
        <v>-10.787464088230255</v>
      </c>
      <c r="AK519">
        <v>-7.1916427254868367</v>
      </c>
      <c r="AL519">
        <v>13.415204810032671</v>
      </c>
      <c r="AM519">
        <v>10.787464088230255</v>
      </c>
      <c r="AN519">
        <v>7.1916427254868367</v>
      </c>
    </row>
    <row r="520" spans="24:40" x14ac:dyDescent="0.25">
      <c r="X520">
        <v>68.7</v>
      </c>
      <c r="Y520" s="22">
        <v>75.854420863986334</v>
      </c>
      <c r="Z520" s="22">
        <v>-7.1544208639863314</v>
      </c>
      <c r="AA520" s="22">
        <v>-7.188349110755297</v>
      </c>
      <c r="AB520" s="22">
        <v>4.7198941295444469E-3</v>
      </c>
      <c r="AC520" s="22">
        <v>-1.9943607313416341</v>
      </c>
      <c r="AD520" s="22">
        <v>9.9275197966435923E-4</v>
      </c>
      <c r="AE520" s="22">
        <v>-0.4918835074548818</v>
      </c>
      <c r="AF520" s="22">
        <v>-0.42158033578761578</v>
      </c>
      <c r="AG520" s="22">
        <v>1.4122183723991251</v>
      </c>
      <c r="AH520" s="22">
        <v>-7.1883491107553015</v>
      </c>
      <c r="AI520">
        <v>-18.902189705582391</v>
      </c>
      <c r="AJ520">
        <v>-10.787464088230255</v>
      </c>
      <c r="AK520">
        <v>-7.1916427254868367</v>
      </c>
      <c r="AL520">
        <v>13.415204810032671</v>
      </c>
      <c r="AM520">
        <v>10.787464088230255</v>
      </c>
      <c r="AN520">
        <v>7.1916427254868367</v>
      </c>
    </row>
    <row r="521" spans="24:40" x14ac:dyDescent="0.25">
      <c r="X521">
        <v>68.599999999999994</v>
      </c>
      <c r="Y521" s="22">
        <v>75.583941808097407</v>
      </c>
      <c r="Z521" s="22">
        <v>-6.9839418080974127</v>
      </c>
      <c r="AA521" s="22">
        <v>-7.0151994196768044</v>
      </c>
      <c r="AB521" s="22">
        <v>4.4556982217379866E-3</v>
      </c>
      <c r="AC521" s="22">
        <v>-1.9465797823567685</v>
      </c>
      <c r="AD521" s="22">
        <v>8.9257762101895672E-4</v>
      </c>
      <c r="AE521" s="22">
        <v>-0.48332360885611292</v>
      </c>
      <c r="AF521" s="22">
        <v>-0.41789020104608426</v>
      </c>
      <c r="AG521" s="22">
        <v>1.395198832552826</v>
      </c>
      <c r="AH521" s="22">
        <v>-7.0151994196768035</v>
      </c>
      <c r="AI521">
        <v>-18.902189705582391</v>
      </c>
      <c r="AJ521">
        <v>-10.787464088230255</v>
      </c>
      <c r="AK521">
        <v>-7.1916427254868367</v>
      </c>
      <c r="AL521">
        <v>13.415204810032671</v>
      </c>
      <c r="AM521">
        <v>10.787464088230255</v>
      </c>
      <c r="AN521">
        <v>7.1916427254868367</v>
      </c>
    </row>
    <row r="522" spans="24:40" x14ac:dyDescent="0.25">
      <c r="X522">
        <v>68.5</v>
      </c>
      <c r="Y522" s="22">
        <v>72.330565299907406</v>
      </c>
      <c r="Z522" s="22">
        <v>-3.8305652999074056</v>
      </c>
      <c r="AA522" s="22">
        <v>-3.8466749817206534</v>
      </c>
      <c r="AB522" s="22">
        <v>4.1879498241488124E-3</v>
      </c>
      <c r="AC522" s="22">
        <v>-1.0675201303277413</v>
      </c>
      <c r="AD522" s="22">
        <v>2.5224504164335332E-4</v>
      </c>
      <c r="AE522" s="22">
        <v>-0.48332360885611292</v>
      </c>
      <c r="AF522" s="22">
        <v>-0.41631338122925499</v>
      </c>
      <c r="AG522" s="22">
        <v>1.03320865769105</v>
      </c>
      <c r="AH522" s="22">
        <v>-3.8466749817206605</v>
      </c>
      <c r="AI522">
        <v>-18.902189705582391</v>
      </c>
      <c r="AJ522">
        <v>-10.787464088230255</v>
      </c>
      <c r="AK522">
        <v>-7.1916427254868367</v>
      </c>
      <c r="AL522">
        <v>13.415204810032671</v>
      </c>
      <c r="AM522">
        <v>10.787464088230255</v>
      </c>
      <c r="AN522">
        <v>7.1916427254868367</v>
      </c>
    </row>
    <row r="523" spans="24:40" x14ac:dyDescent="0.25">
      <c r="X523">
        <v>68.3</v>
      </c>
      <c r="Y523" s="22">
        <v>72.156327298396036</v>
      </c>
      <c r="Z523" s="22">
        <v>-3.8563272983960388</v>
      </c>
      <c r="AA523" s="22">
        <v>-3.8725126054426369</v>
      </c>
      <c r="AB523" s="22">
        <v>4.1795363103135849E-3</v>
      </c>
      <c r="AC523" s="22">
        <v>-1.0746950664337371</v>
      </c>
      <c r="AD523" s="22">
        <v>2.5513143125326869E-4</v>
      </c>
      <c r="AE523" s="22">
        <v>-0.48332360885611292</v>
      </c>
      <c r="AF523" s="22">
        <v>-0.41623633725021991</v>
      </c>
      <c r="AG523" s="22">
        <v>1.0366750052131752</v>
      </c>
      <c r="AH523" s="22">
        <v>-3.8725126054426333</v>
      </c>
      <c r="AI523">
        <v>-18.902189705582391</v>
      </c>
      <c r="AJ523">
        <v>-10.787464088230255</v>
      </c>
      <c r="AK523">
        <v>-7.1916427254868367</v>
      </c>
      <c r="AL523">
        <v>13.415204810032671</v>
      </c>
      <c r="AM523">
        <v>10.787464088230255</v>
      </c>
      <c r="AN523">
        <v>7.1916427254868367</v>
      </c>
    </row>
    <row r="524" spans="24:40" x14ac:dyDescent="0.25">
      <c r="X524">
        <v>68.099999999999994</v>
      </c>
      <c r="Y524" s="22">
        <v>71.521319195607092</v>
      </c>
      <c r="Z524" s="22">
        <v>-3.4213191956070972</v>
      </c>
      <c r="AA524" s="22">
        <v>-3.4350272366083203</v>
      </c>
      <c r="AB524" s="22">
        <v>3.9906644276726244E-3</v>
      </c>
      <c r="AC524" s="22">
        <v>-0.95337504802796857</v>
      </c>
      <c r="AD524" s="22">
        <v>1.916707147258932E-4</v>
      </c>
      <c r="AE524" s="22">
        <v>-0.48332360885611292</v>
      </c>
      <c r="AF524" s="22">
        <v>-0.41573645357717853</v>
      </c>
      <c r="AG524" s="22">
        <v>0.97640926256768401</v>
      </c>
      <c r="AH524" s="22">
        <v>-3.4350272366083163</v>
      </c>
      <c r="AI524">
        <v>-18.902189705582391</v>
      </c>
      <c r="AJ524">
        <v>-10.787464088230255</v>
      </c>
      <c r="AK524">
        <v>-7.1916427254868367</v>
      </c>
      <c r="AL524">
        <v>13.415204810032671</v>
      </c>
      <c r="AM524">
        <v>10.787464088230255</v>
      </c>
      <c r="AN524">
        <v>7.1916427254868367</v>
      </c>
    </row>
    <row r="525" spans="24:40" x14ac:dyDescent="0.25">
      <c r="X525">
        <v>68</v>
      </c>
      <c r="Y525" s="22">
        <v>74.710530059496179</v>
      </c>
      <c r="Z525" s="22">
        <v>-6.710530059496179</v>
      </c>
      <c r="AA525" s="22">
        <v>-6.7377253574829439</v>
      </c>
      <c r="AB525" s="22">
        <v>4.0362728582530481E-3</v>
      </c>
      <c r="AC525" s="22">
        <v>-1.8699799799407228</v>
      </c>
      <c r="AD525" s="22">
        <v>7.4585998618804451E-4</v>
      </c>
      <c r="AE525" s="22">
        <v>-0.48332360885611292</v>
      </c>
      <c r="AF525" s="22">
        <v>-0.41322781095874722</v>
      </c>
      <c r="AG525" s="22">
        <v>1.3674721130395029</v>
      </c>
      <c r="AH525" s="22">
        <v>-6.737725357482951</v>
      </c>
      <c r="AI525">
        <v>-18.902189705582391</v>
      </c>
      <c r="AJ525">
        <v>-10.787464088230255</v>
      </c>
      <c r="AK525">
        <v>-7.1916427254868367</v>
      </c>
      <c r="AL525">
        <v>13.415204810032671</v>
      </c>
      <c r="AM525">
        <v>10.787464088230255</v>
      </c>
      <c r="AN525">
        <v>7.1916427254868367</v>
      </c>
    </row>
    <row r="526" spans="24:40" x14ac:dyDescent="0.25">
      <c r="X526">
        <v>67.900000000000006</v>
      </c>
      <c r="Y526" s="22">
        <v>74.614637114471378</v>
      </c>
      <c r="Z526" s="22">
        <v>-6.7146371144713726</v>
      </c>
      <c r="AA526" s="22">
        <v>-6.7408012528321706</v>
      </c>
      <c r="AB526" s="22">
        <v>3.8814582094078864E-3</v>
      </c>
      <c r="AC526" s="22">
        <v>-1.8709790576043557</v>
      </c>
      <c r="AD526" s="22">
        <v>7.179069243177644E-4</v>
      </c>
      <c r="AE526" s="22">
        <v>-0.47479897905845492</v>
      </c>
      <c r="AF526" s="22">
        <v>-0.41120769536895035</v>
      </c>
      <c r="AG526" s="22">
        <v>1.3678373651879654</v>
      </c>
      <c r="AH526" s="22">
        <v>-6.7408012528321652</v>
      </c>
      <c r="AI526">
        <v>-18.902189705582391</v>
      </c>
      <c r="AJ526">
        <v>-10.787464088230255</v>
      </c>
      <c r="AK526">
        <v>-7.1916427254868367</v>
      </c>
      <c r="AL526">
        <v>13.415204810032671</v>
      </c>
      <c r="AM526">
        <v>10.787464088230255</v>
      </c>
      <c r="AN526">
        <v>7.1916427254868367</v>
      </c>
    </row>
    <row r="527" spans="24:40" x14ac:dyDescent="0.25">
      <c r="X527">
        <v>67.8</v>
      </c>
      <c r="Y527" s="22">
        <v>70.93255092782907</v>
      </c>
      <c r="Z527" s="22">
        <v>-3.1325509278290724</v>
      </c>
      <c r="AA527" s="22">
        <v>-3.144456821383244</v>
      </c>
      <c r="AB527" s="22">
        <v>3.786311668588783E-3</v>
      </c>
      <c r="AC527" s="22">
        <v>-0.87281817208811119</v>
      </c>
      <c r="AD527" s="22">
        <v>1.5239047175171205E-4</v>
      </c>
      <c r="AE527" s="22">
        <v>-0.47479897905845492</v>
      </c>
      <c r="AF527" s="22">
        <v>-0.41011748643798468</v>
      </c>
      <c r="AG527" s="22">
        <v>0.93424738270337759</v>
      </c>
      <c r="AH527" s="22">
        <v>-3.1444568213832493</v>
      </c>
      <c r="AI527">
        <v>-18.902189705582391</v>
      </c>
      <c r="AJ527">
        <v>-10.787464088230255</v>
      </c>
      <c r="AK527">
        <v>-7.1916427254868367</v>
      </c>
      <c r="AL527">
        <v>13.415204810032671</v>
      </c>
      <c r="AM527">
        <v>10.787464088230255</v>
      </c>
      <c r="AN527">
        <v>7.1916427254868367</v>
      </c>
    </row>
    <row r="528" spans="24:40" x14ac:dyDescent="0.25">
      <c r="X528">
        <v>67.7</v>
      </c>
      <c r="Y528" s="22">
        <v>68.141609611063799</v>
      </c>
      <c r="Z528" s="22">
        <v>-0.44160961106379659</v>
      </c>
      <c r="AA528" s="22">
        <v>-0.45381441911227682</v>
      </c>
      <c r="AB528" s="22">
        <v>2.689383046125457E-2</v>
      </c>
      <c r="AC528" s="22">
        <v>-0.12449740393192799</v>
      </c>
      <c r="AD528" s="22">
        <v>2.2545476920974492E-5</v>
      </c>
      <c r="AE528" s="22">
        <v>-0.47479897905845492</v>
      </c>
      <c r="AF528" s="22">
        <v>-0.40734214667531904</v>
      </c>
      <c r="AG528" s="22">
        <v>0.35284189650880177</v>
      </c>
      <c r="AH528" s="22">
        <v>-0.45381441911227482</v>
      </c>
      <c r="AI528">
        <v>-18.902189705582391</v>
      </c>
      <c r="AJ528">
        <v>-10.787464088230255</v>
      </c>
      <c r="AK528">
        <v>-7.1916427254868367</v>
      </c>
      <c r="AL528">
        <v>13.415204810032671</v>
      </c>
      <c r="AM528">
        <v>10.787464088230255</v>
      </c>
      <c r="AN528">
        <v>7.1916427254868367</v>
      </c>
    </row>
    <row r="529" spans="24:40" x14ac:dyDescent="0.25">
      <c r="X529">
        <v>82.2</v>
      </c>
      <c r="Y529" s="22">
        <v>82.088198703677676</v>
      </c>
      <c r="Z529" s="22">
        <v>0.11180129632232649</v>
      </c>
      <c r="AA529" s="22">
        <v>0.11301669659314939</v>
      </c>
      <c r="AB529" s="22">
        <v>1.075416560079894E-2</v>
      </c>
      <c r="AC529" s="22">
        <v>3.1260550079240342E-2</v>
      </c>
      <c r="AD529" s="22">
        <v>5.5912913162727562E-7</v>
      </c>
      <c r="AE529" s="22">
        <v>-0.46970075330452549</v>
      </c>
      <c r="AF529" s="22">
        <v>-0.40559720858899212</v>
      </c>
      <c r="AG529" s="22">
        <v>0.17680653290882761</v>
      </c>
      <c r="AH529" s="22">
        <v>0.11301669659314441</v>
      </c>
      <c r="AI529">
        <v>-18.902189705582391</v>
      </c>
      <c r="AJ529">
        <v>-10.787464088230255</v>
      </c>
      <c r="AK529">
        <v>-7.1916427254868367</v>
      </c>
      <c r="AL529">
        <v>13.415204810032671</v>
      </c>
      <c r="AM529">
        <v>10.787464088230255</v>
      </c>
      <c r="AN529">
        <v>7.1916427254868367</v>
      </c>
    </row>
    <row r="530" spans="24:40" x14ac:dyDescent="0.25">
      <c r="X530">
        <v>82</v>
      </c>
      <c r="Y530" s="22">
        <v>82.108054210182743</v>
      </c>
      <c r="Z530" s="22">
        <v>-0.1080542101827433</v>
      </c>
      <c r="AA530" s="22">
        <v>-0.10916325905455437</v>
      </c>
      <c r="AB530" s="22">
        <v>1.0159543434473719E-2</v>
      </c>
      <c r="AC530" s="22">
        <v>-3.0203758205264192E-2</v>
      </c>
      <c r="AD530" s="22">
        <v>4.9280755816617184E-7</v>
      </c>
      <c r="AE530" s="22">
        <v>-0.46970075330452549</v>
      </c>
      <c r="AF530" s="22">
        <v>-0.40091555392878575</v>
      </c>
      <c r="AG530" s="22">
        <v>0.1737922846540208</v>
      </c>
      <c r="AH530" s="22">
        <v>-0.10916325905455677</v>
      </c>
      <c r="AI530">
        <v>-18.902189705582391</v>
      </c>
      <c r="AJ530">
        <v>-10.787464088230255</v>
      </c>
      <c r="AK530">
        <v>-7.1916427254868367</v>
      </c>
      <c r="AL530">
        <v>13.415204810032671</v>
      </c>
      <c r="AM530">
        <v>10.787464088230255</v>
      </c>
      <c r="AN530">
        <v>7.1916427254868367</v>
      </c>
    </row>
    <row r="531" spans="24:40" x14ac:dyDescent="0.25">
      <c r="X531">
        <v>81.5</v>
      </c>
      <c r="Y531" s="22">
        <v>79.150404045284162</v>
      </c>
      <c r="Z531" s="22">
        <v>2.3495959547158378</v>
      </c>
      <c r="AA531" s="22">
        <v>2.3651333555745282</v>
      </c>
      <c r="AB531" s="22">
        <v>6.569355094532753E-3</v>
      </c>
      <c r="AC531" s="22">
        <v>0.65558091362669402</v>
      </c>
      <c r="AD531" s="22">
        <v>1.4958367061018919E-4</v>
      </c>
      <c r="AE531" s="22">
        <v>-0.46970075330452549</v>
      </c>
      <c r="AF531" s="22">
        <v>-0.40074862579903292</v>
      </c>
      <c r="AG531" s="22">
        <v>0.80967951291032059</v>
      </c>
      <c r="AH531" s="22">
        <v>2.3651333555745304</v>
      </c>
      <c r="AI531">
        <v>-18.902189705582391</v>
      </c>
      <c r="AJ531">
        <v>-10.787464088230255</v>
      </c>
      <c r="AK531">
        <v>-7.1916427254868367</v>
      </c>
      <c r="AL531">
        <v>13.415204810032671</v>
      </c>
      <c r="AM531">
        <v>10.787464088230255</v>
      </c>
      <c r="AN531">
        <v>7.1916427254868367</v>
      </c>
    </row>
    <row r="532" spans="24:40" x14ac:dyDescent="0.25">
      <c r="X532">
        <v>81.7</v>
      </c>
      <c r="Y532" s="22">
        <v>77.09126684437696</v>
      </c>
      <c r="Z532" s="22">
        <v>4.6087331556230424</v>
      </c>
      <c r="AA532" s="22">
        <v>4.6832553525372447</v>
      </c>
      <c r="AB532" s="22">
        <v>1.5912477818195964E-2</v>
      </c>
      <c r="AC532" s="22">
        <v>1.2920121343924684</v>
      </c>
      <c r="AD532" s="22">
        <v>1.4206387946280633E-3</v>
      </c>
      <c r="AE532" s="22">
        <v>-0.46970075330452549</v>
      </c>
      <c r="AF532" s="22">
        <v>-0.39979859932248785</v>
      </c>
      <c r="AG532" s="22">
        <v>1.1366671167903417</v>
      </c>
      <c r="AH532" s="22">
        <v>4.6832553525372385</v>
      </c>
      <c r="AI532">
        <v>-18.902189705582391</v>
      </c>
      <c r="AJ532">
        <v>-10.787464088230255</v>
      </c>
      <c r="AK532">
        <v>-7.1916427254868367</v>
      </c>
      <c r="AL532">
        <v>13.415204810032671</v>
      </c>
      <c r="AM532">
        <v>10.787464088230255</v>
      </c>
      <c r="AN532">
        <v>7.1916427254868367</v>
      </c>
    </row>
    <row r="533" spans="24:40" x14ac:dyDescent="0.25">
      <c r="X533">
        <v>81.3</v>
      </c>
      <c r="Y533" s="22">
        <v>76.79298922377842</v>
      </c>
      <c r="Z533" s="22">
        <v>4.507010776221577</v>
      </c>
      <c r="AA533" s="22">
        <v>4.5750617792334083</v>
      </c>
      <c r="AB533" s="22">
        <v>1.4874335319517498E-2</v>
      </c>
      <c r="AC533" s="22">
        <v>1.2628293630646616</v>
      </c>
      <c r="AD533" s="22">
        <v>1.2673065404363174E-3</v>
      </c>
      <c r="AE533" s="22">
        <v>-0.46970075330452549</v>
      </c>
      <c r="AF533" s="22">
        <v>-0.39868012725967222</v>
      </c>
      <c r="AG533" s="22">
        <v>1.1237568077945788</v>
      </c>
      <c r="AH533" s="22">
        <v>4.575061779233403</v>
      </c>
      <c r="AI533">
        <v>-18.902189705582391</v>
      </c>
      <c r="AJ533">
        <v>-10.787464088230255</v>
      </c>
      <c r="AK533">
        <v>-7.1916427254868367</v>
      </c>
      <c r="AL533">
        <v>13.415204810032671</v>
      </c>
      <c r="AM533">
        <v>10.787464088230255</v>
      </c>
      <c r="AN533">
        <v>7.1916427254868367</v>
      </c>
    </row>
    <row r="534" spans="24:40" x14ac:dyDescent="0.25">
      <c r="X534">
        <v>81.099999999999994</v>
      </c>
      <c r="Y534" s="22">
        <v>81.607319835676734</v>
      </c>
      <c r="Z534" s="22">
        <v>-0.50731983567673922</v>
      </c>
      <c r="AA534" s="22">
        <v>-0.51303409056768601</v>
      </c>
      <c r="AB534" s="22">
        <v>1.1138158255000615E-2</v>
      </c>
      <c r="AC534" s="22">
        <v>-0.14187828350052506</v>
      </c>
      <c r="AD534" s="22">
        <v>1.1933175169135211E-5</v>
      </c>
      <c r="AE534" s="22">
        <v>-0.46123068213767926</v>
      </c>
      <c r="AF534" s="22">
        <v>-0.39774475641614687</v>
      </c>
      <c r="AG534" s="22">
        <v>0.37666733797944979</v>
      </c>
      <c r="AH534" s="22">
        <v>-0.51303409056769256</v>
      </c>
      <c r="AI534">
        <v>-18.902189705582391</v>
      </c>
      <c r="AJ534">
        <v>-10.787464088230255</v>
      </c>
      <c r="AK534">
        <v>-7.1916427254868367</v>
      </c>
      <c r="AL534">
        <v>13.415204810032671</v>
      </c>
      <c r="AM534">
        <v>10.787464088230255</v>
      </c>
      <c r="AN534">
        <v>7.1916427254868367</v>
      </c>
    </row>
    <row r="535" spans="24:40" x14ac:dyDescent="0.25">
      <c r="X535">
        <v>89</v>
      </c>
      <c r="Y535" s="22">
        <v>81.179511314841406</v>
      </c>
      <c r="Z535" s="22">
        <v>7.820488685158594</v>
      </c>
      <c r="AA535" s="22">
        <v>7.9399087420263186</v>
      </c>
      <c r="AB535" s="22">
        <v>1.5040482296179034E-2</v>
      </c>
      <c r="AC535" s="22">
        <v>2.1914249061060458</v>
      </c>
      <c r="AD535" s="22">
        <v>3.8596059487865948E-3</v>
      </c>
      <c r="AE535" s="22">
        <v>-0.46123068213767926</v>
      </c>
      <c r="AF535" s="22">
        <v>-0.39717670232623309</v>
      </c>
      <c r="AG535" s="22">
        <v>1.4803462115687822</v>
      </c>
      <c r="AH535" s="22">
        <v>7.9399087420263177</v>
      </c>
      <c r="AI535">
        <v>-18.902189705582391</v>
      </c>
      <c r="AJ535">
        <v>-10.787464088230255</v>
      </c>
      <c r="AK535">
        <v>-7.1916427254868367</v>
      </c>
      <c r="AL535">
        <v>13.415204810032671</v>
      </c>
      <c r="AM535">
        <v>10.787464088230255</v>
      </c>
      <c r="AN535">
        <v>7.1916427254868367</v>
      </c>
    </row>
    <row r="536" spans="24:40" x14ac:dyDescent="0.25">
      <c r="X536">
        <v>89</v>
      </c>
      <c r="Y536" s="22">
        <v>77.87852148165527</v>
      </c>
      <c r="Z536" s="22">
        <v>11.12147851834473</v>
      </c>
      <c r="AA536" s="22">
        <v>11.252228062072604</v>
      </c>
      <c r="AB536" s="22">
        <v>1.1619880347837865E-2</v>
      </c>
      <c r="AC536" s="22">
        <v>3.111017244322241</v>
      </c>
      <c r="AD536" s="22">
        <v>5.9886494285881827E-3</v>
      </c>
      <c r="AE536" s="22">
        <v>-0.46123068213767926</v>
      </c>
      <c r="AF536" s="22">
        <v>-0.39264805251702878</v>
      </c>
      <c r="AG536" s="22">
        <v>1.7638075984421433</v>
      </c>
      <c r="AH536" s="22">
        <v>11.252228062072598</v>
      </c>
      <c r="AI536">
        <v>-18.902189705582391</v>
      </c>
      <c r="AJ536">
        <v>-10.787464088230255</v>
      </c>
      <c r="AK536">
        <v>-7.1916427254868367</v>
      </c>
      <c r="AL536">
        <v>13.415204810032671</v>
      </c>
      <c r="AM536">
        <v>10.787464088230255</v>
      </c>
      <c r="AN536">
        <v>7.1916427254868367</v>
      </c>
    </row>
    <row r="537" spans="24:40" x14ac:dyDescent="0.25">
      <c r="X537">
        <v>86</v>
      </c>
      <c r="Y537" s="22">
        <v>80.319196899863599</v>
      </c>
      <c r="Z537" s="22">
        <v>5.6808031001364014</v>
      </c>
      <c r="AA537" s="22">
        <v>5.7613028029312403</v>
      </c>
      <c r="AB537" s="22">
        <v>1.3972482535352214E-2</v>
      </c>
      <c r="AC537" s="22">
        <v>1.5909887577594832</v>
      </c>
      <c r="AD537" s="22">
        <v>1.8878399011740274E-3</v>
      </c>
      <c r="AE537" s="22">
        <v>-0.45616451589519369</v>
      </c>
      <c r="AF537" s="22">
        <v>-0.39263009210644328</v>
      </c>
      <c r="AG537" s="22">
        <v>1.2613440283124517</v>
      </c>
      <c r="AH537" s="22">
        <v>5.7613028029312341</v>
      </c>
      <c r="AI537">
        <v>-18.902189705582391</v>
      </c>
      <c r="AJ537">
        <v>-10.787464088230255</v>
      </c>
      <c r="AK537">
        <v>-7.1916427254868367</v>
      </c>
      <c r="AL537">
        <v>13.415204810032671</v>
      </c>
      <c r="AM537">
        <v>10.787464088230255</v>
      </c>
      <c r="AN537">
        <v>7.1916427254868367</v>
      </c>
    </row>
    <row r="538" spans="24:40" x14ac:dyDescent="0.25">
      <c r="X538">
        <v>81</v>
      </c>
      <c r="Y538" s="22">
        <v>79.564186297579511</v>
      </c>
      <c r="Z538" s="22">
        <v>1.4358137024204893</v>
      </c>
      <c r="AA538" s="22">
        <v>1.4560286267576288</v>
      </c>
      <c r="AB538" s="22">
        <v>1.3883603636393824E-2</v>
      </c>
      <c r="AC538" s="22">
        <v>0.40210168722621592</v>
      </c>
      <c r="AD538" s="22">
        <v>1.1980976501939404E-4</v>
      </c>
      <c r="AE538" s="22">
        <v>-0.45616451589519369</v>
      </c>
      <c r="AF538" s="22">
        <v>-0.38732606918134682</v>
      </c>
      <c r="AG538" s="22">
        <v>0.634114884879874</v>
      </c>
      <c r="AH538" s="22">
        <v>1.4560286267576352</v>
      </c>
      <c r="AI538">
        <v>-18.902189705582391</v>
      </c>
      <c r="AJ538">
        <v>-10.787464088230255</v>
      </c>
      <c r="AK538">
        <v>-7.1916427254868367</v>
      </c>
      <c r="AL538">
        <v>13.415204810032671</v>
      </c>
      <c r="AM538">
        <v>10.787464088230255</v>
      </c>
      <c r="AN538">
        <v>7.1916427254868367</v>
      </c>
    </row>
    <row r="539" spans="24:40" x14ac:dyDescent="0.25">
      <c r="X539">
        <v>82</v>
      </c>
      <c r="Y539" s="22">
        <v>79.376899989603402</v>
      </c>
      <c r="Z539" s="22">
        <v>2.6231000103965982</v>
      </c>
      <c r="AA539" s="22">
        <v>2.6596351420724744</v>
      </c>
      <c r="AB539" s="22">
        <v>1.3736896124559573E-2</v>
      </c>
      <c r="AC539" s="22">
        <v>0.73454828264296435</v>
      </c>
      <c r="AD539" s="22">
        <v>3.9553318117624864E-4</v>
      </c>
      <c r="AE539" s="22">
        <v>-0.45616451589519369</v>
      </c>
      <c r="AF539" s="22">
        <v>-0.38702173209259888</v>
      </c>
      <c r="AG539" s="22">
        <v>0.85705792257172697</v>
      </c>
      <c r="AH539" s="22">
        <v>2.6596351420724758</v>
      </c>
      <c r="AI539">
        <v>-18.902189705582391</v>
      </c>
      <c r="AJ539">
        <v>-10.787464088230255</v>
      </c>
      <c r="AK539">
        <v>-7.1916427254868367</v>
      </c>
      <c r="AL539">
        <v>13.415204810032671</v>
      </c>
      <c r="AM539">
        <v>10.787464088230255</v>
      </c>
      <c r="AN539">
        <v>7.1916427254868367</v>
      </c>
    </row>
    <row r="540" spans="24:40" x14ac:dyDescent="0.25">
      <c r="X540">
        <v>79.3</v>
      </c>
      <c r="Y540" s="22">
        <v>78.782032975914973</v>
      </c>
      <c r="Z540" s="22">
        <v>0.51796702408502426</v>
      </c>
      <c r="AA540" s="22">
        <v>0.52555054289260283</v>
      </c>
      <c r="AB540" s="22">
        <v>1.4429666014310951E-2</v>
      </c>
      <c r="AC540" s="22">
        <v>0.14509758767560693</v>
      </c>
      <c r="AD540" s="22">
        <v>1.6223159567086063E-5</v>
      </c>
      <c r="AE540" s="22">
        <v>-0.45616451589519369</v>
      </c>
      <c r="AF540" s="22">
        <v>-0.38684042623294579</v>
      </c>
      <c r="AG540" s="22">
        <v>0.38091677263623736</v>
      </c>
      <c r="AH540" s="22">
        <v>0.52555054289260439</v>
      </c>
      <c r="AI540">
        <v>-18.902189705582391</v>
      </c>
      <c r="AJ540">
        <v>-10.787464088230255</v>
      </c>
      <c r="AK540">
        <v>-7.1916427254868367</v>
      </c>
      <c r="AL540">
        <v>13.415204810032671</v>
      </c>
      <c r="AM540">
        <v>10.787464088230255</v>
      </c>
      <c r="AN540">
        <v>7.1916427254868367</v>
      </c>
    </row>
    <row r="541" spans="24:40" x14ac:dyDescent="0.25">
      <c r="X541">
        <v>79.2</v>
      </c>
      <c r="Y541" s="22">
        <v>79.914765853662828</v>
      </c>
      <c r="Z541" s="22">
        <v>-0.71476585366282563</v>
      </c>
      <c r="AA541" s="22">
        <v>-0.72502815954028677</v>
      </c>
      <c r="AB541" s="22">
        <v>1.4154354892869783E-2</v>
      </c>
      <c r="AC541" s="22">
        <v>-0.20019868822505826</v>
      </c>
      <c r="AD541" s="22">
        <v>3.0286564463300145E-5</v>
      </c>
      <c r="AE541" s="22">
        <v>-0.45616451589519369</v>
      </c>
      <c r="AF541" s="22">
        <v>-0.38657691894758794</v>
      </c>
      <c r="AG541" s="22">
        <v>0.44743568054532518</v>
      </c>
      <c r="AH541" s="22">
        <v>-0.72502815954028299</v>
      </c>
      <c r="AI541">
        <v>-18.902189705582391</v>
      </c>
      <c r="AJ541">
        <v>-10.787464088230255</v>
      </c>
      <c r="AK541">
        <v>-7.1916427254868367</v>
      </c>
      <c r="AL541">
        <v>13.415204810032671</v>
      </c>
      <c r="AM541">
        <v>10.787464088230255</v>
      </c>
      <c r="AN541">
        <v>7.1916427254868367</v>
      </c>
    </row>
    <row r="542" spans="24:40" x14ac:dyDescent="0.25">
      <c r="X542">
        <v>79</v>
      </c>
      <c r="Y542" s="22">
        <v>80.486252337161346</v>
      </c>
      <c r="Z542" s="22">
        <v>-1.4862523371613463</v>
      </c>
      <c r="AA542" s="22">
        <v>-1.5036261840854195</v>
      </c>
      <c r="AB542" s="22">
        <v>1.1554631801418018E-2</v>
      </c>
      <c r="AC542" s="22">
        <v>-0.41573645357717853</v>
      </c>
      <c r="AD542" s="22">
        <v>1.0633740387748386E-4</v>
      </c>
      <c r="AE542" s="22">
        <v>-0.44774677320100181</v>
      </c>
      <c r="AF542" s="22">
        <v>-0.38352545695072709</v>
      </c>
      <c r="AG542" s="22">
        <v>0.64477628180414526</v>
      </c>
      <c r="AH542" s="22">
        <v>-1.5036261840854246</v>
      </c>
      <c r="AI542">
        <v>-18.902189705582391</v>
      </c>
      <c r="AJ542">
        <v>-10.787464088230255</v>
      </c>
      <c r="AK542">
        <v>-7.1916427254868367</v>
      </c>
      <c r="AL542">
        <v>13.415204810032671</v>
      </c>
      <c r="AM542">
        <v>10.787464088230255</v>
      </c>
      <c r="AN542">
        <v>7.1916427254868367</v>
      </c>
    </row>
    <row r="543" spans="24:40" x14ac:dyDescent="0.25">
      <c r="X543">
        <v>78.8</v>
      </c>
      <c r="Y543" s="22">
        <v>80.455774544228007</v>
      </c>
      <c r="Z543" s="22">
        <v>-1.6557745442280094</v>
      </c>
      <c r="AA543" s="22">
        <v>-1.6754261506511625</v>
      </c>
      <c r="AB543" s="22">
        <v>1.1729318188997081E-2</v>
      </c>
      <c r="AC543" s="22">
        <v>-0.46319635952419019</v>
      </c>
      <c r="AD543" s="22">
        <v>1.3402120857613595E-4</v>
      </c>
      <c r="AE543" s="22">
        <v>-0.44774677320100181</v>
      </c>
      <c r="AF543" s="22">
        <v>-0.38266599953113684</v>
      </c>
      <c r="AG543" s="22">
        <v>0.6805853065738271</v>
      </c>
      <c r="AH543" s="22">
        <v>-1.6754261506511634</v>
      </c>
      <c r="AI543">
        <v>-18.902189705582391</v>
      </c>
      <c r="AJ543">
        <v>-10.787464088230255</v>
      </c>
      <c r="AK543">
        <v>-7.1916427254868367</v>
      </c>
      <c r="AL543">
        <v>13.415204810032671</v>
      </c>
      <c r="AM543">
        <v>10.787464088230255</v>
      </c>
      <c r="AN543">
        <v>7.1916427254868367</v>
      </c>
    </row>
    <row r="544" spans="24:40" x14ac:dyDescent="0.25">
      <c r="X544">
        <v>65.5</v>
      </c>
      <c r="Y544" s="22">
        <v>67.953864160231404</v>
      </c>
      <c r="Z544" s="22">
        <v>-2.4538641602314044</v>
      </c>
      <c r="AA544" s="22">
        <v>-2.4954536389101065</v>
      </c>
      <c r="AB544" s="22">
        <v>1.6666099514023799E-2</v>
      </c>
      <c r="AC544" s="22">
        <v>-0.68817977272493014</v>
      </c>
      <c r="AD544" s="22">
        <v>4.2245763651134824E-4</v>
      </c>
      <c r="AE544" s="22">
        <v>-0.44438857281516719</v>
      </c>
      <c r="AF544" s="22">
        <v>-0.38206194002394422</v>
      </c>
      <c r="AG544" s="22">
        <v>0.82956601468775837</v>
      </c>
      <c r="AH544" s="22">
        <v>-2.4954536389101132</v>
      </c>
      <c r="AI544">
        <v>-18.902189705582391</v>
      </c>
      <c r="AJ544">
        <v>-10.787464088230255</v>
      </c>
      <c r="AK544">
        <v>-7.1916427254868367</v>
      </c>
      <c r="AL544">
        <v>13.415204810032671</v>
      </c>
      <c r="AM544">
        <v>10.787464088230255</v>
      </c>
      <c r="AN544">
        <v>7.1916427254868367</v>
      </c>
    </row>
    <row r="545" spans="24:40" x14ac:dyDescent="0.25">
      <c r="X545">
        <v>64.599999999999994</v>
      </c>
      <c r="Y545" s="22">
        <v>67.107181968436791</v>
      </c>
      <c r="Z545" s="22">
        <v>-2.5071819684367966</v>
      </c>
      <c r="AA545" s="22">
        <v>-2.5233613859013957</v>
      </c>
      <c r="AB545" s="22">
        <v>6.4118510947330544E-3</v>
      </c>
      <c r="AC545" s="22">
        <v>-0.69949488981508934</v>
      </c>
      <c r="AD545" s="22">
        <v>1.661852659428506E-4</v>
      </c>
      <c r="AE545" s="22">
        <v>-0.44438857281516719</v>
      </c>
      <c r="AF545" s="22">
        <v>-0.37796846474950124</v>
      </c>
      <c r="AG545" s="22">
        <v>0.83635811098780488</v>
      </c>
      <c r="AH545" s="22">
        <v>-2.5233613859013957</v>
      </c>
      <c r="AI545">
        <v>-18.902189705582391</v>
      </c>
      <c r="AJ545">
        <v>-10.787464088230255</v>
      </c>
      <c r="AK545">
        <v>-7.1916427254868367</v>
      </c>
      <c r="AL545">
        <v>13.415204810032671</v>
      </c>
      <c r="AM545">
        <v>10.787464088230255</v>
      </c>
      <c r="AN545">
        <v>7.1916427254868367</v>
      </c>
    </row>
    <row r="546" spans="24:40" x14ac:dyDescent="0.25">
      <c r="X546">
        <v>63.5</v>
      </c>
      <c r="Y546" s="22">
        <v>65.808485078097107</v>
      </c>
      <c r="Z546" s="22">
        <v>-2.3084850780971067</v>
      </c>
      <c r="AA546" s="22">
        <v>-2.34648357396172</v>
      </c>
      <c r="AB546" s="22">
        <v>1.6193804331843101E-2</v>
      </c>
      <c r="AC546" s="22">
        <v>-0.64725317098580093</v>
      </c>
      <c r="AD546" s="22">
        <v>3.6293939151789379E-4</v>
      </c>
      <c r="AE546" s="22">
        <v>-0.44438857281516719</v>
      </c>
      <c r="AF546" s="22">
        <v>-0.37763383387733407</v>
      </c>
      <c r="AG546" s="22">
        <v>0.80452046026549318</v>
      </c>
      <c r="AH546" s="22">
        <v>-2.3464835739617267</v>
      </c>
      <c r="AI546">
        <v>-18.902189705582391</v>
      </c>
      <c r="AJ546">
        <v>-10.787464088230255</v>
      </c>
      <c r="AK546">
        <v>-7.1916427254868367</v>
      </c>
      <c r="AL546">
        <v>13.415204810032671</v>
      </c>
      <c r="AM546">
        <v>10.787464088230255</v>
      </c>
      <c r="AN546">
        <v>7.1916427254868367</v>
      </c>
    </row>
    <row r="547" spans="24:40" x14ac:dyDescent="0.25">
      <c r="X547">
        <v>62.8</v>
      </c>
      <c r="Y547" s="22">
        <v>65.100813122797788</v>
      </c>
      <c r="Z547" s="22">
        <v>-2.3008131227977913</v>
      </c>
      <c r="AA547" s="22">
        <v>-2.3109592380857436</v>
      </c>
      <c r="AB547" s="22">
        <v>4.3904345523452471E-3</v>
      </c>
      <c r="AC547" s="22">
        <v>-0.64126672805389029</v>
      </c>
      <c r="AD547" s="22">
        <v>9.5442599772041641E-5</v>
      </c>
      <c r="AE547" s="22">
        <v>-0.44438857281516719</v>
      </c>
      <c r="AF547" s="22">
        <v>-0.3774936622094146</v>
      </c>
      <c r="AG547" s="22">
        <v>0.80079131367285095</v>
      </c>
      <c r="AH547" s="22">
        <v>-2.3109592380857444</v>
      </c>
      <c r="AI547">
        <v>-18.902189705582391</v>
      </c>
      <c r="AJ547">
        <v>-10.787464088230255</v>
      </c>
      <c r="AK547">
        <v>-7.1916427254868367</v>
      </c>
      <c r="AL547">
        <v>13.415204810032671</v>
      </c>
      <c r="AM547">
        <v>10.787464088230255</v>
      </c>
      <c r="AN547">
        <v>7.1916427254868367</v>
      </c>
    </row>
    <row r="548" spans="24:40" x14ac:dyDescent="0.25">
      <c r="X548">
        <v>62.3</v>
      </c>
      <c r="Y548" s="22">
        <v>64.515149778963632</v>
      </c>
      <c r="Z548" s="22">
        <v>-2.2151497789636352</v>
      </c>
      <c r="AA548" s="22">
        <v>-2.2308902074888266</v>
      </c>
      <c r="AB548" s="22">
        <v>7.0556715307400712E-3</v>
      </c>
      <c r="AC548" s="22">
        <v>-0.61821927102813745</v>
      </c>
      <c r="AD548" s="22">
        <v>1.4293708840423824E-4</v>
      </c>
      <c r="AE548" s="22">
        <v>-0.44438857281516719</v>
      </c>
      <c r="AF548" s="22">
        <v>-0.37716363083391435</v>
      </c>
      <c r="AG548" s="22">
        <v>0.78626921027605901</v>
      </c>
      <c r="AH548" s="22">
        <v>-2.2308902074888208</v>
      </c>
      <c r="AI548">
        <v>-18.902189705582391</v>
      </c>
      <c r="AJ548">
        <v>-10.787464088230255</v>
      </c>
      <c r="AK548">
        <v>-7.1916427254868367</v>
      </c>
      <c r="AL548">
        <v>13.415204810032671</v>
      </c>
      <c r="AM548">
        <v>10.787464088230255</v>
      </c>
      <c r="AN548">
        <v>7.1916427254868367</v>
      </c>
    </row>
    <row r="549" spans="24:40" x14ac:dyDescent="0.25">
      <c r="X549">
        <v>61.7</v>
      </c>
      <c r="Y549" s="22">
        <v>68.304304757720885</v>
      </c>
      <c r="Z549" s="22">
        <v>-6.6043047577208824</v>
      </c>
      <c r="AA549" s="22">
        <v>-6.6536500313226128</v>
      </c>
      <c r="AB549" s="22">
        <v>7.4162712750795766E-3</v>
      </c>
      <c r="AC549" s="22">
        <v>-1.8435096771059469</v>
      </c>
      <c r="AD549" s="22">
        <v>1.3364591786444813E-3</v>
      </c>
      <c r="AE549" s="22">
        <v>-0.44438857281516719</v>
      </c>
      <c r="AF549" s="22">
        <v>-0.37422541588170716</v>
      </c>
      <c r="AG549" s="22">
        <v>1.3577590644536117</v>
      </c>
      <c r="AH549" s="22">
        <v>-6.6536500313226128</v>
      </c>
      <c r="AI549">
        <v>-18.902189705582391</v>
      </c>
      <c r="AJ549">
        <v>-10.787464088230255</v>
      </c>
      <c r="AK549">
        <v>-7.1916427254868367</v>
      </c>
      <c r="AL549">
        <v>13.415204810032671</v>
      </c>
      <c r="AM549">
        <v>10.787464088230255</v>
      </c>
      <c r="AN549">
        <v>7.1916427254868367</v>
      </c>
    </row>
    <row r="550" spans="24:40" x14ac:dyDescent="0.25">
      <c r="X550">
        <v>61.6</v>
      </c>
      <c r="Y550" s="22">
        <v>63.388719895552171</v>
      </c>
      <c r="Z550" s="22">
        <v>-1.7887198955521697</v>
      </c>
      <c r="AA550" s="22">
        <v>-1.798109113503692</v>
      </c>
      <c r="AB550" s="22">
        <v>5.221717570424173E-3</v>
      </c>
      <c r="AC550" s="22">
        <v>-0.49874790182182599</v>
      </c>
      <c r="AD550" s="22">
        <v>6.872197706543806E-5</v>
      </c>
      <c r="AE550" s="22">
        <v>-0.44438857281516719</v>
      </c>
      <c r="AF550" s="22">
        <v>-0.37299876493496614</v>
      </c>
      <c r="AG550" s="22">
        <v>0.7062208590956699</v>
      </c>
      <c r="AH550" s="22">
        <v>-1.798109113503692</v>
      </c>
      <c r="AI550">
        <v>-18.902189705582391</v>
      </c>
      <c r="AJ550">
        <v>-10.787464088230255</v>
      </c>
      <c r="AK550">
        <v>-7.1916427254868367</v>
      </c>
      <c r="AL550">
        <v>13.415204810032671</v>
      </c>
      <c r="AM550">
        <v>10.787464088230255</v>
      </c>
      <c r="AN550">
        <v>7.1916427254868367</v>
      </c>
    </row>
    <row r="551" spans="24:40" x14ac:dyDescent="0.25">
      <c r="X551">
        <v>61.6</v>
      </c>
      <c r="Y551" s="22">
        <v>63.264772696946366</v>
      </c>
      <c r="Z551" s="22">
        <v>-1.6647726969463648</v>
      </c>
      <c r="AA551" s="22">
        <v>-1.6742398287912508</v>
      </c>
      <c r="AB551" s="22">
        <v>5.6545852524112934E-3</v>
      </c>
      <c r="AC551" s="22">
        <v>-0.46428879075929619</v>
      </c>
      <c r="AD551" s="22">
        <v>6.4518799401226185E-5</v>
      </c>
      <c r="AE551" s="22">
        <v>-0.43267393579163727</v>
      </c>
      <c r="AF551" s="22">
        <v>-0.37267821918824917</v>
      </c>
      <c r="AG551" s="22">
        <v>0.6813874013799317</v>
      </c>
      <c r="AH551" s="22">
        <v>-1.6742398287912472</v>
      </c>
      <c r="AI551">
        <v>-18.902189705582391</v>
      </c>
      <c r="AJ551">
        <v>-10.787464088230255</v>
      </c>
      <c r="AK551">
        <v>-7.1916427254868367</v>
      </c>
      <c r="AL551">
        <v>13.415204810032671</v>
      </c>
      <c r="AM551">
        <v>10.787464088230255</v>
      </c>
      <c r="AN551">
        <v>7.1916427254868367</v>
      </c>
    </row>
    <row r="552" spans="24:40" x14ac:dyDescent="0.25">
      <c r="X552">
        <v>61.4</v>
      </c>
      <c r="Y552" s="22">
        <v>62.098381649713417</v>
      </c>
      <c r="Z552" s="22">
        <v>-0.69838164971341854</v>
      </c>
      <c r="AA552" s="22">
        <v>-0.70409607075012559</v>
      </c>
      <c r="AB552" s="22">
        <v>8.1159677977177738E-3</v>
      </c>
      <c r="AC552" s="22">
        <v>-0.19501331367430347</v>
      </c>
      <c r="AD552" s="22">
        <v>1.6377753836103972E-5</v>
      </c>
      <c r="AE552" s="22">
        <v>-0.43267393579163727</v>
      </c>
      <c r="AF552" s="22">
        <v>-0.37148447246541039</v>
      </c>
      <c r="AG552" s="22">
        <v>0.44160311782674661</v>
      </c>
      <c r="AH552" s="22">
        <v>-0.70409607075012615</v>
      </c>
      <c r="AI552">
        <v>-18.902189705582391</v>
      </c>
      <c r="AJ552">
        <v>-10.787464088230255</v>
      </c>
      <c r="AK552">
        <v>-7.1916427254868367</v>
      </c>
      <c r="AL552">
        <v>13.415204810032671</v>
      </c>
      <c r="AM552">
        <v>10.787464088230255</v>
      </c>
      <c r="AN552">
        <v>7.1916427254868367</v>
      </c>
    </row>
    <row r="553" spans="24:40" x14ac:dyDescent="0.25">
      <c r="X553">
        <v>65</v>
      </c>
      <c r="Y553" s="22">
        <v>65.598273108352274</v>
      </c>
      <c r="Z553" s="22">
        <v>-0.59827310835227365</v>
      </c>
      <c r="AA553" s="22">
        <v>-0.60787886121185863</v>
      </c>
      <c r="AB553" s="22">
        <v>1.5802084054103271E-2</v>
      </c>
      <c r="AC553" s="22">
        <v>-0.16771046130257192</v>
      </c>
      <c r="AD553" s="22">
        <v>2.3768328027291365E-5</v>
      </c>
      <c r="AE553" s="22">
        <v>-0.43267393579163727</v>
      </c>
      <c r="AF553" s="22">
        <v>-0.37120591959556004</v>
      </c>
      <c r="AG553" s="22">
        <v>0.40952467728156738</v>
      </c>
      <c r="AH553" s="22">
        <v>-0.60787886121185597</v>
      </c>
      <c r="AI553">
        <v>-18.902189705582391</v>
      </c>
      <c r="AJ553">
        <v>-10.787464088230255</v>
      </c>
      <c r="AK553">
        <v>-7.1916427254868367</v>
      </c>
      <c r="AL553">
        <v>13.415204810032671</v>
      </c>
      <c r="AM553">
        <v>10.787464088230255</v>
      </c>
      <c r="AN553">
        <v>7.1916427254868367</v>
      </c>
    </row>
    <row r="554" spans="24:40" x14ac:dyDescent="0.25">
      <c r="X554">
        <v>74.5</v>
      </c>
      <c r="Y554" s="22">
        <v>74.040081647550863</v>
      </c>
      <c r="Z554" s="22">
        <v>0.45991835244913659</v>
      </c>
      <c r="AA554" s="22">
        <v>0.46075186577829186</v>
      </c>
      <c r="AB554" s="22">
        <v>1.8090286574292611E-3</v>
      </c>
      <c r="AC554" s="22">
        <v>0.12801940753548446</v>
      </c>
      <c r="AD554" s="22">
        <v>1.5632550286398163E-6</v>
      </c>
      <c r="AE554" s="22">
        <v>-0.43267393579163727</v>
      </c>
      <c r="AF554" s="22">
        <v>-0.36890607921964497</v>
      </c>
      <c r="AG554" s="22">
        <v>0.35779799822733005</v>
      </c>
      <c r="AH554" s="22">
        <v>0.46075186577829352</v>
      </c>
      <c r="AI554">
        <v>-18.902189705582391</v>
      </c>
      <c r="AJ554">
        <v>-10.787464088230255</v>
      </c>
      <c r="AK554">
        <v>-7.1916427254868367</v>
      </c>
      <c r="AL554">
        <v>13.415204810032671</v>
      </c>
      <c r="AM554">
        <v>10.787464088230255</v>
      </c>
      <c r="AN554">
        <v>7.1916427254868367</v>
      </c>
    </row>
    <row r="555" spans="24:40" x14ac:dyDescent="0.25">
      <c r="X555">
        <v>74.5</v>
      </c>
      <c r="Y555" s="22">
        <v>73.884708515685787</v>
      </c>
      <c r="Z555" s="22">
        <v>0.61529148431421277</v>
      </c>
      <c r="AA555" s="22">
        <v>0.61667482624608283</v>
      </c>
      <c r="AB555" s="22">
        <v>2.2432275049991761E-3</v>
      </c>
      <c r="AC555" s="22">
        <v>0.17130516363601478</v>
      </c>
      <c r="AD555" s="22">
        <v>3.4724495455851808E-6</v>
      </c>
      <c r="AE555" s="22">
        <v>-0.42600652312983872</v>
      </c>
      <c r="AF555" s="22">
        <v>-0.35893250593320331</v>
      </c>
      <c r="AG555" s="22">
        <v>0.41389027970709191</v>
      </c>
      <c r="AH555" s="22">
        <v>0.6166748262460886</v>
      </c>
      <c r="AI555">
        <v>-18.902189705582391</v>
      </c>
      <c r="AJ555">
        <v>-10.787464088230255</v>
      </c>
      <c r="AK555">
        <v>-7.1916427254868367</v>
      </c>
      <c r="AL555">
        <v>13.415204810032671</v>
      </c>
      <c r="AM555">
        <v>10.787464088230255</v>
      </c>
      <c r="AN555">
        <v>7.1916427254868367</v>
      </c>
    </row>
    <row r="556" spans="24:40" x14ac:dyDescent="0.25">
      <c r="X556">
        <v>74.2</v>
      </c>
      <c r="Y556" s="22">
        <v>75.719124947757734</v>
      </c>
      <c r="Z556" s="22">
        <v>-1.5191249477577315</v>
      </c>
      <c r="AA556" s="22">
        <v>-1.5243681957141035</v>
      </c>
      <c r="AB556" s="22">
        <v>3.4396204087179891E-3</v>
      </c>
      <c r="AC556" s="22">
        <v>-0.42319797342259291</v>
      </c>
      <c r="AD556" s="22">
        <v>3.2534224409603534E-5</v>
      </c>
      <c r="AE556" s="22">
        <v>-0.42600652312983872</v>
      </c>
      <c r="AF556" s="22">
        <v>-0.35760483529214049</v>
      </c>
      <c r="AG556" s="22">
        <v>0.65053668107385987</v>
      </c>
      <c r="AH556" s="22">
        <v>-1.5243681957141104</v>
      </c>
      <c r="AI556">
        <v>-18.902189705582391</v>
      </c>
      <c r="AJ556">
        <v>-10.787464088230255</v>
      </c>
      <c r="AK556">
        <v>-7.1916427254868367</v>
      </c>
      <c r="AL556">
        <v>13.415204810032671</v>
      </c>
      <c r="AM556">
        <v>10.787464088230255</v>
      </c>
      <c r="AN556">
        <v>7.1916427254868367</v>
      </c>
    </row>
    <row r="557" spans="24:40" x14ac:dyDescent="0.25">
      <c r="X557">
        <v>73.900000000000006</v>
      </c>
      <c r="Y557" s="22">
        <v>73.66731689294167</v>
      </c>
      <c r="Z557" s="22">
        <v>0.23268310705833528</v>
      </c>
      <c r="AA557" s="22">
        <v>0.23340814179307756</v>
      </c>
      <c r="AB557" s="22">
        <v>3.1062958179874042E-3</v>
      </c>
      <c r="AC557" s="22">
        <v>6.481004448125903E-2</v>
      </c>
      <c r="AD557" s="22">
        <v>6.8885052991110685E-7</v>
      </c>
      <c r="AE557" s="22">
        <v>-0.42600652312983872</v>
      </c>
      <c r="AF557" s="22">
        <v>-0.3571745764493795</v>
      </c>
      <c r="AG557" s="22">
        <v>0.25457816968714941</v>
      </c>
      <c r="AH557" s="22">
        <v>0.23340814179307132</v>
      </c>
      <c r="AI557">
        <v>-18.902189705582391</v>
      </c>
      <c r="AJ557">
        <v>-10.787464088230255</v>
      </c>
      <c r="AK557">
        <v>-7.1916427254868367</v>
      </c>
      <c r="AL557">
        <v>13.415204810032671</v>
      </c>
      <c r="AM557">
        <v>10.787464088230255</v>
      </c>
      <c r="AN557">
        <v>7.1916427254868367</v>
      </c>
    </row>
    <row r="558" spans="24:40" x14ac:dyDescent="0.25">
      <c r="X558">
        <v>73.8</v>
      </c>
      <c r="Y558" s="22">
        <v>72.863001793880485</v>
      </c>
      <c r="Z558" s="22">
        <v>0.93699820611951168</v>
      </c>
      <c r="AA558" s="22">
        <v>0.94125250394799309</v>
      </c>
      <c r="AB558" s="22">
        <v>4.5198263065875273E-3</v>
      </c>
      <c r="AC558" s="22">
        <v>0.2611706342620036</v>
      </c>
      <c r="AD558" s="22">
        <v>1.6299872871177445E-5</v>
      </c>
      <c r="AE558" s="22">
        <v>-0.42600652312983872</v>
      </c>
      <c r="AF558" s="22">
        <v>-0.35565257174487952</v>
      </c>
      <c r="AG558" s="22">
        <v>0.51104856350644756</v>
      </c>
      <c r="AH558" s="22">
        <v>0.9412525039479972</v>
      </c>
      <c r="AI558">
        <v>-18.902189705582391</v>
      </c>
      <c r="AJ558">
        <v>-10.787464088230255</v>
      </c>
      <c r="AK558">
        <v>-7.1916427254868367</v>
      </c>
      <c r="AL558">
        <v>13.415204810032671</v>
      </c>
      <c r="AM558">
        <v>10.787464088230255</v>
      </c>
      <c r="AN558">
        <v>7.1916427254868367</v>
      </c>
    </row>
    <row r="559" spans="24:40" x14ac:dyDescent="0.25">
      <c r="X559">
        <v>73.2</v>
      </c>
      <c r="Y559" s="22">
        <v>72.457981725234873</v>
      </c>
      <c r="Z559" s="22">
        <v>0.7420182747651296</v>
      </c>
      <c r="AA559" s="22">
        <v>0.74660331457887708</v>
      </c>
      <c r="AB559" s="22">
        <v>6.1411993815480639E-3</v>
      </c>
      <c r="AC559" s="22">
        <v>0.20699228049232496</v>
      </c>
      <c r="AD559" s="22">
        <v>1.3934237464875714E-5</v>
      </c>
      <c r="AE559" s="22">
        <v>-0.42600652312983872</v>
      </c>
      <c r="AF559" s="22">
        <v>-0.35358603535200156</v>
      </c>
      <c r="AG559" s="22">
        <v>0.45496404307629079</v>
      </c>
      <c r="AH559" s="22">
        <v>0.74660331457888318</v>
      </c>
      <c r="AI559">
        <v>-18.902189705582391</v>
      </c>
      <c r="AJ559">
        <v>-10.787464088230255</v>
      </c>
      <c r="AK559">
        <v>-7.1916427254868367</v>
      </c>
      <c r="AL559">
        <v>13.415204810032671</v>
      </c>
      <c r="AM559">
        <v>10.787464088230255</v>
      </c>
      <c r="AN559">
        <v>7.1916427254868367</v>
      </c>
    </row>
    <row r="560" spans="24:40" x14ac:dyDescent="0.25">
      <c r="X560">
        <v>73.900000000000006</v>
      </c>
      <c r="Y560" s="22">
        <v>71.169929597099085</v>
      </c>
      <c r="Z560" s="22">
        <v>2.7300704029009211</v>
      </c>
      <c r="AA560" s="22">
        <v>2.7879324881668595</v>
      </c>
      <c r="AB560" s="22">
        <v>2.0754478636598076E-2</v>
      </c>
      <c r="AC560" s="22">
        <v>0.7672377119974203</v>
      </c>
      <c r="AD560" s="22">
        <v>6.566387625529718E-4</v>
      </c>
      <c r="AE560" s="22">
        <v>-0.42600652312983872</v>
      </c>
      <c r="AF560" s="22">
        <v>-0.35256907384353287</v>
      </c>
      <c r="AG560" s="22">
        <v>0.8759210649353173</v>
      </c>
      <c r="AH560" s="22">
        <v>2.7879324881668577</v>
      </c>
      <c r="AI560">
        <v>-18.902189705582391</v>
      </c>
      <c r="AJ560">
        <v>-10.787464088230255</v>
      </c>
      <c r="AK560">
        <v>-7.1916427254868367</v>
      </c>
      <c r="AL560">
        <v>13.415204810032671</v>
      </c>
      <c r="AM560">
        <v>10.787464088230255</v>
      </c>
      <c r="AN560">
        <v>7.1916427254868367</v>
      </c>
    </row>
    <row r="561" spans="24:40" x14ac:dyDescent="0.25">
      <c r="X561">
        <v>74.400000000000006</v>
      </c>
      <c r="Y561" s="22">
        <v>74.460707149502269</v>
      </c>
      <c r="Z561" s="22">
        <v>-6.0707149502263746E-2</v>
      </c>
      <c r="AA561" s="22">
        <v>-6.0964185475185673E-2</v>
      </c>
      <c r="AB561" s="22">
        <v>4.2161798917866849E-3</v>
      </c>
      <c r="AC561" s="22">
        <v>-1.691839655022442E-2</v>
      </c>
      <c r="AD561" s="22">
        <v>6.3785045054323283E-8</v>
      </c>
      <c r="AE561" s="22">
        <v>-0.42600652312983872</v>
      </c>
      <c r="AF561" s="22">
        <v>-0.35199168588723584</v>
      </c>
      <c r="AG561" s="22">
        <v>0.13007073671746625</v>
      </c>
      <c r="AH561" s="22">
        <v>-6.0964185475183369E-2</v>
      </c>
      <c r="AI561">
        <v>-18.902189705582391</v>
      </c>
      <c r="AJ561">
        <v>-10.787464088230255</v>
      </c>
      <c r="AK561">
        <v>-7.1916427254868367</v>
      </c>
      <c r="AL561">
        <v>13.415204810032671</v>
      </c>
      <c r="AM561">
        <v>10.787464088230255</v>
      </c>
      <c r="AN561">
        <v>7.1916427254868367</v>
      </c>
    </row>
    <row r="562" spans="24:40" x14ac:dyDescent="0.25">
      <c r="X562">
        <v>73.900000000000006</v>
      </c>
      <c r="Y562" s="22">
        <v>72.583185826850354</v>
      </c>
      <c r="Z562" s="22">
        <v>1.3168141731496519</v>
      </c>
      <c r="AA562" s="22">
        <v>1.3194300477522063</v>
      </c>
      <c r="AB562" s="22">
        <v>1.9825792257856245E-3</v>
      </c>
      <c r="AC562" s="22">
        <v>0.36657034056038812</v>
      </c>
      <c r="AD562" s="22">
        <v>1.4049260786943336E-5</v>
      </c>
      <c r="AE562" s="22">
        <v>-0.42600652312983872</v>
      </c>
      <c r="AF562" s="22">
        <v>-0.35077975911865855</v>
      </c>
      <c r="AG562" s="22">
        <v>0.60545052693047363</v>
      </c>
      <c r="AH562" s="22">
        <v>1.3194300477522027</v>
      </c>
      <c r="AI562">
        <v>-18.902189705582391</v>
      </c>
      <c r="AJ562">
        <v>-10.787464088230255</v>
      </c>
      <c r="AK562">
        <v>-7.1916427254868367</v>
      </c>
      <c r="AL562">
        <v>13.415204810032671</v>
      </c>
      <c r="AM562">
        <v>10.787464088230255</v>
      </c>
      <c r="AN562">
        <v>7.1916427254868367</v>
      </c>
    </row>
    <row r="563" spans="24:40" x14ac:dyDescent="0.25">
      <c r="X563">
        <v>73.900000000000006</v>
      </c>
      <c r="Y563" s="22">
        <v>71.98234591166046</v>
      </c>
      <c r="Z563" s="22">
        <v>1.9176540883395461</v>
      </c>
      <c r="AA563" s="22">
        <v>1.9220469451984599</v>
      </c>
      <c r="AB563" s="22">
        <v>2.2855096593179629E-3</v>
      </c>
      <c r="AC563" s="22">
        <v>0.53391118931405035</v>
      </c>
      <c r="AD563" s="22">
        <v>3.4368551249340893E-5</v>
      </c>
      <c r="AE563" s="22">
        <v>-0.41272795222137554</v>
      </c>
      <c r="AF563" s="22">
        <v>-0.34965748023949844</v>
      </c>
      <c r="AG563" s="22">
        <v>0.73069226717822211</v>
      </c>
      <c r="AH563" s="22">
        <v>1.9220469451984596</v>
      </c>
      <c r="AI563">
        <v>-18.902189705582391</v>
      </c>
      <c r="AJ563">
        <v>-10.787464088230255</v>
      </c>
      <c r="AK563">
        <v>-7.1916427254868367</v>
      </c>
      <c r="AL563">
        <v>13.415204810032671</v>
      </c>
      <c r="AM563">
        <v>10.787464088230255</v>
      </c>
      <c r="AN563">
        <v>7.1916427254868367</v>
      </c>
    </row>
    <row r="564" spans="24:40" x14ac:dyDescent="0.25">
      <c r="X564">
        <v>72.3</v>
      </c>
      <c r="Y564" s="22">
        <v>71.493893822829548</v>
      </c>
      <c r="Z564" s="22">
        <v>0.80610617717044875</v>
      </c>
      <c r="AA564" s="22">
        <v>0.80877920243543144</v>
      </c>
      <c r="AB564" s="22">
        <v>3.3050123654694329E-3</v>
      </c>
      <c r="AC564" s="22">
        <v>0.22454997126458329</v>
      </c>
      <c r="AD564" s="22">
        <v>8.8000111251350832E-6</v>
      </c>
      <c r="AE564" s="22">
        <v>-0.41272795222137554</v>
      </c>
      <c r="AF564" s="22">
        <v>-0.34665627222514483</v>
      </c>
      <c r="AG564" s="22">
        <v>0.4738670396478144</v>
      </c>
      <c r="AH564" s="22">
        <v>0.80877920243543233</v>
      </c>
      <c r="AI564">
        <v>-18.902189705582391</v>
      </c>
      <c r="AJ564">
        <v>-10.787464088230255</v>
      </c>
      <c r="AK564">
        <v>-7.1916427254868367</v>
      </c>
      <c r="AL564">
        <v>13.415204810032671</v>
      </c>
      <c r="AM564">
        <v>10.787464088230255</v>
      </c>
      <c r="AN564">
        <v>7.1916427254868367</v>
      </c>
    </row>
    <row r="565" spans="24:40" x14ac:dyDescent="0.25">
      <c r="X565">
        <v>72.7</v>
      </c>
      <c r="Y565" s="22">
        <v>71.380803183218518</v>
      </c>
      <c r="Z565" s="22">
        <v>1.3191968167814849</v>
      </c>
      <c r="AA565" s="22">
        <v>1.3238529119651616</v>
      </c>
      <c r="AB565" s="22">
        <v>3.5170789304444471E-3</v>
      </c>
      <c r="AC565" s="22">
        <v>0.36751625858734538</v>
      </c>
      <c r="AD565" s="22">
        <v>2.5090641637568874E-5</v>
      </c>
      <c r="AE565" s="22">
        <v>-0.41272795222137554</v>
      </c>
      <c r="AF565" s="22">
        <v>-0.3423571016993176</v>
      </c>
      <c r="AG565" s="22">
        <v>0.60623119235762302</v>
      </c>
      <c r="AH565" s="22">
        <v>1.323852911965165</v>
      </c>
      <c r="AI565">
        <v>-18.902189705582391</v>
      </c>
      <c r="AJ565">
        <v>-10.787464088230255</v>
      </c>
      <c r="AK565">
        <v>-7.1916427254868367</v>
      </c>
      <c r="AL565">
        <v>13.415204810032671</v>
      </c>
      <c r="AM565">
        <v>10.787464088230255</v>
      </c>
      <c r="AN565">
        <v>7.1916427254868367</v>
      </c>
    </row>
    <row r="566" spans="24:40" x14ac:dyDescent="0.25">
      <c r="X566">
        <v>71.7</v>
      </c>
      <c r="Y566" s="22">
        <v>71.497832907389878</v>
      </c>
      <c r="Z566" s="22">
        <v>0.20216709261012511</v>
      </c>
      <c r="AA566" s="22">
        <v>0.2029919289516755</v>
      </c>
      <c r="AB566" s="22">
        <v>4.0633947655501785E-3</v>
      </c>
      <c r="AC566" s="22">
        <v>5.6337362326177441E-2</v>
      </c>
      <c r="AD566" s="22">
        <v>6.8154845939202176E-7</v>
      </c>
      <c r="AE566" s="22">
        <v>-0.40776731506460179</v>
      </c>
      <c r="AF566" s="22">
        <v>-0.34193302429402861</v>
      </c>
      <c r="AG566" s="22">
        <v>0.23735492901175961</v>
      </c>
      <c r="AH566" s="22">
        <v>0.20299192895167628</v>
      </c>
      <c r="AI566">
        <v>-18.902189705582391</v>
      </c>
      <c r="AJ566">
        <v>-10.787464088230255</v>
      </c>
      <c r="AK566">
        <v>-7.1916427254868367</v>
      </c>
      <c r="AL566">
        <v>13.415204810032671</v>
      </c>
      <c r="AM566">
        <v>10.787464088230255</v>
      </c>
      <c r="AN566">
        <v>7.1916427254868367</v>
      </c>
    </row>
    <row r="567" spans="24:40" x14ac:dyDescent="0.25">
      <c r="X567">
        <v>73</v>
      </c>
      <c r="Y567" s="22">
        <v>71.568448552946577</v>
      </c>
      <c r="Z567" s="22">
        <v>1.4315514470534225</v>
      </c>
      <c r="AA567" s="22">
        <v>1.4353494150820865</v>
      </c>
      <c r="AB567" s="22">
        <v>2.6460233227961097E-3</v>
      </c>
      <c r="AC567" s="22">
        <v>0.39864304385810989</v>
      </c>
      <c r="AD567" s="22">
        <v>2.2190093070634847E-5</v>
      </c>
      <c r="AE567" s="22">
        <v>-0.40776731506460179</v>
      </c>
      <c r="AF567" s="22">
        <v>-0.34143932018305734</v>
      </c>
      <c r="AG567" s="22">
        <v>0.63138185265187174</v>
      </c>
      <c r="AH567" s="22">
        <v>1.4353494150820914</v>
      </c>
      <c r="AI567">
        <v>-18.902189705582391</v>
      </c>
      <c r="AJ567">
        <v>-10.787464088230255</v>
      </c>
      <c r="AK567">
        <v>-7.1916427254868367</v>
      </c>
      <c r="AL567">
        <v>13.415204810032671</v>
      </c>
      <c r="AM567">
        <v>10.787464088230255</v>
      </c>
      <c r="AN567">
        <v>7.1916427254868367</v>
      </c>
    </row>
    <row r="568" spans="24:40" x14ac:dyDescent="0.25">
      <c r="X568">
        <v>71.8</v>
      </c>
      <c r="Y568" s="22">
        <v>63.319010250701588</v>
      </c>
      <c r="Z568" s="22">
        <v>8.4809897492984092</v>
      </c>
      <c r="AA568" s="22">
        <v>8.7516246198053906</v>
      </c>
      <c r="AB568" s="22">
        <v>3.0923957809447511E-2</v>
      </c>
      <c r="AC568" s="22">
        <v>2.3959044910391984</v>
      </c>
      <c r="AD568" s="22">
        <v>9.6410118659543426E-3</v>
      </c>
      <c r="AE568" s="22">
        <v>-0.40776731506460179</v>
      </c>
      <c r="AF568" s="22">
        <v>-0.3407565494126148</v>
      </c>
      <c r="AG568" s="22">
        <v>1.5478709542591715</v>
      </c>
      <c r="AH568" s="22">
        <v>8.7516246198053942</v>
      </c>
      <c r="AI568">
        <v>-18.902189705582391</v>
      </c>
      <c r="AJ568">
        <v>-10.787464088230255</v>
      </c>
      <c r="AK568">
        <v>-7.1916427254868367</v>
      </c>
      <c r="AL568">
        <v>13.415204810032671</v>
      </c>
      <c r="AM568">
        <v>10.787464088230255</v>
      </c>
      <c r="AN568">
        <v>7.1916427254868367</v>
      </c>
    </row>
    <row r="569" spans="24:40" x14ac:dyDescent="0.25">
      <c r="X569">
        <v>89</v>
      </c>
      <c r="Y569" s="22">
        <v>80.358094664228986</v>
      </c>
      <c r="Z569" s="22">
        <v>8.6419053357710141</v>
      </c>
      <c r="AA569" s="22">
        <v>8.7005855489844066</v>
      </c>
      <c r="AB569" s="22">
        <v>6.7443981652750163E-3</v>
      </c>
      <c r="AC569" s="22">
        <v>2.4114645667190162</v>
      </c>
      <c r="AD569" s="22">
        <v>2.0782143886697575E-3</v>
      </c>
      <c r="AE569" s="22">
        <v>-0.40776731506460179</v>
      </c>
      <c r="AF569" s="22">
        <v>-0.34070833686784741</v>
      </c>
      <c r="AG569" s="22">
        <v>1.5528891031619148</v>
      </c>
      <c r="AH569" s="22">
        <v>8.7005855489844031</v>
      </c>
      <c r="AI569">
        <v>-18.902189705582391</v>
      </c>
      <c r="AJ569">
        <v>-10.787464088230255</v>
      </c>
      <c r="AK569">
        <v>-7.1916427254868367</v>
      </c>
      <c r="AL569">
        <v>13.415204810032671</v>
      </c>
      <c r="AM569">
        <v>10.787464088230255</v>
      </c>
      <c r="AN569">
        <v>7.1916427254868367</v>
      </c>
    </row>
    <row r="570" spans="24:40" x14ac:dyDescent="0.25">
      <c r="X570">
        <v>86</v>
      </c>
      <c r="Y570" s="22">
        <v>80.172410669252741</v>
      </c>
      <c r="Z570" s="22">
        <v>5.8275893307472586</v>
      </c>
      <c r="AA570" s="22">
        <v>5.8657237531802195</v>
      </c>
      <c r="AB570" s="22">
        <v>6.5012305450422095E-3</v>
      </c>
      <c r="AC570" s="22">
        <v>1.6259499182326036</v>
      </c>
      <c r="AD570" s="22">
        <v>9.1051889302852323E-4</v>
      </c>
      <c r="AE570" s="22">
        <v>-0.40776731506460179</v>
      </c>
      <c r="AF570" s="22">
        <v>-0.34062366590244603</v>
      </c>
      <c r="AG570" s="22">
        <v>1.2751274125484886</v>
      </c>
      <c r="AH570" s="22">
        <v>5.8657237531802133</v>
      </c>
      <c r="AI570">
        <v>-18.902189705582391</v>
      </c>
      <c r="AJ570">
        <v>-10.787464088230255</v>
      </c>
      <c r="AK570">
        <v>-7.1916427254868367</v>
      </c>
      <c r="AL570">
        <v>13.415204810032671</v>
      </c>
      <c r="AM570">
        <v>10.787464088230255</v>
      </c>
      <c r="AN570">
        <v>7.1916427254868367</v>
      </c>
    </row>
    <row r="571" spans="24:40" x14ac:dyDescent="0.25">
      <c r="X571">
        <v>86</v>
      </c>
      <c r="Y571" s="22">
        <v>77.557776971272389</v>
      </c>
      <c r="Z571" s="22">
        <v>8.4422230287276108</v>
      </c>
      <c r="AA571" s="22">
        <v>8.5649445551047023</v>
      </c>
      <c r="AB571" s="22">
        <v>1.4328350357381593E-2</v>
      </c>
      <c r="AC571" s="22">
        <v>2.3647900008226799</v>
      </c>
      <c r="AD571" s="22">
        <v>4.2785389185845697E-3</v>
      </c>
      <c r="AE571" s="22">
        <v>-0.40776731506460179</v>
      </c>
      <c r="AF571" s="22">
        <v>-0.3405780076378363</v>
      </c>
      <c r="AG571" s="22">
        <v>1.5377873717854103</v>
      </c>
      <c r="AH571" s="22">
        <v>8.5649445551046988</v>
      </c>
      <c r="AI571">
        <v>-18.902189705582391</v>
      </c>
      <c r="AJ571">
        <v>-10.787464088230255</v>
      </c>
      <c r="AK571">
        <v>-7.1916427254868367</v>
      </c>
      <c r="AL571">
        <v>13.415204810032671</v>
      </c>
      <c r="AM571">
        <v>10.787464088230255</v>
      </c>
      <c r="AN571">
        <v>7.1916427254868367</v>
      </c>
    </row>
    <row r="572" spans="24:40" x14ac:dyDescent="0.25">
      <c r="X572">
        <v>85</v>
      </c>
      <c r="Y572" s="22">
        <v>77.359320058550765</v>
      </c>
      <c r="Z572" s="22">
        <v>7.6406799414492355</v>
      </c>
      <c r="AA572" s="22">
        <v>7.7511112015649957</v>
      </c>
      <c r="AB572" s="22">
        <v>1.4247152084911573E-2</v>
      </c>
      <c r="AC572" s="22">
        <v>2.1401779218802774</v>
      </c>
      <c r="AD572" s="22">
        <v>3.484224883168875E-3</v>
      </c>
      <c r="AE572" s="22">
        <v>-0.39787592189543292</v>
      </c>
      <c r="AF572" s="22">
        <v>-0.33994190473435693</v>
      </c>
      <c r="AG572" s="22">
        <v>1.4629346950155626</v>
      </c>
      <c r="AH572" s="22">
        <v>7.7511112015649939</v>
      </c>
      <c r="AI572">
        <v>-18.902189705582391</v>
      </c>
      <c r="AJ572">
        <v>-10.787464088230255</v>
      </c>
      <c r="AK572">
        <v>-7.1916427254868367</v>
      </c>
      <c r="AL572">
        <v>13.415204810032671</v>
      </c>
      <c r="AM572">
        <v>10.787464088230255</v>
      </c>
      <c r="AN572">
        <v>7.1916427254868367</v>
      </c>
    </row>
    <row r="573" spans="24:40" x14ac:dyDescent="0.25">
      <c r="X573">
        <v>81</v>
      </c>
      <c r="Y573" s="22">
        <v>82.780342523516538</v>
      </c>
      <c r="Z573" s="22">
        <v>-1.7803425235165378</v>
      </c>
      <c r="AA573" s="22">
        <v>-1.8067014260516316</v>
      </c>
      <c r="AB573" s="22">
        <v>1.45895177559547E-2</v>
      </c>
      <c r="AC573" s="22">
        <v>-0.498766031320105</v>
      </c>
      <c r="AD573" s="22">
        <v>1.9384914694880887E-4</v>
      </c>
      <c r="AE573" s="22">
        <v>-0.39787592189543292</v>
      </c>
      <c r="AF573" s="22">
        <v>-0.33915287907925268</v>
      </c>
      <c r="AG573" s="22">
        <v>0.70623369455167251</v>
      </c>
      <c r="AH573" s="22">
        <v>-1.8067014260516268</v>
      </c>
      <c r="AI573">
        <v>-18.902189705582391</v>
      </c>
      <c r="AJ573">
        <v>-10.787464088230255</v>
      </c>
      <c r="AK573">
        <v>-7.1916427254868367</v>
      </c>
      <c r="AL573">
        <v>13.415204810032671</v>
      </c>
      <c r="AM573">
        <v>10.787464088230255</v>
      </c>
      <c r="AN573">
        <v>7.1916427254868367</v>
      </c>
    </row>
    <row r="574" spans="24:40" x14ac:dyDescent="0.25">
      <c r="X574">
        <v>80</v>
      </c>
      <c r="Y574" s="22">
        <v>82.767289688401007</v>
      </c>
      <c r="Z574" s="22">
        <v>-2.7672896884010072</v>
      </c>
      <c r="AA574" s="22">
        <v>-2.8101167909839972</v>
      </c>
      <c r="AB574" s="22">
        <v>1.5240328345209792E-2</v>
      </c>
      <c r="AC574" s="22">
        <v>-0.77551711926024136</v>
      </c>
      <c r="AD574" s="22">
        <v>4.8988398981045082E-4</v>
      </c>
      <c r="AE574" s="22">
        <v>-0.39787592189543292</v>
      </c>
      <c r="AF574" s="22">
        <v>-0.33903620914241106</v>
      </c>
      <c r="AG574" s="22">
        <v>0.88063449810931282</v>
      </c>
      <c r="AH574" s="22">
        <v>-2.8101167909839906</v>
      </c>
      <c r="AI574">
        <v>-18.902189705582391</v>
      </c>
      <c r="AJ574">
        <v>-10.787464088230255</v>
      </c>
      <c r="AK574">
        <v>-7.1916427254868367</v>
      </c>
      <c r="AL574">
        <v>13.415204810032671</v>
      </c>
      <c r="AM574">
        <v>10.787464088230255</v>
      </c>
      <c r="AN574">
        <v>7.1916427254868367</v>
      </c>
    </row>
    <row r="575" spans="24:40" x14ac:dyDescent="0.25">
      <c r="X575">
        <v>79.900000000000006</v>
      </c>
      <c r="Y575" s="22">
        <v>83.32710914914523</v>
      </c>
      <c r="Z575" s="22">
        <v>-3.4271091491452239</v>
      </c>
      <c r="AA575" s="22">
        <v>-3.5003098634409042</v>
      </c>
      <c r="AB575" s="22">
        <v>2.0912638352458494E-2</v>
      </c>
      <c r="AC575" s="22">
        <v>-0.96320583727740727</v>
      </c>
      <c r="AD575" s="22">
        <v>1.0429704245091213E-3</v>
      </c>
      <c r="AE575" s="22">
        <v>-0.39787592189543292</v>
      </c>
      <c r="AF575" s="22">
        <v>-0.33438921569475033</v>
      </c>
      <c r="AG575" s="22">
        <v>0.9814305055771434</v>
      </c>
      <c r="AH575" s="22">
        <v>-3.5003098634409069</v>
      </c>
      <c r="AI575">
        <v>-18.902189705582391</v>
      </c>
      <c r="AJ575">
        <v>-10.787464088230255</v>
      </c>
      <c r="AK575">
        <v>-7.1916427254868367</v>
      </c>
      <c r="AL575">
        <v>13.415204810032671</v>
      </c>
      <c r="AM575">
        <v>10.787464088230255</v>
      </c>
      <c r="AN575">
        <v>7.1916427254868367</v>
      </c>
    </row>
    <row r="576" spans="24:40" x14ac:dyDescent="0.25">
      <c r="X576">
        <v>79.8</v>
      </c>
      <c r="Y576" s="22">
        <v>81.787607853294006</v>
      </c>
      <c r="Z576" s="22">
        <v>-1.9876078532940085</v>
      </c>
      <c r="AA576" s="22">
        <v>-2.0305553786353983</v>
      </c>
      <c r="AB576" s="22">
        <v>2.1150629917938393E-2</v>
      </c>
      <c r="AC576" s="22">
        <v>-0.55869484340411346</v>
      </c>
      <c r="AD576" s="22">
        <v>3.5497941189152084E-4</v>
      </c>
      <c r="AE576" s="22">
        <v>-0.39787592189543292</v>
      </c>
      <c r="AF576" s="22">
        <v>-0.33414898960855144</v>
      </c>
      <c r="AG576" s="22">
        <v>0.74745892422534732</v>
      </c>
      <c r="AH576" s="22">
        <v>-2.0305553786354049</v>
      </c>
      <c r="AI576">
        <v>-18.902189705582391</v>
      </c>
      <c r="AJ576">
        <v>-10.787464088230255</v>
      </c>
      <c r="AK576">
        <v>-7.1916427254868367</v>
      </c>
      <c r="AL576">
        <v>13.415204810032671</v>
      </c>
      <c r="AM576">
        <v>10.787464088230255</v>
      </c>
      <c r="AN576">
        <v>7.1916427254868367</v>
      </c>
    </row>
    <row r="577" spans="24:40" x14ac:dyDescent="0.25">
      <c r="X577">
        <v>79.599999999999994</v>
      </c>
      <c r="Y577" s="22">
        <v>80.968771508459241</v>
      </c>
      <c r="Z577" s="22">
        <v>-1.3687715084592469</v>
      </c>
      <c r="AA577" s="22">
        <v>-1.3894843254596339</v>
      </c>
      <c r="AB577" s="22">
        <v>1.4906837465431366E-2</v>
      </c>
      <c r="AC577" s="22">
        <v>-0.38352545695072709</v>
      </c>
      <c r="AD577" s="22">
        <v>1.1715019145573564E-4</v>
      </c>
      <c r="AE577" s="22">
        <v>-0.39787592189543292</v>
      </c>
      <c r="AF577" s="22">
        <v>-0.33312604603791407</v>
      </c>
      <c r="AG577" s="22">
        <v>0.61929432174913979</v>
      </c>
      <c r="AH577" s="22">
        <v>-1.3894843254596381</v>
      </c>
      <c r="AI577">
        <v>-18.902189705582391</v>
      </c>
      <c r="AJ577">
        <v>-10.787464088230255</v>
      </c>
      <c r="AK577">
        <v>-7.1916427254868367</v>
      </c>
      <c r="AL577">
        <v>13.415204810032671</v>
      </c>
      <c r="AM577">
        <v>10.787464088230255</v>
      </c>
      <c r="AN577">
        <v>7.1916427254868367</v>
      </c>
    </row>
    <row r="578" spans="24:40" x14ac:dyDescent="0.25">
      <c r="X578">
        <v>79.2</v>
      </c>
      <c r="Y578" s="22">
        <v>81.074424923475362</v>
      </c>
      <c r="Z578" s="22">
        <v>-1.8744249234753596</v>
      </c>
      <c r="AA578" s="22">
        <v>-1.9139159090419611</v>
      </c>
      <c r="AB578" s="22">
        <v>2.0633605363760486E-2</v>
      </c>
      <c r="AC578" s="22">
        <v>-0.52674126588624326</v>
      </c>
      <c r="AD578" s="22">
        <v>3.076599800034381E-4</v>
      </c>
      <c r="AE578" s="22">
        <v>-0.39787592189543292</v>
      </c>
      <c r="AF578" s="22">
        <v>-0.3323050449779148</v>
      </c>
      <c r="AG578" s="22">
        <v>0.72576943025057428</v>
      </c>
      <c r="AH578" s="22">
        <v>-1.9139159090419542</v>
      </c>
      <c r="AI578">
        <v>-18.902189705582391</v>
      </c>
      <c r="AJ578">
        <v>-10.787464088230255</v>
      </c>
      <c r="AK578">
        <v>-7.1916427254868367</v>
      </c>
      <c r="AL578">
        <v>13.415204810032671</v>
      </c>
      <c r="AM578">
        <v>10.787464088230255</v>
      </c>
      <c r="AN578">
        <v>7.1916427254868367</v>
      </c>
    </row>
    <row r="579" spans="24:40" x14ac:dyDescent="0.25">
      <c r="X579">
        <v>79.099999999999994</v>
      </c>
      <c r="Y579" s="22">
        <v>80.503418039874987</v>
      </c>
      <c r="Z579" s="22">
        <v>-1.4034180398749925</v>
      </c>
      <c r="AA579" s="22">
        <v>-1.4204176402764119</v>
      </c>
      <c r="AB579" s="22">
        <v>1.1968029626912471E-2</v>
      </c>
      <c r="AC579" s="22">
        <v>-0.39264805251702878</v>
      </c>
      <c r="AD579" s="22">
        <v>9.8289008162706453E-5</v>
      </c>
      <c r="AE579" s="22">
        <v>-0.39787592189543292</v>
      </c>
      <c r="AF579" s="22">
        <v>-0.33206758942688619</v>
      </c>
      <c r="AG579" s="22">
        <v>0.62661635193875109</v>
      </c>
      <c r="AH579" s="22">
        <v>-1.4204176402764097</v>
      </c>
      <c r="AI579">
        <v>-18.902189705582391</v>
      </c>
      <c r="AJ579">
        <v>-10.787464088230255</v>
      </c>
      <c r="AK579">
        <v>-7.1916427254868367</v>
      </c>
      <c r="AL579">
        <v>13.415204810032671</v>
      </c>
      <c r="AM579">
        <v>10.787464088230255</v>
      </c>
      <c r="AN579">
        <v>7.1916427254868367</v>
      </c>
    </row>
    <row r="580" spans="24:40" x14ac:dyDescent="0.25">
      <c r="X580">
        <v>78.5</v>
      </c>
      <c r="Y580" s="22">
        <v>79.580415833468436</v>
      </c>
      <c r="Z580" s="22">
        <v>-1.0804158334684359</v>
      </c>
      <c r="AA580" s="22">
        <v>-1.1005493357136515</v>
      </c>
      <c r="AB580" s="22">
        <v>1.8294047883055119E-2</v>
      </c>
      <c r="AC580" s="22">
        <v>-0.30325091492920242</v>
      </c>
      <c r="AD580" s="22">
        <v>9.0194286232891512E-5</v>
      </c>
      <c r="AE580" s="22">
        <v>-0.39787592189543292</v>
      </c>
      <c r="AF580" s="22">
        <v>-0.32933603801089512</v>
      </c>
      <c r="AG580" s="22">
        <v>0.55068222681434198</v>
      </c>
      <c r="AH580" s="22">
        <v>-1.1005493357136458</v>
      </c>
      <c r="AI580">
        <v>-18.902189705582391</v>
      </c>
      <c r="AJ580">
        <v>-10.787464088230255</v>
      </c>
      <c r="AK580">
        <v>-7.1916427254868367</v>
      </c>
      <c r="AL580">
        <v>13.415204810032671</v>
      </c>
      <c r="AM580">
        <v>10.787464088230255</v>
      </c>
      <c r="AN580">
        <v>7.1916427254868367</v>
      </c>
    </row>
    <row r="581" spans="24:40" x14ac:dyDescent="0.25">
      <c r="X581">
        <v>78.400000000000006</v>
      </c>
      <c r="Y581" s="22">
        <v>77.508294512329698</v>
      </c>
      <c r="Z581" s="22">
        <v>0.89170548767030766</v>
      </c>
      <c r="AA581" s="22">
        <v>0.90028208502229745</v>
      </c>
      <c r="AB581" s="22">
        <v>9.5265667224543951E-3</v>
      </c>
      <c r="AC581" s="22">
        <v>0.24917353612136273</v>
      </c>
      <c r="AD581" s="22">
        <v>3.1429958840078679E-5</v>
      </c>
      <c r="AE581" s="22">
        <v>-0.39787592189543292</v>
      </c>
      <c r="AF581" s="22">
        <v>-0.32852071905209129</v>
      </c>
      <c r="AG581" s="22">
        <v>0.49917285194746192</v>
      </c>
      <c r="AH581" s="22">
        <v>0.900282085022303</v>
      </c>
      <c r="AI581">
        <v>-18.902189705582391</v>
      </c>
      <c r="AJ581">
        <v>-10.787464088230255</v>
      </c>
      <c r="AK581">
        <v>-7.1916427254868367</v>
      </c>
      <c r="AL581">
        <v>13.415204810032671</v>
      </c>
      <c r="AM581">
        <v>10.787464088230255</v>
      </c>
      <c r="AN581">
        <v>7.1916427254868367</v>
      </c>
    </row>
    <row r="582" spans="24:40" x14ac:dyDescent="0.25">
      <c r="X582">
        <v>78.3</v>
      </c>
      <c r="Y582" s="22">
        <v>78.932907651356615</v>
      </c>
      <c r="Z582" s="22">
        <v>-0.63290765135661786</v>
      </c>
      <c r="AA582" s="22">
        <v>-0.63988428047730395</v>
      </c>
      <c r="AB582" s="22">
        <v>1.0902954383384813E-2</v>
      </c>
      <c r="AC582" s="22">
        <v>-0.17697942731169247</v>
      </c>
      <c r="AD582" s="22">
        <v>1.8171771213686834E-5</v>
      </c>
      <c r="AE582" s="22">
        <v>-0.38147581702590427</v>
      </c>
      <c r="AF582" s="22">
        <v>-0.32791291425726521</v>
      </c>
      <c r="AG582" s="22">
        <v>0.42068922889906807</v>
      </c>
      <c r="AH582" s="22">
        <v>-0.63988428047730694</v>
      </c>
      <c r="AI582">
        <v>-18.902189705582391</v>
      </c>
      <c r="AJ582">
        <v>-10.787464088230255</v>
      </c>
      <c r="AK582">
        <v>-7.1916427254868367</v>
      </c>
      <c r="AL582">
        <v>13.415204810032671</v>
      </c>
      <c r="AM582">
        <v>10.787464088230255</v>
      </c>
      <c r="AN582">
        <v>7.1916427254868367</v>
      </c>
    </row>
    <row r="583" spans="24:40" x14ac:dyDescent="0.25">
      <c r="X583">
        <v>78</v>
      </c>
      <c r="Y583" s="22">
        <v>77.741568957615542</v>
      </c>
      <c r="Z583" s="22">
        <v>0.25843104238445846</v>
      </c>
      <c r="AA583" s="22">
        <v>0.26660679334034398</v>
      </c>
      <c r="AB583" s="22">
        <v>3.0665951356491358E-2</v>
      </c>
      <c r="AC583" s="22">
        <v>7.2997811012540631E-2</v>
      </c>
      <c r="AD583" s="22">
        <v>8.8725621013752153E-6</v>
      </c>
      <c r="AE583" s="22">
        <v>-0.38147581702590427</v>
      </c>
      <c r="AF583" s="22">
        <v>-0.32614164092214343</v>
      </c>
      <c r="AG583" s="22">
        <v>0.27018107078872239</v>
      </c>
      <c r="AH583" s="22">
        <v>0.2666067933403436</v>
      </c>
      <c r="AI583">
        <v>-18.902189705582391</v>
      </c>
      <c r="AJ583">
        <v>-10.787464088230255</v>
      </c>
      <c r="AK583">
        <v>-7.1916427254868367</v>
      </c>
      <c r="AL583">
        <v>13.415204810032671</v>
      </c>
      <c r="AM583">
        <v>10.787464088230255</v>
      </c>
      <c r="AN583">
        <v>7.1916427254868367</v>
      </c>
    </row>
    <row r="584" spans="24:40" x14ac:dyDescent="0.25">
      <c r="X584">
        <v>62.1</v>
      </c>
      <c r="Y584" s="22">
        <v>66.726524619535823</v>
      </c>
      <c r="Z584" s="22">
        <v>-4.6265246195358216</v>
      </c>
      <c r="AA584" s="22">
        <v>-4.6439166559191065</v>
      </c>
      <c r="AB584" s="22">
        <v>3.7451224196961542E-3</v>
      </c>
      <c r="AC584" s="22">
        <v>-1.2890552708090761</v>
      </c>
      <c r="AD584" s="22">
        <v>3.2876458968226217E-4</v>
      </c>
      <c r="AE584" s="22">
        <v>-0.38147581702590427</v>
      </c>
      <c r="AF584" s="22">
        <v>-0.32555306527942718</v>
      </c>
      <c r="AG584" s="22">
        <v>1.1353656991511925</v>
      </c>
      <c r="AH584" s="22">
        <v>-4.6439166559191047</v>
      </c>
      <c r="AI584">
        <v>-18.902189705582391</v>
      </c>
      <c r="AJ584">
        <v>-10.787464088230255</v>
      </c>
      <c r="AK584">
        <v>-7.1916427254868367</v>
      </c>
      <c r="AL584">
        <v>13.415204810032671</v>
      </c>
      <c r="AM584">
        <v>10.787464088230255</v>
      </c>
      <c r="AN584">
        <v>7.1916427254868367</v>
      </c>
    </row>
    <row r="585" spans="24:40" x14ac:dyDescent="0.25">
      <c r="X585">
        <v>61.9</v>
      </c>
      <c r="Y585" s="22">
        <v>65.687973582158449</v>
      </c>
      <c r="Z585" s="22">
        <v>-3.7879735821584504</v>
      </c>
      <c r="AA585" s="22">
        <v>-3.8544186445466337</v>
      </c>
      <c r="AB585" s="22">
        <v>1.723867294026022E-2</v>
      </c>
      <c r="AC585" s="22">
        <v>-1.0626366835951053</v>
      </c>
      <c r="AD585" s="22">
        <v>1.0424897163202928E-3</v>
      </c>
      <c r="AE585" s="22">
        <v>-0.38147581702590427</v>
      </c>
      <c r="AF585" s="22">
        <v>-0.32344949317188881</v>
      </c>
      <c r="AG585" s="22">
        <v>1.030842705554589</v>
      </c>
      <c r="AH585" s="22">
        <v>-3.8544186445466311</v>
      </c>
      <c r="AI585">
        <v>-18.902189705582391</v>
      </c>
      <c r="AJ585">
        <v>-10.787464088230255</v>
      </c>
      <c r="AK585">
        <v>-7.1916427254868367</v>
      </c>
      <c r="AL585">
        <v>13.415204810032671</v>
      </c>
      <c r="AM585">
        <v>10.787464088230255</v>
      </c>
      <c r="AN585">
        <v>7.1916427254868367</v>
      </c>
    </row>
    <row r="586" spans="24:40" x14ac:dyDescent="0.25">
      <c r="X586">
        <v>61.6</v>
      </c>
      <c r="Y586" s="22">
        <v>66.09002308477865</v>
      </c>
      <c r="Z586" s="22">
        <v>-4.4900230847786489</v>
      </c>
      <c r="AA586" s="22">
        <v>-4.5022726450502333</v>
      </c>
      <c r="AB586" s="22">
        <v>2.7207504381250177E-3</v>
      </c>
      <c r="AC586" s="22">
        <v>-1.2503801606561413</v>
      </c>
      <c r="AD586" s="22">
        <v>2.2449282888139599E-4</v>
      </c>
      <c r="AE586" s="22">
        <v>-0.38147581702590427</v>
      </c>
      <c r="AF586" s="22">
        <v>-0.32279159852218631</v>
      </c>
      <c r="AG586" s="22">
        <v>1.1182039888393089</v>
      </c>
      <c r="AH586" s="22">
        <v>-4.502272645050228</v>
      </c>
      <c r="AI586">
        <v>-18.902189705582391</v>
      </c>
      <c r="AJ586">
        <v>-10.787464088230255</v>
      </c>
      <c r="AK586">
        <v>-7.1916427254868367</v>
      </c>
      <c r="AL586">
        <v>13.415204810032671</v>
      </c>
      <c r="AM586">
        <v>10.787464088230255</v>
      </c>
      <c r="AN586">
        <v>7.1916427254868367</v>
      </c>
    </row>
    <row r="587" spans="24:40" x14ac:dyDescent="0.25">
      <c r="X587">
        <v>61.2</v>
      </c>
      <c r="Y587" s="22">
        <v>65.310534701718169</v>
      </c>
      <c r="Z587" s="22">
        <v>-4.1105347017181657</v>
      </c>
      <c r="AA587" s="22">
        <v>-4.1189834671680785</v>
      </c>
      <c r="AB587" s="22">
        <v>2.0511773152893692E-3</v>
      </c>
      <c r="AC587" s="22">
        <v>-1.1443162773914202</v>
      </c>
      <c r="AD587" s="22">
        <v>1.4165551423617434E-4</v>
      </c>
      <c r="AE587" s="22">
        <v>-0.38147581702590427</v>
      </c>
      <c r="AF587" s="22">
        <v>-0.32106015906073404</v>
      </c>
      <c r="AG587" s="22">
        <v>1.0697271976496718</v>
      </c>
      <c r="AH587" s="22">
        <v>-4.1189834671680732</v>
      </c>
      <c r="AI587">
        <v>-18.902189705582391</v>
      </c>
      <c r="AJ587">
        <v>-10.787464088230255</v>
      </c>
      <c r="AK587">
        <v>-7.1916427254868367</v>
      </c>
      <c r="AL587">
        <v>13.415204810032671</v>
      </c>
      <c r="AM587">
        <v>10.787464088230255</v>
      </c>
      <c r="AN587">
        <v>7.1916427254868367</v>
      </c>
    </row>
    <row r="588" spans="24:40" x14ac:dyDescent="0.25">
      <c r="X588">
        <v>69</v>
      </c>
      <c r="Y588" s="22">
        <v>64.542551147022706</v>
      </c>
      <c r="Z588" s="22">
        <v>4.4574488529772935</v>
      </c>
      <c r="AA588" s="22">
        <v>4.4669446815040601</v>
      </c>
      <c r="AB588" s="22">
        <v>2.1257994454416404E-3</v>
      </c>
      <c r="AC588" s="22">
        <v>1.2409387984369507</v>
      </c>
      <c r="AD588" s="22">
        <v>1.7266074896208632E-4</v>
      </c>
      <c r="AE588" s="22">
        <v>-0.37168505980560429</v>
      </c>
      <c r="AF588" s="22">
        <v>-0.31923937910407557</v>
      </c>
      <c r="AG588" s="22">
        <v>1.1139743257530448</v>
      </c>
      <c r="AH588" s="22">
        <v>4.4669446815040539</v>
      </c>
      <c r="AI588">
        <v>-18.902189705582391</v>
      </c>
      <c r="AJ588">
        <v>-10.787464088230255</v>
      </c>
      <c r="AK588">
        <v>-7.1916427254868367</v>
      </c>
      <c r="AL588">
        <v>13.415204810032671</v>
      </c>
      <c r="AM588">
        <v>10.787464088230255</v>
      </c>
      <c r="AN588">
        <v>7.1916427254868367</v>
      </c>
    </row>
    <row r="589" spans="24:40" x14ac:dyDescent="0.25">
      <c r="X589">
        <v>66</v>
      </c>
      <c r="Y589" s="22">
        <v>64.151666608548567</v>
      </c>
      <c r="Z589" s="22">
        <v>1.8483333914514333</v>
      </c>
      <c r="AA589" s="22">
        <v>1.8523274767847511</v>
      </c>
      <c r="AB589" s="22">
        <v>2.1562522736278391E-3</v>
      </c>
      <c r="AC589" s="22">
        <v>0.51457766383929604</v>
      </c>
      <c r="AD589" s="22">
        <v>3.0115168040243381E-5</v>
      </c>
      <c r="AE589" s="22">
        <v>-0.37168505980560429</v>
      </c>
      <c r="AF589" s="22">
        <v>-0.31913210498290134</v>
      </c>
      <c r="AG589" s="22">
        <v>0.71734068882177315</v>
      </c>
      <c r="AH589" s="22">
        <v>1.8523274767847537</v>
      </c>
      <c r="AI589">
        <v>-18.902189705582391</v>
      </c>
      <c r="AJ589">
        <v>-10.787464088230255</v>
      </c>
      <c r="AK589">
        <v>-7.1916427254868367</v>
      </c>
      <c r="AL589">
        <v>13.415204810032671</v>
      </c>
      <c r="AM589">
        <v>10.787464088230255</v>
      </c>
      <c r="AN589">
        <v>7.1916427254868367</v>
      </c>
    </row>
    <row r="590" spans="24:40" x14ac:dyDescent="0.25">
      <c r="X590">
        <v>63</v>
      </c>
      <c r="Y590" s="22">
        <v>63.30217557925841</v>
      </c>
      <c r="Z590" s="22">
        <v>-0.30217557925841021</v>
      </c>
      <c r="AA590" s="22">
        <v>-0.30285559664413597</v>
      </c>
      <c r="AB590" s="22">
        <v>2.2453518880268739E-3</v>
      </c>
      <c r="AC590" s="22">
        <v>-8.4129706778899735E-2</v>
      </c>
      <c r="AD590" s="22">
        <v>8.3831223089816746E-7</v>
      </c>
      <c r="AE590" s="22">
        <v>-0.37168505980560429</v>
      </c>
      <c r="AF590" s="22">
        <v>-0.31861857578558306</v>
      </c>
      <c r="AG590" s="22">
        <v>0.29005121406210271</v>
      </c>
      <c r="AH590" s="22">
        <v>-0.30285559664413464</v>
      </c>
      <c r="AI590">
        <v>-18.902189705582391</v>
      </c>
      <c r="AJ590">
        <v>-10.787464088230255</v>
      </c>
      <c r="AK590">
        <v>-7.1916427254868367</v>
      </c>
      <c r="AL590">
        <v>13.415204810032671</v>
      </c>
      <c r="AM590">
        <v>10.787464088230255</v>
      </c>
      <c r="AN590">
        <v>7.1916427254868367</v>
      </c>
    </row>
    <row r="591" spans="24:40" x14ac:dyDescent="0.25">
      <c r="X591">
        <v>59.9</v>
      </c>
      <c r="Y591" s="22">
        <v>66.558352238208514</v>
      </c>
      <c r="Z591" s="22">
        <v>-6.658352238208515</v>
      </c>
      <c r="AA591" s="22">
        <v>-6.6905583644180879</v>
      </c>
      <c r="AB591" s="22">
        <v>4.8136679265592692E-3</v>
      </c>
      <c r="AC591" s="22">
        <v>-1.8561644760737943</v>
      </c>
      <c r="AD591" s="22">
        <v>8.7710388909751215E-4</v>
      </c>
      <c r="AE591" s="22">
        <v>-0.37168505980560429</v>
      </c>
      <c r="AF591" s="22">
        <v>-0.31845345498054739</v>
      </c>
      <c r="AG591" s="22">
        <v>1.3624112727344098</v>
      </c>
      <c r="AH591" s="22">
        <v>-6.690558364418087</v>
      </c>
      <c r="AI591">
        <v>-18.902189705582391</v>
      </c>
      <c r="AJ591">
        <v>-10.787464088230255</v>
      </c>
      <c r="AK591">
        <v>-7.1916427254868367</v>
      </c>
      <c r="AL591">
        <v>13.415204810032671</v>
      </c>
      <c r="AM591">
        <v>10.787464088230255</v>
      </c>
      <c r="AN591">
        <v>7.1916427254868367</v>
      </c>
    </row>
    <row r="592" spans="24:40" x14ac:dyDescent="0.25">
      <c r="X592">
        <v>59.4</v>
      </c>
      <c r="Y592" s="22">
        <v>61.286219671075706</v>
      </c>
      <c r="Z592" s="22">
        <v>-1.8862196710757075</v>
      </c>
      <c r="AA592" s="22">
        <v>-1.8908138734182529</v>
      </c>
      <c r="AB592" s="22">
        <v>2.4297485898160313E-3</v>
      </c>
      <c r="AC592" s="22">
        <v>-0.52519721774048678</v>
      </c>
      <c r="AD592" s="22">
        <v>3.5359741522938225E-5</v>
      </c>
      <c r="AE592" s="22">
        <v>-0.37168505980560429</v>
      </c>
      <c r="AF592" s="22">
        <v>-0.31696193800623867</v>
      </c>
      <c r="AG592" s="22">
        <v>0.72470491770132672</v>
      </c>
      <c r="AH592" s="22">
        <v>-1.89081387341825</v>
      </c>
      <c r="AI592">
        <v>-18.902189705582391</v>
      </c>
      <c r="AJ592">
        <v>-10.787464088230255</v>
      </c>
      <c r="AK592">
        <v>-7.1916427254868367</v>
      </c>
      <c r="AL592">
        <v>13.415204810032671</v>
      </c>
      <c r="AM592">
        <v>10.787464088230255</v>
      </c>
      <c r="AN592">
        <v>7.1916427254868367</v>
      </c>
    </row>
    <row r="593" spans="24:40" x14ac:dyDescent="0.25">
      <c r="X593">
        <v>58.9</v>
      </c>
      <c r="Y593" s="22">
        <v>60.394782817100022</v>
      </c>
      <c r="Z593" s="22">
        <v>-1.4947828171000239</v>
      </c>
      <c r="AA593" s="22">
        <v>-1.4991975373654114</v>
      </c>
      <c r="AB593" s="22">
        <v>2.9447221966118261E-3</v>
      </c>
      <c r="AC593" s="22">
        <v>-0.41631338122925499</v>
      </c>
      <c r="AD593" s="22">
        <v>2.6940908250635037E-5</v>
      </c>
      <c r="AE593" s="22">
        <v>-0.37168505980560429</v>
      </c>
      <c r="AF593" s="22">
        <v>-0.3165000833098352</v>
      </c>
      <c r="AG593" s="22">
        <v>0.64522351261346245</v>
      </c>
      <c r="AH593" s="22">
        <v>-1.4991975373654096</v>
      </c>
      <c r="AI593">
        <v>-18.902189705582391</v>
      </c>
      <c r="AJ593">
        <v>-10.787464088230255</v>
      </c>
      <c r="AK593">
        <v>-7.1916427254868367</v>
      </c>
      <c r="AL593">
        <v>13.415204810032671</v>
      </c>
      <c r="AM593">
        <v>10.787464088230255</v>
      </c>
      <c r="AN593">
        <v>7.1916427254868367</v>
      </c>
    </row>
    <row r="594" spans="24:40" x14ac:dyDescent="0.25">
      <c r="X594">
        <v>58.3</v>
      </c>
      <c r="Y594" s="22">
        <v>63.561208960196218</v>
      </c>
      <c r="Z594" s="22">
        <v>-5.2612089601962211</v>
      </c>
      <c r="AA594" s="22">
        <v>-5.3558997773450656</v>
      </c>
      <c r="AB594" s="22">
        <v>1.7679721631344826E-2</v>
      </c>
      <c r="AC594" s="22">
        <v>-1.4762533227605081</v>
      </c>
      <c r="AD594" s="22">
        <v>2.0643840199981089E-3</v>
      </c>
      <c r="AE594" s="22">
        <v>-0.37168505980560429</v>
      </c>
      <c r="AF594" s="22">
        <v>-0.31579952259060518</v>
      </c>
      <c r="AG594" s="22">
        <v>1.2150116554010946</v>
      </c>
      <c r="AH594" s="22">
        <v>-5.355899777345063</v>
      </c>
      <c r="AI594">
        <v>-18.902189705582391</v>
      </c>
      <c r="AJ594">
        <v>-10.787464088230255</v>
      </c>
      <c r="AK594">
        <v>-7.1916427254868367</v>
      </c>
      <c r="AL594">
        <v>13.415204810032671</v>
      </c>
      <c r="AM594">
        <v>10.787464088230255</v>
      </c>
      <c r="AN594">
        <v>7.1916427254868367</v>
      </c>
    </row>
    <row r="595" spans="24:40" x14ac:dyDescent="0.25">
      <c r="X595">
        <v>57.9</v>
      </c>
      <c r="Y595" s="22">
        <v>62.791741119074103</v>
      </c>
      <c r="Z595" s="22">
        <v>-4.8917411190741049</v>
      </c>
      <c r="AA595" s="22">
        <v>-4.9646595070312785</v>
      </c>
      <c r="AB595" s="22">
        <v>1.4687490220406619E-2</v>
      </c>
      <c r="AC595" s="22">
        <v>-1.3704978501844876</v>
      </c>
      <c r="AD595" s="22">
        <v>1.4735901504001401E-3</v>
      </c>
      <c r="AE595" s="22">
        <v>-0.36030729595554811</v>
      </c>
      <c r="AF595" s="22">
        <v>-0.31414428801516664</v>
      </c>
      <c r="AG595" s="22">
        <v>1.1706826428133661</v>
      </c>
      <c r="AH595" s="22">
        <v>-4.9646595070312758</v>
      </c>
      <c r="AI595">
        <v>-18.902189705582391</v>
      </c>
      <c r="AJ595">
        <v>-10.787464088230255</v>
      </c>
      <c r="AK595">
        <v>-7.1916427254868367</v>
      </c>
      <c r="AL595">
        <v>13.415204810032671</v>
      </c>
      <c r="AM595">
        <v>10.787464088230255</v>
      </c>
      <c r="AN595">
        <v>7.1916427254868367</v>
      </c>
    </row>
    <row r="596" spans="24:40" x14ac:dyDescent="0.25">
      <c r="X596">
        <v>57.6</v>
      </c>
      <c r="Y596" s="22">
        <v>62.943684372371145</v>
      </c>
      <c r="Z596" s="22">
        <v>-5.3436843723711434</v>
      </c>
      <c r="AA596" s="22">
        <v>-5.4614404672324426</v>
      </c>
      <c r="AB596" s="22">
        <v>2.1561361982761353E-2</v>
      </c>
      <c r="AC596" s="22">
        <v>-1.5023665065073819</v>
      </c>
      <c r="AD596" s="22">
        <v>2.6178260273613612E-3</v>
      </c>
      <c r="AE596" s="22">
        <v>-0.36030729595554811</v>
      </c>
      <c r="AF596" s="22">
        <v>-0.31127727088297735</v>
      </c>
      <c r="AG596" s="22">
        <v>1.2257106128721338</v>
      </c>
      <c r="AH596" s="22">
        <v>-5.4614404672324435</v>
      </c>
      <c r="AI596">
        <v>-18.902189705582391</v>
      </c>
      <c r="AJ596">
        <v>-10.787464088230255</v>
      </c>
      <c r="AK596">
        <v>-7.1916427254868367</v>
      </c>
      <c r="AL596">
        <v>13.415204810032671</v>
      </c>
      <c r="AM596">
        <v>10.787464088230255</v>
      </c>
      <c r="AN596">
        <v>7.1916427254868367</v>
      </c>
    </row>
    <row r="597" spans="24:40" x14ac:dyDescent="0.25">
      <c r="X597">
        <v>88</v>
      </c>
      <c r="Y597" s="22">
        <v>80.821113705580885</v>
      </c>
      <c r="Z597" s="22">
        <v>7.1788862944191152</v>
      </c>
      <c r="AA597" s="22">
        <v>7.2201844218211306</v>
      </c>
      <c r="AB597" s="22">
        <v>5.7198161417050522E-3</v>
      </c>
      <c r="AC597" s="22">
        <v>2.0021867105954105</v>
      </c>
      <c r="AD597" s="22">
        <v>1.2137488543695666E-3</v>
      </c>
      <c r="AE597" s="22">
        <v>-0.36030729595554811</v>
      </c>
      <c r="AF597" s="22">
        <v>-0.31053203253865014</v>
      </c>
      <c r="AG597" s="22">
        <v>1.414986470110372</v>
      </c>
      <c r="AH597" s="22">
        <v>7.2201844218211351</v>
      </c>
      <c r="AI597">
        <v>-18.902189705582391</v>
      </c>
      <c r="AJ597">
        <v>-10.787464088230255</v>
      </c>
      <c r="AK597">
        <v>-7.1916427254868367</v>
      </c>
      <c r="AL597">
        <v>13.415204810032671</v>
      </c>
      <c r="AM597">
        <v>10.787464088230255</v>
      </c>
      <c r="AN597">
        <v>7.1916427254868367</v>
      </c>
    </row>
    <row r="598" spans="24:40" x14ac:dyDescent="0.25">
      <c r="X598">
        <v>86</v>
      </c>
      <c r="Y598" s="22">
        <v>80.716260937566886</v>
      </c>
      <c r="Z598" s="22">
        <v>5.2837390624331135</v>
      </c>
      <c r="AA598" s="22">
        <v>5.3155376751238634</v>
      </c>
      <c r="AB598" s="22">
        <v>5.9822006040082774E-3</v>
      </c>
      <c r="AC598" s="22">
        <v>1.4738258618985216</v>
      </c>
      <c r="AD598" s="22">
        <v>6.8802711854213663E-4</v>
      </c>
      <c r="AE598" s="22">
        <v>-0.36030729595554811</v>
      </c>
      <c r="AF598" s="22">
        <v>-0.31016724542618201</v>
      </c>
      <c r="AG598" s="22">
        <v>1.2140122989074376</v>
      </c>
      <c r="AH598" s="22">
        <v>5.3155376751238679</v>
      </c>
      <c r="AI598">
        <v>-18.902189705582391</v>
      </c>
      <c r="AJ598">
        <v>-10.787464088230255</v>
      </c>
      <c r="AK598">
        <v>-7.1916427254868367</v>
      </c>
      <c r="AL598">
        <v>13.415204810032671</v>
      </c>
      <c r="AM598">
        <v>10.787464088230255</v>
      </c>
      <c r="AN598">
        <v>7.1916427254868367</v>
      </c>
    </row>
    <row r="599" spans="24:40" x14ac:dyDescent="0.25">
      <c r="X599">
        <v>84</v>
      </c>
      <c r="Y599" s="22">
        <v>80.477776946886365</v>
      </c>
      <c r="Z599" s="22">
        <v>3.5222230531136347</v>
      </c>
      <c r="AA599" s="22">
        <v>3.5384896341716683</v>
      </c>
      <c r="AB599" s="22">
        <v>4.5970407546060419E-3</v>
      </c>
      <c r="AC599" s="22">
        <v>0.98179153486517157</v>
      </c>
      <c r="AD599" s="22">
        <v>2.3429573983296356E-4</v>
      </c>
      <c r="AE599" s="22">
        <v>-0.36030729595554811</v>
      </c>
      <c r="AF599" s="22">
        <v>-0.3091049548626586</v>
      </c>
      <c r="AG599" s="22">
        <v>0.99085394224636936</v>
      </c>
      <c r="AH599" s="22">
        <v>3.5384896341716732</v>
      </c>
      <c r="AI599">
        <v>-18.902189705582391</v>
      </c>
      <c r="AJ599">
        <v>-10.787464088230255</v>
      </c>
      <c r="AK599">
        <v>-7.1916427254868367</v>
      </c>
      <c r="AL599">
        <v>13.415204810032671</v>
      </c>
      <c r="AM599">
        <v>10.787464088230255</v>
      </c>
      <c r="AN599">
        <v>7.1916427254868367</v>
      </c>
    </row>
    <row r="600" spans="24:40" x14ac:dyDescent="0.25">
      <c r="X600">
        <v>85</v>
      </c>
      <c r="Y600" s="22">
        <v>80.758838530319963</v>
      </c>
      <c r="Z600" s="22">
        <v>4.241161469680037</v>
      </c>
      <c r="AA600" s="22">
        <v>4.2623896529111676</v>
      </c>
      <c r="AB600" s="22">
        <v>4.9803478705035941E-3</v>
      </c>
      <c r="AC600" s="22">
        <v>1.1824175574653653</v>
      </c>
      <c r="AD600" s="22">
        <v>3.6831224611498118E-4</v>
      </c>
      <c r="AE600" s="22">
        <v>-0.36030729595554811</v>
      </c>
      <c r="AF600" s="22">
        <v>-0.30852975880176026</v>
      </c>
      <c r="AG600" s="22">
        <v>1.0873902507680329</v>
      </c>
      <c r="AH600" s="22">
        <v>4.2623896529111702</v>
      </c>
      <c r="AI600">
        <v>-18.902189705582391</v>
      </c>
      <c r="AJ600">
        <v>-10.787464088230255</v>
      </c>
      <c r="AK600">
        <v>-7.1916427254868367</v>
      </c>
      <c r="AL600">
        <v>13.415204810032671</v>
      </c>
      <c r="AM600">
        <v>10.787464088230255</v>
      </c>
      <c r="AN600">
        <v>7.1916427254868367</v>
      </c>
    </row>
    <row r="601" spans="24:40" x14ac:dyDescent="0.25">
      <c r="X601">
        <v>83</v>
      </c>
      <c r="Y601" s="22">
        <v>80.369909363280527</v>
      </c>
      <c r="Z601" s="22">
        <v>2.6300906367194727</v>
      </c>
      <c r="AA601" s="22">
        <v>2.6430404391989271</v>
      </c>
      <c r="AB601" s="22">
        <v>4.8995854499199101E-3</v>
      </c>
      <c r="AC601" s="22">
        <v>0.73322818944917145</v>
      </c>
      <c r="AD601" s="22">
        <v>1.3932117702957788E-4</v>
      </c>
      <c r="AE601" s="22">
        <v>-0.35059197017921911</v>
      </c>
      <c r="AF601" s="22">
        <v>-0.30421125913823127</v>
      </c>
      <c r="AG601" s="22">
        <v>0.85628744557489078</v>
      </c>
      <c r="AH601" s="22">
        <v>2.6430404391989217</v>
      </c>
      <c r="AI601">
        <v>-18.902189705582391</v>
      </c>
      <c r="AJ601">
        <v>-10.787464088230255</v>
      </c>
      <c r="AK601">
        <v>-7.1916427254868367</v>
      </c>
      <c r="AL601">
        <v>13.415204810032671</v>
      </c>
      <c r="AM601">
        <v>10.787464088230255</v>
      </c>
      <c r="AN601">
        <v>7.1916427254868367</v>
      </c>
    </row>
    <row r="602" spans="24:40" x14ac:dyDescent="0.25">
      <c r="X602">
        <v>80</v>
      </c>
      <c r="Y602" s="22">
        <v>78.776314321087128</v>
      </c>
      <c r="Z602" s="22">
        <v>1.2236856789128723</v>
      </c>
      <c r="AA602" s="22">
        <v>1.2288368823604827</v>
      </c>
      <c r="AB602" s="22">
        <v>4.1919342766784384E-3</v>
      </c>
      <c r="AC602" s="22">
        <v>0.34102321891779036</v>
      </c>
      <c r="AD602" s="22">
        <v>2.5766363134035744E-5</v>
      </c>
      <c r="AE602" s="22">
        <v>-0.35059197017921911</v>
      </c>
      <c r="AF602" s="22">
        <v>-0.30325091492920242</v>
      </c>
      <c r="AG602" s="22">
        <v>0.58397193333052433</v>
      </c>
      <c r="AH602" s="22">
        <v>1.2288368823604858</v>
      </c>
      <c r="AI602">
        <v>-18.902189705582391</v>
      </c>
      <c r="AJ602">
        <v>-10.787464088230255</v>
      </c>
      <c r="AK602">
        <v>-7.1916427254868367</v>
      </c>
      <c r="AL602">
        <v>13.415204810032671</v>
      </c>
      <c r="AM602">
        <v>10.787464088230255</v>
      </c>
      <c r="AN602">
        <v>7.1916427254868367</v>
      </c>
    </row>
    <row r="603" spans="24:40" x14ac:dyDescent="0.25">
      <c r="X603">
        <v>79.900000000000006</v>
      </c>
      <c r="Y603" s="22">
        <v>80.094563830782846</v>
      </c>
      <c r="Z603" s="22">
        <v>-0.19456383078284034</v>
      </c>
      <c r="AA603" s="22">
        <v>-0.19597345664922727</v>
      </c>
      <c r="AB603" s="22">
        <v>7.192942812235298E-3</v>
      </c>
      <c r="AC603" s="22">
        <v>-5.4303968973709989E-2</v>
      </c>
      <c r="AD603" s="22">
        <v>1.1244788618211803E-6</v>
      </c>
      <c r="AE603" s="22">
        <v>-0.35059197017921911</v>
      </c>
      <c r="AF603" s="22">
        <v>-0.30303822435016903</v>
      </c>
      <c r="AG603" s="22">
        <v>0.23303212004723725</v>
      </c>
      <c r="AH603" s="22">
        <v>-0.19597345664923435</v>
      </c>
      <c r="AI603">
        <v>-18.902189705582391</v>
      </c>
      <c r="AJ603">
        <v>-10.787464088230255</v>
      </c>
      <c r="AK603">
        <v>-7.1916427254868367</v>
      </c>
      <c r="AL603">
        <v>13.415204810032671</v>
      </c>
      <c r="AM603">
        <v>10.787464088230255</v>
      </c>
      <c r="AN603">
        <v>7.1916427254868367</v>
      </c>
    </row>
    <row r="604" spans="24:40" x14ac:dyDescent="0.25">
      <c r="X604">
        <v>79.400000000000006</v>
      </c>
      <c r="Y604" s="22">
        <v>81.599015479560023</v>
      </c>
      <c r="Z604" s="22">
        <v>-2.1990154795600176</v>
      </c>
      <c r="AA604" s="22">
        <v>-2.2104660597922532</v>
      </c>
      <c r="AB604" s="22">
        <v>5.1801655951716425E-3</v>
      </c>
      <c r="AC604" s="22">
        <v>-0.61313761544588541</v>
      </c>
      <c r="AD604" s="22">
        <v>1.0302948469890473E-4</v>
      </c>
      <c r="AE604" s="22">
        <v>-0.35059197017921911</v>
      </c>
      <c r="AF604" s="22">
        <v>-0.30214526488004373</v>
      </c>
      <c r="AG604" s="22">
        <v>0.78303104373063359</v>
      </c>
      <c r="AH604" s="22">
        <v>-2.2104660597922479</v>
      </c>
      <c r="AI604">
        <v>-18.902189705582391</v>
      </c>
      <c r="AJ604">
        <v>-10.787464088230255</v>
      </c>
      <c r="AK604">
        <v>-7.1916427254868367</v>
      </c>
      <c r="AL604">
        <v>13.415204810032671</v>
      </c>
      <c r="AM604">
        <v>10.787464088230255</v>
      </c>
      <c r="AN604">
        <v>7.1916427254868367</v>
      </c>
    </row>
    <row r="605" spans="24:40" x14ac:dyDescent="0.25">
      <c r="X605">
        <v>79.7</v>
      </c>
      <c r="Y605" s="22">
        <v>78.582326686678357</v>
      </c>
      <c r="Z605" s="22">
        <v>1.1176733133216459</v>
      </c>
      <c r="AA605" s="22">
        <v>1.1222086111102385</v>
      </c>
      <c r="AB605" s="22">
        <v>4.0414034821034004E-3</v>
      </c>
      <c r="AC605" s="22">
        <v>0.31145559066345074</v>
      </c>
      <c r="AD605" s="22">
        <v>2.0717129829010656E-5</v>
      </c>
      <c r="AE605" s="22">
        <v>-0.35059197017921911</v>
      </c>
      <c r="AF605" s="22">
        <v>-0.29980103103961719</v>
      </c>
      <c r="AG605" s="22">
        <v>0.55808206445239816</v>
      </c>
      <c r="AH605" s="22">
        <v>1.1222086111102332</v>
      </c>
      <c r="AI605">
        <v>-18.902189705582391</v>
      </c>
      <c r="AJ605">
        <v>-10.787464088230255</v>
      </c>
      <c r="AK605">
        <v>-7.1916427254868367</v>
      </c>
      <c r="AL605">
        <v>13.415204810032671</v>
      </c>
      <c r="AM605">
        <v>10.787464088230255</v>
      </c>
      <c r="AN605">
        <v>7.1916427254868367</v>
      </c>
    </row>
    <row r="606" spans="24:40" x14ac:dyDescent="0.25">
      <c r="X606">
        <v>79.3</v>
      </c>
      <c r="Y606" s="22">
        <v>77.100310260402097</v>
      </c>
      <c r="Z606" s="22">
        <v>2.1996897395979005</v>
      </c>
      <c r="AA606" s="22">
        <v>2.2219295956015515</v>
      </c>
      <c r="AB606" s="22">
        <v>1.0009253239920326E-2</v>
      </c>
      <c r="AC606" s="22">
        <v>0.61481966952757827</v>
      </c>
      <c r="AD606" s="22">
        <v>2.0114648478459151E-4</v>
      </c>
      <c r="AE606" s="22">
        <v>-0.35059197017921911</v>
      </c>
      <c r="AF606" s="22">
        <v>-0.29769442285614045</v>
      </c>
      <c r="AG606" s="22">
        <v>0.78410437412858391</v>
      </c>
      <c r="AH606" s="22">
        <v>2.2219295956015501</v>
      </c>
      <c r="AI606">
        <v>-18.902189705582391</v>
      </c>
      <c r="AJ606">
        <v>-10.787464088230255</v>
      </c>
      <c r="AK606">
        <v>-7.1916427254868367</v>
      </c>
      <c r="AL606">
        <v>13.415204810032671</v>
      </c>
      <c r="AM606">
        <v>10.787464088230255</v>
      </c>
      <c r="AN606">
        <v>7.1916427254868367</v>
      </c>
    </row>
    <row r="607" spans="24:40" x14ac:dyDescent="0.25">
      <c r="X607">
        <v>79.2</v>
      </c>
      <c r="Y607" s="22">
        <v>77.501621776940596</v>
      </c>
      <c r="Z607" s="22">
        <v>1.6983782230594073</v>
      </c>
      <c r="AA607" s="22">
        <v>1.737569656581158</v>
      </c>
      <c r="AB607" s="22">
        <v>2.2555316486629767E-2</v>
      </c>
      <c r="AC607" s="22">
        <v>0.47773846518780005</v>
      </c>
      <c r="AD607" s="22">
        <v>2.7719382769517099E-4</v>
      </c>
      <c r="AE607" s="22">
        <v>-0.35059197017921911</v>
      </c>
      <c r="AF607" s="22">
        <v>-0.29725602016442992</v>
      </c>
      <c r="AG607" s="22">
        <v>0.691186273871089</v>
      </c>
      <c r="AH607" s="22">
        <v>1.73756965658116</v>
      </c>
      <c r="AI607">
        <v>-18.902189705582391</v>
      </c>
      <c r="AJ607">
        <v>-10.787464088230255</v>
      </c>
      <c r="AK607">
        <v>-7.1916427254868367</v>
      </c>
      <c r="AL607">
        <v>13.415204810032671</v>
      </c>
      <c r="AM607">
        <v>10.787464088230255</v>
      </c>
      <c r="AN607">
        <v>7.1916427254868367</v>
      </c>
    </row>
    <row r="608" spans="24:40" x14ac:dyDescent="0.25">
      <c r="X608">
        <v>79.099999999999994</v>
      </c>
      <c r="Y608" s="22">
        <v>77.968829890655869</v>
      </c>
      <c r="Z608" s="22">
        <v>1.1311701093441258</v>
      </c>
      <c r="AA608" s="22">
        <v>1.1346060338136255</v>
      </c>
      <c r="AB608" s="22">
        <v>3.0282973711646182E-3</v>
      </c>
      <c r="AC608" s="22">
        <v>0.31505646546255067</v>
      </c>
      <c r="AD608" s="22">
        <v>1.5868609746152672E-5</v>
      </c>
      <c r="AE608" s="22">
        <v>-0.35059197017921911</v>
      </c>
      <c r="AF608" s="22">
        <v>-0.29693079125117705</v>
      </c>
      <c r="AG608" s="22">
        <v>0.56129890919415715</v>
      </c>
      <c r="AH608" s="22">
        <v>1.134606033813631</v>
      </c>
      <c r="AI608">
        <v>-18.902189705582391</v>
      </c>
      <c r="AJ608">
        <v>-10.787464088230255</v>
      </c>
      <c r="AK608">
        <v>-7.1916427254868367</v>
      </c>
      <c r="AL608">
        <v>13.415204810032671</v>
      </c>
      <c r="AM608">
        <v>10.787464088230255</v>
      </c>
      <c r="AN608">
        <v>7.1916427254868367</v>
      </c>
    </row>
    <row r="609" spans="24:40" x14ac:dyDescent="0.25">
      <c r="X609">
        <v>79</v>
      </c>
      <c r="Y609" s="22">
        <v>76.471835482363588</v>
      </c>
      <c r="Z609" s="22">
        <v>2.5281645176364123</v>
      </c>
      <c r="AA609" s="22">
        <v>2.5357311700342109</v>
      </c>
      <c r="AB609" s="22">
        <v>2.9840120621672296E-3</v>
      </c>
      <c r="AC609" s="22">
        <v>0.70413537320773678</v>
      </c>
      <c r="AD609" s="22">
        <v>7.8101104423392611E-5</v>
      </c>
      <c r="AE609" s="22">
        <v>-0.337689309602062</v>
      </c>
      <c r="AF609" s="22">
        <v>-0.29047617755895305</v>
      </c>
      <c r="AG609" s="22">
        <v>0.8391277454641437</v>
      </c>
      <c r="AH609" s="22">
        <v>2.5357311700342078</v>
      </c>
      <c r="AI609">
        <v>-18.902189705582391</v>
      </c>
      <c r="AJ609">
        <v>-10.787464088230255</v>
      </c>
      <c r="AK609">
        <v>-7.1916427254868367</v>
      </c>
      <c r="AL609">
        <v>13.415204810032671</v>
      </c>
      <c r="AM609">
        <v>10.787464088230255</v>
      </c>
      <c r="AN609">
        <v>7.1916427254868367</v>
      </c>
    </row>
    <row r="610" spans="24:40" x14ac:dyDescent="0.25">
      <c r="X610">
        <v>78.7</v>
      </c>
      <c r="Y610" s="22">
        <v>76.333442968279343</v>
      </c>
      <c r="Z610" s="22">
        <v>2.3665570317206601</v>
      </c>
      <c r="AA610" s="22">
        <v>2.4190690682417824</v>
      </c>
      <c r="AB610" s="22">
        <v>2.1707539156492366E-2</v>
      </c>
      <c r="AC610" s="22">
        <v>0.66540263054870308</v>
      </c>
      <c r="AD610" s="22">
        <v>5.1707949065852026E-4</v>
      </c>
      <c r="AE610" s="22">
        <v>-0.337689309602062</v>
      </c>
      <c r="AF610" s="22">
        <v>-0.28861262193054066</v>
      </c>
      <c r="AG610" s="22">
        <v>0.81572215278776328</v>
      </c>
      <c r="AH610" s="22">
        <v>2.4190690682417779</v>
      </c>
      <c r="AI610">
        <v>-18.902189705582391</v>
      </c>
      <c r="AJ610">
        <v>-10.787464088230255</v>
      </c>
      <c r="AK610">
        <v>-7.1916427254868367</v>
      </c>
      <c r="AL610">
        <v>13.415204810032671</v>
      </c>
      <c r="AM610">
        <v>10.787464088230255</v>
      </c>
      <c r="AN610">
        <v>7.1916427254868367</v>
      </c>
    </row>
    <row r="611" spans="24:40" x14ac:dyDescent="0.25">
      <c r="X611">
        <v>78.2</v>
      </c>
      <c r="Y611" s="22">
        <v>75.414843974549967</v>
      </c>
      <c r="Z611" s="22">
        <v>2.7851560254500356</v>
      </c>
      <c r="AA611" s="22">
        <v>2.7926128636096053</v>
      </c>
      <c r="AB611" s="22">
        <v>2.6702011785231274E-3</v>
      </c>
      <c r="AC611" s="22">
        <v>0.77558968340026235</v>
      </c>
      <c r="AD611" s="22">
        <v>8.4764818063470267E-5</v>
      </c>
      <c r="AE611" s="22">
        <v>-0.337689309602062</v>
      </c>
      <c r="AF611" s="22">
        <v>-0.28834254103048124</v>
      </c>
      <c r="AG611" s="22">
        <v>0.88067569706462456</v>
      </c>
      <c r="AH611" s="22">
        <v>2.7926128636096048</v>
      </c>
      <c r="AI611">
        <v>-18.902189705582391</v>
      </c>
      <c r="AJ611">
        <v>-10.787464088230255</v>
      </c>
      <c r="AK611">
        <v>-7.1916427254868367</v>
      </c>
      <c r="AL611">
        <v>13.415204810032671</v>
      </c>
      <c r="AM611">
        <v>10.787464088230255</v>
      </c>
      <c r="AN611">
        <v>7.1916427254868367</v>
      </c>
    </row>
    <row r="612" spans="24:40" x14ac:dyDescent="0.25">
      <c r="X612">
        <v>71.7</v>
      </c>
      <c r="Y612" s="22">
        <v>68.831653530212932</v>
      </c>
      <c r="Z612" s="22">
        <v>2.8683464697870704</v>
      </c>
      <c r="AA612" s="22">
        <v>2.8764279447010921</v>
      </c>
      <c r="AB612" s="22">
        <v>2.8095523577786937E-3</v>
      </c>
      <c r="AC612" s="22">
        <v>0.79881175267637272</v>
      </c>
      <c r="AD612" s="22">
        <v>9.4622476642499927E-5</v>
      </c>
      <c r="AE612" s="22">
        <v>-0.337689309602062</v>
      </c>
      <c r="AF612" s="22">
        <v>-0.28708503895050974</v>
      </c>
      <c r="AG612" s="22">
        <v>0.89376269371482087</v>
      </c>
      <c r="AH612" s="22">
        <v>2.8764279447010859</v>
      </c>
      <c r="AI612">
        <v>-18.902189705582391</v>
      </c>
      <c r="AJ612">
        <v>-10.787464088230255</v>
      </c>
      <c r="AK612">
        <v>-7.1916427254868367</v>
      </c>
      <c r="AL612">
        <v>13.415204810032671</v>
      </c>
      <c r="AM612">
        <v>10.787464088230255</v>
      </c>
      <c r="AN612">
        <v>7.1916427254868367</v>
      </c>
    </row>
    <row r="613" spans="24:40" x14ac:dyDescent="0.25">
      <c r="X613">
        <v>71.400000000000006</v>
      </c>
      <c r="Y613" s="22">
        <v>69.070331464394471</v>
      </c>
      <c r="Z613" s="22">
        <v>2.3296685356055349</v>
      </c>
      <c r="AA613" s="22">
        <v>2.3356508071422866</v>
      </c>
      <c r="AB613" s="22">
        <v>2.5612867807381983E-3</v>
      </c>
      <c r="AC613" s="22">
        <v>0.64871346997292378</v>
      </c>
      <c r="AD613" s="22">
        <v>5.6875367819497191E-5</v>
      </c>
      <c r="AE613" s="22">
        <v>-0.337689309602062</v>
      </c>
      <c r="AF613" s="22">
        <v>-0.28653359563588643</v>
      </c>
      <c r="AG613" s="22">
        <v>0.80542750758396864</v>
      </c>
      <c r="AH613" s="22">
        <v>2.3356508071422888</v>
      </c>
      <c r="AI613">
        <v>-18.902189705582391</v>
      </c>
      <c r="AJ613">
        <v>-10.787464088230255</v>
      </c>
      <c r="AK613">
        <v>-7.1916427254868367</v>
      </c>
      <c r="AL613">
        <v>13.415204810032671</v>
      </c>
      <c r="AM613">
        <v>10.787464088230255</v>
      </c>
      <c r="AN613">
        <v>7.1916427254868367</v>
      </c>
    </row>
    <row r="614" spans="24:40" x14ac:dyDescent="0.25">
      <c r="X614">
        <v>71.3</v>
      </c>
      <c r="Y614" s="22">
        <v>69.151720780768528</v>
      </c>
      <c r="Z614" s="22">
        <v>2.148279219231469</v>
      </c>
      <c r="AA614" s="22">
        <v>2.1547188653021294</v>
      </c>
      <c r="AB614" s="22">
        <v>2.9886247223973976E-3</v>
      </c>
      <c r="AC614" s="22">
        <v>0.59833245757042508</v>
      </c>
      <c r="AD614" s="22">
        <v>5.6481054374836356E-5</v>
      </c>
      <c r="AE614" s="22">
        <v>-0.337689309602062</v>
      </c>
      <c r="AF614" s="22">
        <v>-0.28650963612972413</v>
      </c>
      <c r="AG614" s="22">
        <v>0.77351952630197063</v>
      </c>
      <c r="AH614" s="22">
        <v>2.1547188653021268</v>
      </c>
      <c r="AI614">
        <v>-18.902189705582391</v>
      </c>
      <c r="AJ614">
        <v>-10.787464088230255</v>
      </c>
      <c r="AK614">
        <v>-7.1916427254868367</v>
      </c>
      <c r="AL614">
        <v>13.415204810032671</v>
      </c>
      <c r="AM614">
        <v>10.787464088230255</v>
      </c>
      <c r="AN614">
        <v>7.1916427254868367</v>
      </c>
    </row>
    <row r="615" spans="24:40" x14ac:dyDescent="0.25">
      <c r="X615">
        <v>71.099999999999994</v>
      </c>
      <c r="Y615" s="22">
        <v>68.68357315675992</v>
      </c>
      <c r="Z615" s="22">
        <v>2.4164268432400746</v>
      </c>
      <c r="AA615" s="22">
        <v>2.4227709950030487</v>
      </c>
      <c r="AB615" s="22">
        <v>2.6185519704721143E-3</v>
      </c>
      <c r="AC615" s="22">
        <v>0.67289128011378707</v>
      </c>
      <c r="AD615" s="22">
        <v>6.2565671748958238E-5</v>
      </c>
      <c r="AE615" s="22">
        <v>-0.337689309602062</v>
      </c>
      <c r="AF615" s="22">
        <v>-0.28506417902857184</v>
      </c>
      <c r="AG615" s="22">
        <v>0.82029950634739934</v>
      </c>
      <c r="AH615" s="22">
        <v>2.4227709950030425</v>
      </c>
      <c r="AI615">
        <v>-18.902189705582391</v>
      </c>
      <c r="AJ615">
        <v>-10.787464088230255</v>
      </c>
      <c r="AK615">
        <v>-7.1916427254868367</v>
      </c>
      <c r="AL615">
        <v>13.415204810032671</v>
      </c>
      <c r="AM615">
        <v>10.787464088230255</v>
      </c>
      <c r="AN615">
        <v>7.1916427254868367</v>
      </c>
    </row>
    <row r="616" spans="24:40" x14ac:dyDescent="0.25">
      <c r="X616">
        <v>77</v>
      </c>
      <c r="Y616" s="22">
        <v>68.756906454536491</v>
      </c>
      <c r="Z616" s="22">
        <v>8.243093545463509</v>
      </c>
      <c r="AA616" s="22">
        <v>8.2672903547948948</v>
      </c>
      <c r="AB616" s="22">
        <v>2.9268125701377044E-3</v>
      </c>
      <c r="AC616" s="22">
        <v>2.2957711888144985</v>
      </c>
      <c r="AD616" s="22">
        <v>8.1427570194858145E-4</v>
      </c>
      <c r="AE616" s="22">
        <v>-0.337689309602062</v>
      </c>
      <c r="AF616" s="22">
        <v>-0.28414607958222099</v>
      </c>
      <c r="AG616" s="22">
        <v>1.5151802496120712</v>
      </c>
      <c r="AH616" s="22">
        <v>8.2672903547949019</v>
      </c>
      <c r="AI616">
        <v>-18.902189705582391</v>
      </c>
      <c r="AJ616">
        <v>-10.787464088230255</v>
      </c>
      <c r="AK616">
        <v>-7.1916427254868367</v>
      </c>
      <c r="AL616">
        <v>13.415204810032671</v>
      </c>
      <c r="AM616">
        <v>10.787464088230255</v>
      </c>
      <c r="AN616">
        <v>7.1916427254868367</v>
      </c>
    </row>
    <row r="617" spans="24:40" x14ac:dyDescent="0.25">
      <c r="X617">
        <v>76</v>
      </c>
      <c r="Y617" s="22">
        <v>68.459306095821461</v>
      </c>
      <c r="Z617" s="22">
        <v>7.5406939041785392</v>
      </c>
      <c r="AA617" s="22">
        <v>7.5625539305400906</v>
      </c>
      <c r="AB617" s="22">
        <v>2.8905613847299682E-3</v>
      </c>
      <c r="AC617" s="22">
        <v>2.100108777843503</v>
      </c>
      <c r="AD617" s="22">
        <v>6.7292916109005488E-4</v>
      </c>
      <c r="AE617" s="22">
        <v>-0.337689309602062</v>
      </c>
      <c r="AF617" s="22">
        <v>-0.27991116905418378</v>
      </c>
      <c r="AG617" s="22">
        <v>1.4491752060546381</v>
      </c>
      <c r="AH617" s="22">
        <v>7.5625539305400968</v>
      </c>
      <c r="AI617">
        <v>-18.902189705582391</v>
      </c>
      <c r="AJ617">
        <v>-10.787464088230255</v>
      </c>
      <c r="AK617">
        <v>-7.1916427254868367</v>
      </c>
      <c r="AL617">
        <v>13.415204810032671</v>
      </c>
      <c r="AM617">
        <v>10.787464088230255</v>
      </c>
      <c r="AN617">
        <v>7.1916427254868367</v>
      </c>
    </row>
    <row r="618" spans="24:40" x14ac:dyDescent="0.25">
      <c r="X618">
        <v>79</v>
      </c>
      <c r="Y618" s="22">
        <v>71.543169840567288</v>
      </c>
      <c r="Z618" s="22">
        <v>7.4568301594327124</v>
      </c>
      <c r="AA618" s="22">
        <v>7.4878320899628648</v>
      </c>
      <c r="AB618" s="22">
        <v>4.1403079232659526E-3</v>
      </c>
      <c r="AC618" s="22">
        <v>2.0780551348088401</v>
      </c>
      <c r="AD618" s="22">
        <v>9.4491995020779169E-4</v>
      </c>
      <c r="AE618" s="22">
        <v>-0.337689309602062</v>
      </c>
      <c r="AF618" s="22">
        <v>-0.27987217570266443</v>
      </c>
      <c r="AG618" s="22">
        <v>1.4415460918086664</v>
      </c>
      <c r="AH618" s="22">
        <v>7.4878320899628701</v>
      </c>
      <c r="AI618">
        <v>-18.902189705582391</v>
      </c>
      <c r="AJ618">
        <v>-10.787464088230255</v>
      </c>
      <c r="AK618">
        <v>-7.1916427254868367</v>
      </c>
      <c r="AL618">
        <v>13.415204810032671</v>
      </c>
      <c r="AM618">
        <v>10.787464088230255</v>
      </c>
      <c r="AN618">
        <v>7.1916427254868367</v>
      </c>
    </row>
    <row r="619" spans="24:40" x14ac:dyDescent="0.25">
      <c r="X619">
        <v>75</v>
      </c>
      <c r="Y619" s="22">
        <v>67.949456634375323</v>
      </c>
      <c r="Z619" s="22">
        <v>7.0505433656246765</v>
      </c>
      <c r="AA619" s="22">
        <v>7.0694391861274113</v>
      </c>
      <c r="AB619" s="22">
        <v>2.6728881888983241E-3</v>
      </c>
      <c r="AC619" s="22">
        <v>1.963385897662121</v>
      </c>
      <c r="AD619" s="22">
        <v>5.4375204118129134E-4</v>
      </c>
      <c r="AE619" s="22">
        <v>-0.32163939638952632</v>
      </c>
      <c r="AF619" s="22">
        <v>-0.27933298789180283</v>
      </c>
      <c r="AG619" s="22">
        <v>1.4012087273715224</v>
      </c>
      <c r="AH619" s="22">
        <v>7.0694391861274113</v>
      </c>
      <c r="AI619">
        <v>-18.902189705582391</v>
      </c>
      <c r="AJ619">
        <v>-10.787464088230255</v>
      </c>
      <c r="AK619">
        <v>-7.1916427254868367</v>
      </c>
      <c r="AL619">
        <v>13.415204810032671</v>
      </c>
      <c r="AM619">
        <v>10.787464088230255</v>
      </c>
      <c r="AN619">
        <v>7.1916427254868367</v>
      </c>
    </row>
    <row r="620" spans="24:40" x14ac:dyDescent="0.25">
      <c r="X620">
        <v>69.7</v>
      </c>
      <c r="Y620" s="22">
        <v>69.932005174774829</v>
      </c>
      <c r="Z620" s="22">
        <v>-0.23200517477482663</v>
      </c>
      <c r="AA620" s="22">
        <v>-0.2358664492362692</v>
      </c>
      <c r="AB620" s="22">
        <v>1.6370596470796587E-2</v>
      </c>
      <c r="AC620" s="22">
        <v>-6.5055469012904099E-2</v>
      </c>
      <c r="AD620" s="22">
        <v>3.7072086037614841E-6</v>
      </c>
      <c r="AE620" s="22">
        <v>-0.32163939638952632</v>
      </c>
      <c r="AF620" s="22">
        <v>-0.2787301380018809</v>
      </c>
      <c r="AG620" s="22">
        <v>0.25505973616567573</v>
      </c>
      <c r="AH620" s="22">
        <v>-0.23586644923627328</v>
      </c>
      <c r="AI620">
        <v>-18.902189705582391</v>
      </c>
      <c r="AJ620">
        <v>-10.787464088230255</v>
      </c>
      <c r="AK620">
        <v>-7.1916427254868367</v>
      </c>
      <c r="AL620">
        <v>13.415204810032671</v>
      </c>
      <c r="AM620">
        <v>10.787464088230255</v>
      </c>
      <c r="AN620">
        <v>7.1916427254868367</v>
      </c>
    </row>
    <row r="621" spans="24:40" x14ac:dyDescent="0.25">
      <c r="X621">
        <v>69.2</v>
      </c>
      <c r="Y621" s="22">
        <v>69.943421713498026</v>
      </c>
      <c r="Z621" s="22">
        <v>-0.743421713498023</v>
      </c>
      <c r="AA621" s="22">
        <v>-0.7466511609473514</v>
      </c>
      <c r="AB621" s="22">
        <v>4.3252426544540578E-3</v>
      </c>
      <c r="AC621" s="22">
        <v>-0.20719457733297092</v>
      </c>
      <c r="AD621" s="22">
        <v>9.8151321041643183E-6</v>
      </c>
      <c r="AE621" s="22">
        <v>-0.32163939638952632</v>
      </c>
      <c r="AF621" s="22">
        <v>-0.27809792371166742</v>
      </c>
      <c r="AG621" s="22">
        <v>0.4551863105729026</v>
      </c>
      <c r="AH621" s="22">
        <v>-0.74665116094735018</v>
      </c>
      <c r="AI621">
        <v>-18.902189705582391</v>
      </c>
      <c r="AJ621">
        <v>-10.787464088230255</v>
      </c>
      <c r="AK621">
        <v>-7.1916427254868367</v>
      </c>
      <c r="AL621">
        <v>13.415204810032671</v>
      </c>
      <c r="AM621">
        <v>10.787464088230255</v>
      </c>
      <c r="AN621">
        <v>7.1916427254868367</v>
      </c>
    </row>
    <row r="622" spans="24:40" x14ac:dyDescent="0.25">
      <c r="X622">
        <v>58.1</v>
      </c>
      <c r="Y622" s="22">
        <v>60.823518821625925</v>
      </c>
      <c r="Z622" s="22">
        <v>-2.7235188216259232</v>
      </c>
      <c r="AA622" s="22">
        <v>-2.734898190963122</v>
      </c>
      <c r="AB622" s="22">
        <v>4.1608018078341724E-3</v>
      </c>
      <c r="AC622" s="22">
        <v>-0.7589928142189305</v>
      </c>
      <c r="AD622" s="22">
        <v>1.2668043324843892E-4</v>
      </c>
      <c r="AE622" s="22">
        <v>-0.32163939638952632</v>
      </c>
      <c r="AF622" s="22">
        <v>-0.27791106217407591</v>
      </c>
      <c r="AG622" s="22">
        <v>0.87120193653304656</v>
      </c>
      <c r="AH622" s="22">
        <v>-2.7348981909631251</v>
      </c>
      <c r="AI622">
        <v>-18.902189705582391</v>
      </c>
      <c r="AJ622">
        <v>-10.787464088230255</v>
      </c>
      <c r="AK622">
        <v>-7.1916427254868367</v>
      </c>
      <c r="AL622">
        <v>13.415204810032671</v>
      </c>
      <c r="AM622">
        <v>10.787464088230255</v>
      </c>
      <c r="AN622">
        <v>7.1916427254868367</v>
      </c>
    </row>
    <row r="623" spans="24:40" x14ac:dyDescent="0.25">
      <c r="X623">
        <v>58.8</v>
      </c>
      <c r="Y623" s="22">
        <v>60.909436664228565</v>
      </c>
      <c r="Z623" s="22">
        <v>-2.1094366642285678</v>
      </c>
      <c r="AA623" s="22">
        <v>-2.1150023676691916</v>
      </c>
      <c r="AB623" s="22">
        <v>2.6315353238869957E-3</v>
      </c>
      <c r="AC623" s="22">
        <v>-0.58740895880638355</v>
      </c>
      <c r="AD623" s="22">
        <v>4.7916060260918908E-5</v>
      </c>
      <c r="AE623" s="22">
        <v>-0.32163939638952632</v>
      </c>
      <c r="AF623" s="22">
        <v>-0.27532921838131508</v>
      </c>
      <c r="AG623" s="22">
        <v>0.76642609481044133</v>
      </c>
      <c r="AH623" s="22">
        <v>-2.1150023676691938</v>
      </c>
      <c r="AI623">
        <v>-18.902189705582391</v>
      </c>
      <c r="AJ623">
        <v>-10.787464088230255</v>
      </c>
      <c r="AK623">
        <v>-7.1916427254868367</v>
      </c>
      <c r="AL623">
        <v>13.415204810032671</v>
      </c>
      <c r="AM623">
        <v>10.787464088230255</v>
      </c>
      <c r="AN623">
        <v>7.1916427254868367</v>
      </c>
    </row>
    <row r="624" spans="24:40" x14ac:dyDescent="0.25">
      <c r="X624">
        <v>58.4</v>
      </c>
      <c r="Y624" s="22">
        <v>60.328008981383483</v>
      </c>
      <c r="Z624" s="22">
        <v>-1.9280089813834849</v>
      </c>
      <c r="AA624" s="22">
        <v>-1.9329452437883319</v>
      </c>
      <c r="AB624" s="22">
        <v>2.5537518047703297E-3</v>
      </c>
      <c r="AC624" s="22">
        <v>-0.53686636239047725</v>
      </c>
      <c r="AD624" s="22">
        <v>3.8838993992666913E-5</v>
      </c>
      <c r="AE624" s="22">
        <v>-0.32163939638952632</v>
      </c>
      <c r="AF624" s="22">
        <v>-0.27471796991549446</v>
      </c>
      <c r="AG624" s="22">
        <v>0.73271165023525953</v>
      </c>
      <c r="AH624" s="22">
        <v>-1.9329452437883317</v>
      </c>
      <c r="AI624">
        <v>-18.902189705582391</v>
      </c>
      <c r="AJ624">
        <v>-10.787464088230255</v>
      </c>
      <c r="AK624">
        <v>-7.1916427254868367</v>
      </c>
      <c r="AL624">
        <v>13.415204810032671</v>
      </c>
      <c r="AM624">
        <v>10.787464088230255</v>
      </c>
      <c r="AN624">
        <v>7.1916427254868367</v>
      </c>
    </row>
    <row r="625" spans="24:40" x14ac:dyDescent="0.25">
      <c r="X625">
        <v>58.1</v>
      </c>
      <c r="Y625" s="22">
        <v>64.335595635047824</v>
      </c>
      <c r="Z625" s="22">
        <v>-6.2355956350478223</v>
      </c>
      <c r="AA625" s="22">
        <v>-6.2681813801061352</v>
      </c>
      <c r="AB625" s="22">
        <v>5.198596384230229E-3</v>
      </c>
      <c r="AC625" s="22">
        <v>-1.7386479045139271</v>
      </c>
      <c r="AD625" s="22">
        <v>8.31417943222862E-4</v>
      </c>
      <c r="AE625" s="22">
        <v>-0.31204933220437475</v>
      </c>
      <c r="AF625" s="22">
        <v>-0.27464443227695667</v>
      </c>
      <c r="AG625" s="22">
        <v>1.3185779857535644</v>
      </c>
      <c r="AH625" s="22">
        <v>-6.2681813801061415</v>
      </c>
      <c r="AI625">
        <v>-18.902189705582391</v>
      </c>
      <c r="AJ625">
        <v>-10.787464088230255</v>
      </c>
      <c r="AK625">
        <v>-7.1916427254868367</v>
      </c>
      <c r="AL625">
        <v>13.415204810032671</v>
      </c>
      <c r="AM625">
        <v>10.787464088230255</v>
      </c>
      <c r="AN625">
        <v>7.1916427254868367</v>
      </c>
    </row>
    <row r="626" spans="24:40" x14ac:dyDescent="0.25">
      <c r="X626">
        <v>57.8</v>
      </c>
      <c r="Y626" s="22">
        <v>59.063421682016561</v>
      </c>
      <c r="Z626" s="22">
        <v>-1.2634216820165634</v>
      </c>
      <c r="AA626" s="22">
        <v>-1.2679808708988105</v>
      </c>
      <c r="AB626" s="22">
        <v>3.5956290720794925E-3</v>
      </c>
      <c r="AC626" s="22">
        <v>-0.35199168588723584</v>
      </c>
      <c r="AD626" s="22">
        <v>2.3531546454211585E-5</v>
      </c>
      <c r="AE626" s="22">
        <v>-0.31204933220437475</v>
      </c>
      <c r="AF626" s="22">
        <v>-0.26919248524487588</v>
      </c>
      <c r="AG626" s="22">
        <v>0.59328887220917592</v>
      </c>
      <c r="AH626" s="22">
        <v>-1.2679808708988076</v>
      </c>
      <c r="AI626">
        <v>-18.902189705582391</v>
      </c>
      <c r="AJ626">
        <v>-10.787464088230255</v>
      </c>
      <c r="AK626">
        <v>-7.1916427254868367</v>
      </c>
      <c r="AL626">
        <v>13.415204810032671</v>
      </c>
      <c r="AM626">
        <v>10.787464088230255</v>
      </c>
      <c r="AN626">
        <v>7.1916427254868367</v>
      </c>
    </row>
    <row r="627" spans="24:40" x14ac:dyDescent="0.25">
      <c r="X627">
        <v>57.3</v>
      </c>
      <c r="Y627" s="22">
        <v>57.973687617001609</v>
      </c>
      <c r="Z627" s="22">
        <v>-0.67368761700161173</v>
      </c>
      <c r="AA627" s="22">
        <v>-0.68085038972430567</v>
      </c>
      <c r="AB627" s="22">
        <v>1.052033285255834E-2</v>
      </c>
      <c r="AC627" s="22">
        <v>-0.18834626802110582</v>
      </c>
      <c r="AD627" s="22">
        <v>1.9851029924595605E-5</v>
      </c>
      <c r="AE627" s="22">
        <v>-0.31204933220437475</v>
      </c>
      <c r="AF627" s="22">
        <v>-0.26910562581431735</v>
      </c>
      <c r="AG627" s="22">
        <v>0.43398878789792006</v>
      </c>
      <c r="AH627" s="22">
        <v>-0.68085038972430556</v>
      </c>
      <c r="AI627">
        <v>-18.902189705582391</v>
      </c>
      <c r="AJ627">
        <v>-10.787464088230255</v>
      </c>
      <c r="AK627">
        <v>-7.1916427254868367</v>
      </c>
      <c r="AL627">
        <v>13.415204810032671</v>
      </c>
      <c r="AM627">
        <v>10.787464088230255</v>
      </c>
      <c r="AN627">
        <v>7.1916427254868367</v>
      </c>
    </row>
    <row r="628" spans="24:40" x14ac:dyDescent="0.25">
      <c r="X628">
        <v>56.8</v>
      </c>
      <c r="Y628" s="22">
        <v>62.433483429043207</v>
      </c>
      <c r="Z628" s="22">
        <v>-5.6334834290432099</v>
      </c>
      <c r="AA628" s="22">
        <v>-5.719197354473053</v>
      </c>
      <c r="AB628" s="22">
        <v>1.498705502141948E-2</v>
      </c>
      <c r="AC628" s="22">
        <v>-1.5785485511020705</v>
      </c>
      <c r="AD628" s="22">
        <v>1.9954307047187181E-3</v>
      </c>
      <c r="AE628" s="22">
        <v>-0.31204933220437475</v>
      </c>
      <c r="AF628" s="22">
        <v>-0.26879350642066624</v>
      </c>
      <c r="AG628" s="22">
        <v>1.2564030209698123</v>
      </c>
      <c r="AH628" s="22">
        <v>-5.7191973544730548</v>
      </c>
      <c r="AI628">
        <v>-18.902189705582391</v>
      </c>
      <c r="AJ628">
        <v>-10.787464088230255</v>
      </c>
      <c r="AK628">
        <v>-7.1916427254868367</v>
      </c>
      <c r="AL628">
        <v>13.415204810032671</v>
      </c>
      <c r="AM628">
        <v>10.787464088230255</v>
      </c>
      <c r="AN628">
        <v>7.1916427254868367</v>
      </c>
    </row>
    <row r="629" spans="24:40" x14ac:dyDescent="0.25">
      <c r="X629">
        <v>56.4</v>
      </c>
      <c r="Y629" s="22">
        <v>62.759379630178351</v>
      </c>
      <c r="Z629" s="22">
        <v>-6.3593796301783527</v>
      </c>
      <c r="AA629" s="22">
        <v>-6.4036574175269863</v>
      </c>
      <c r="AB629" s="22">
        <v>6.9144528605552535E-3</v>
      </c>
      <c r="AC629" s="22">
        <v>-1.7746933113825774</v>
      </c>
      <c r="AD629" s="22">
        <v>1.1541551207015612E-3</v>
      </c>
      <c r="AE629" s="22">
        <v>-0.31204933220437475</v>
      </c>
      <c r="AF629" s="22">
        <v>-0.26858783424559107</v>
      </c>
      <c r="AG629" s="22">
        <v>1.3321761562881154</v>
      </c>
      <c r="AH629" s="22">
        <v>-6.403657417526988</v>
      </c>
      <c r="AI629">
        <v>-18.902189705582391</v>
      </c>
      <c r="AJ629">
        <v>-10.787464088230255</v>
      </c>
      <c r="AK629">
        <v>-7.1916427254868367</v>
      </c>
      <c r="AL629">
        <v>13.415204810032671</v>
      </c>
      <c r="AM629">
        <v>10.787464088230255</v>
      </c>
      <c r="AN629">
        <v>7.1916427254868367</v>
      </c>
    </row>
    <row r="630" spans="24:40" x14ac:dyDescent="0.25">
      <c r="X630">
        <v>58.4</v>
      </c>
      <c r="Y630" s="22">
        <v>61.52806238857751</v>
      </c>
      <c r="Z630" s="22">
        <v>-3.1280623885775114</v>
      </c>
      <c r="AA630" s="22">
        <v>-3.1352355129614935</v>
      </c>
      <c r="AB630" s="22">
        <v>2.2879060773354247E-3</v>
      </c>
      <c r="AC630" s="22">
        <v>-0.87091281269900622</v>
      </c>
      <c r="AD630" s="22">
        <v>9.1543753193262846E-5</v>
      </c>
      <c r="AE630" s="22">
        <v>-0.31204933220437475</v>
      </c>
      <c r="AF630" s="22">
        <v>-0.26385288809310714</v>
      </c>
      <c r="AG630" s="22">
        <v>0.93322709599486353</v>
      </c>
      <c r="AH630" s="22">
        <v>-3.1352355129614939</v>
      </c>
      <c r="AI630">
        <v>-18.902189705582391</v>
      </c>
      <c r="AJ630">
        <v>-10.787464088230255</v>
      </c>
      <c r="AK630">
        <v>-7.1916427254868367</v>
      </c>
      <c r="AL630">
        <v>13.415204810032671</v>
      </c>
      <c r="AM630">
        <v>10.787464088230255</v>
      </c>
      <c r="AN630">
        <v>7.1916427254868367</v>
      </c>
    </row>
    <row r="631" spans="24:40" x14ac:dyDescent="0.25">
      <c r="X631">
        <v>58.1</v>
      </c>
      <c r="Y631" s="22">
        <v>60.957447143866069</v>
      </c>
      <c r="Z631" s="22">
        <v>-2.857447143866068</v>
      </c>
      <c r="AA631" s="22">
        <v>-2.8640436930618023</v>
      </c>
      <c r="AB631" s="22">
        <v>2.3032292460177773E-3</v>
      </c>
      <c r="AC631" s="22">
        <v>-0.79557442612233831</v>
      </c>
      <c r="AD631" s="22">
        <v>7.6903592388442559E-5</v>
      </c>
      <c r="AE631" s="22">
        <v>-0.31204933220437475</v>
      </c>
      <c r="AF631" s="22">
        <v>-0.26095438556288114</v>
      </c>
      <c r="AG631" s="22">
        <v>0.89194978901412292</v>
      </c>
      <c r="AH631" s="22">
        <v>-2.8640436930618005</v>
      </c>
      <c r="AI631">
        <v>-18.902189705582391</v>
      </c>
      <c r="AJ631">
        <v>-10.787464088230255</v>
      </c>
      <c r="AK631">
        <v>-7.1916427254868367</v>
      </c>
      <c r="AL631">
        <v>13.415204810032671</v>
      </c>
      <c r="AM631">
        <v>10.787464088230255</v>
      </c>
      <c r="AN631">
        <v>7.1916427254868367</v>
      </c>
    </row>
    <row r="632" spans="24:40" x14ac:dyDescent="0.25">
      <c r="X632">
        <v>57.6</v>
      </c>
      <c r="Y632" s="22">
        <v>60.462894573203847</v>
      </c>
      <c r="Z632" s="22">
        <v>-2.862894573203846</v>
      </c>
      <c r="AA632" s="22">
        <v>-2.8695288241120878</v>
      </c>
      <c r="AB632" s="22">
        <v>2.311965244081989E-3</v>
      </c>
      <c r="AC632" s="22">
        <v>-0.79709459676327554</v>
      </c>
      <c r="AD632" s="22">
        <v>7.7491250038729312E-5</v>
      </c>
      <c r="AE632" s="22">
        <v>-0.31204933220437475</v>
      </c>
      <c r="AF632" s="22">
        <v>-0.26071722230990113</v>
      </c>
      <c r="AG632" s="22">
        <v>0.89280154388490818</v>
      </c>
      <c r="AH632" s="22">
        <v>-2.8695288241120847</v>
      </c>
      <c r="AI632">
        <v>-18.902189705582391</v>
      </c>
      <c r="AJ632">
        <v>-10.787464088230255</v>
      </c>
      <c r="AK632">
        <v>-7.1916427254868367</v>
      </c>
      <c r="AL632">
        <v>13.415204810032671</v>
      </c>
      <c r="AM632">
        <v>10.787464088230255</v>
      </c>
      <c r="AN632">
        <v>7.1916427254868367</v>
      </c>
    </row>
    <row r="633" spans="24:40" x14ac:dyDescent="0.25">
      <c r="X633">
        <v>57.1</v>
      </c>
      <c r="Y633" s="22">
        <v>59.737320032725421</v>
      </c>
      <c r="Z633" s="22">
        <v>-2.6373200327254196</v>
      </c>
      <c r="AA633" s="22">
        <v>-2.6435276769534255</v>
      </c>
      <c r="AB633" s="22">
        <v>2.3482425707598404E-3</v>
      </c>
      <c r="AC633" s="22">
        <v>-0.73430289333132159</v>
      </c>
      <c r="AD633" s="22">
        <v>6.679760064674525E-5</v>
      </c>
      <c r="AE633" s="22">
        <v>-0.31204933220437475</v>
      </c>
      <c r="AF633" s="22">
        <v>-0.26054491697731719</v>
      </c>
      <c r="AG633" s="22">
        <v>0.85691475266290151</v>
      </c>
      <c r="AH633" s="22">
        <v>-2.6435276769534233</v>
      </c>
      <c r="AI633">
        <v>-18.902189705582391</v>
      </c>
      <c r="AJ633">
        <v>-10.787464088230255</v>
      </c>
      <c r="AK633">
        <v>-7.1916427254868367</v>
      </c>
      <c r="AL633">
        <v>13.415204810032671</v>
      </c>
      <c r="AM633">
        <v>10.787464088230255</v>
      </c>
      <c r="AN633">
        <v>7.1916427254868367</v>
      </c>
    </row>
    <row r="634" spans="24:40" x14ac:dyDescent="0.25">
      <c r="X634">
        <v>56.7</v>
      </c>
      <c r="Y634" s="22">
        <v>59.586504167583385</v>
      </c>
      <c r="Z634" s="22">
        <v>-2.8865041675833822</v>
      </c>
      <c r="AA634" s="22">
        <v>-2.8934543442311167</v>
      </c>
      <c r="AB634" s="22">
        <v>2.4020343232954455E-3</v>
      </c>
      <c r="AC634" s="22">
        <v>-0.80370432094321764</v>
      </c>
      <c r="AD634" s="22">
        <v>8.1858288380915842E-5</v>
      </c>
      <c r="AE634" s="22">
        <v>-0.31204933220437475</v>
      </c>
      <c r="AF634" s="22">
        <v>-0.2602346195657641</v>
      </c>
      <c r="AG634" s="22">
        <v>0.89649557775998967</v>
      </c>
      <c r="AH634" s="22">
        <v>-2.8934543442311136</v>
      </c>
      <c r="AI634">
        <v>-18.902189705582391</v>
      </c>
      <c r="AJ634">
        <v>-10.787464088230255</v>
      </c>
      <c r="AK634">
        <v>-7.1916427254868367</v>
      </c>
      <c r="AL634">
        <v>13.415204810032671</v>
      </c>
      <c r="AM634">
        <v>10.787464088230255</v>
      </c>
      <c r="AN634">
        <v>7.1916427254868367</v>
      </c>
    </row>
    <row r="635" spans="24:40" x14ac:dyDescent="0.25">
      <c r="X635">
        <v>56.3</v>
      </c>
      <c r="Y635" s="22">
        <v>58.803311902560615</v>
      </c>
      <c r="Z635" s="22">
        <v>-2.5033119025606183</v>
      </c>
      <c r="AA635" s="22">
        <v>-2.5397929729874349</v>
      </c>
      <c r="AB635" s="22">
        <v>1.4363796897943183E-2</v>
      </c>
      <c r="AC635" s="22">
        <v>-0.70122684301760574</v>
      </c>
      <c r="AD635" s="22">
        <v>3.7715170272473723E-4</v>
      </c>
      <c r="AE635" s="22">
        <v>-0.31204933220437475</v>
      </c>
      <c r="AF635" s="22">
        <v>-0.25985532721758181</v>
      </c>
      <c r="AG635" s="22">
        <v>0.83739288450380667</v>
      </c>
      <c r="AH635" s="22">
        <v>-2.5397929729874331</v>
      </c>
      <c r="AI635">
        <v>-18.902189705582391</v>
      </c>
      <c r="AJ635">
        <v>-10.787464088230255</v>
      </c>
      <c r="AK635">
        <v>-7.1916427254868367</v>
      </c>
      <c r="AL635">
        <v>13.415204810032671</v>
      </c>
      <c r="AM635">
        <v>10.787464088230255</v>
      </c>
      <c r="AN635">
        <v>7.1916427254868367</v>
      </c>
    </row>
    <row r="636" spans="24:40" x14ac:dyDescent="0.25">
      <c r="X636">
        <v>66</v>
      </c>
      <c r="Y636" s="22">
        <v>67.556440847682609</v>
      </c>
      <c r="Z636" s="22">
        <v>-1.5564408476826088</v>
      </c>
      <c r="AA636" s="22">
        <v>-1.563107063504205</v>
      </c>
      <c r="AB636" s="22">
        <v>4.2647211936042567E-3</v>
      </c>
      <c r="AC636" s="22">
        <v>-0.43377304847852194</v>
      </c>
      <c r="AD636" s="22">
        <v>4.2414883476545167E-5</v>
      </c>
      <c r="AE636" s="22">
        <v>-0.31204933220437475</v>
      </c>
      <c r="AF636" s="22">
        <v>-0.25791118110765732</v>
      </c>
      <c r="AG636" s="22">
        <v>0.65861449154913221</v>
      </c>
      <c r="AH636" s="22">
        <v>-1.5631070635042077</v>
      </c>
      <c r="AI636">
        <v>-18.902189705582391</v>
      </c>
      <c r="AJ636">
        <v>-10.787464088230255</v>
      </c>
      <c r="AK636">
        <v>-7.1916427254868367</v>
      </c>
      <c r="AL636">
        <v>13.415204810032671</v>
      </c>
      <c r="AM636">
        <v>10.787464088230255</v>
      </c>
      <c r="AN636">
        <v>7.1916427254868367</v>
      </c>
    </row>
    <row r="637" spans="24:40" x14ac:dyDescent="0.25">
      <c r="X637">
        <v>65.900000000000006</v>
      </c>
      <c r="Y637" s="22">
        <v>67.66365915077553</v>
      </c>
      <c r="Z637" s="22">
        <v>-1.7636591507755242</v>
      </c>
      <c r="AA637" s="22">
        <v>-1.770818031754942</v>
      </c>
      <c r="AB637" s="22">
        <v>4.0426971326456363E-3</v>
      </c>
      <c r="AC637" s="22">
        <v>-0.49146906589859535</v>
      </c>
      <c r="AD637" s="22">
        <v>5.1602323884684844E-5</v>
      </c>
      <c r="AE637" s="22">
        <v>-0.29295400660571042</v>
      </c>
      <c r="AF637" s="22">
        <v>-0.25778981527301958</v>
      </c>
      <c r="AG637" s="22">
        <v>0.70104854746201095</v>
      </c>
      <c r="AH637" s="22">
        <v>-1.7708180317549369</v>
      </c>
      <c r="AI637">
        <v>-18.902189705582391</v>
      </c>
      <c r="AJ637">
        <v>-10.787464088230255</v>
      </c>
      <c r="AK637">
        <v>-7.1916427254868367</v>
      </c>
      <c r="AL637">
        <v>13.415204810032671</v>
      </c>
      <c r="AM637">
        <v>10.787464088230255</v>
      </c>
      <c r="AN637">
        <v>7.1916427254868367</v>
      </c>
    </row>
    <row r="638" spans="24:40" x14ac:dyDescent="0.25">
      <c r="X638">
        <v>65.8</v>
      </c>
      <c r="Y638" s="22">
        <v>71.331929153292222</v>
      </c>
      <c r="Z638" s="22">
        <v>-5.531929153292225</v>
      </c>
      <c r="AA638" s="22">
        <v>-5.55908833151436</v>
      </c>
      <c r="AB638" s="22">
        <v>4.8855453632864259E-3</v>
      </c>
      <c r="AC638" s="22">
        <v>-1.5422045636905448</v>
      </c>
      <c r="AD638" s="22">
        <v>6.1456862157623993E-4</v>
      </c>
      <c r="AE638" s="22">
        <v>-0.29295400660571042</v>
      </c>
      <c r="AF638" s="22">
        <v>-0.25763214018209746</v>
      </c>
      <c r="AG638" s="22">
        <v>1.241855290962093</v>
      </c>
      <c r="AH638" s="22">
        <v>-5.5590883315143547</v>
      </c>
      <c r="AI638">
        <v>-18.902189705582391</v>
      </c>
      <c r="AJ638">
        <v>-10.787464088230255</v>
      </c>
      <c r="AK638">
        <v>-7.1916427254868367</v>
      </c>
      <c r="AL638">
        <v>13.415204810032671</v>
      </c>
      <c r="AM638">
        <v>10.787464088230255</v>
      </c>
      <c r="AN638">
        <v>7.1916427254868367</v>
      </c>
    </row>
    <row r="639" spans="24:40" x14ac:dyDescent="0.25">
      <c r="X639">
        <v>65.599999999999994</v>
      </c>
      <c r="Y639" s="22">
        <v>67.401790908295169</v>
      </c>
      <c r="Z639" s="22">
        <v>-1.8017909082951746</v>
      </c>
      <c r="AA639" s="22">
        <v>-1.8085360340213157</v>
      </c>
      <c r="AB639" s="22">
        <v>3.7296053820593655E-3</v>
      </c>
      <c r="AC639" s="22">
        <v>-0.50201612888831604</v>
      </c>
      <c r="AD639" s="22">
        <v>4.9655504419528612E-5</v>
      </c>
      <c r="AE639" s="22">
        <v>-0.29295400660571042</v>
      </c>
      <c r="AF639" s="22">
        <v>-0.2551753338576585</v>
      </c>
      <c r="AG639" s="22">
        <v>0.70853096537012128</v>
      </c>
      <c r="AH639" s="22">
        <v>-1.8085360340213088</v>
      </c>
      <c r="AI639">
        <v>-18.902189705582391</v>
      </c>
      <c r="AJ639">
        <v>-10.787464088230255</v>
      </c>
      <c r="AK639">
        <v>-7.1916427254868367</v>
      </c>
      <c r="AL639">
        <v>13.415204810032671</v>
      </c>
      <c r="AM639">
        <v>10.787464088230255</v>
      </c>
      <c r="AN639">
        <v>7.1916427254868367</v>
      </c>
    </row>
    <row r="640" spans="24:40" x14ac:dyDescent="0.25">
      <c r="X640">
        <v>65.900000000000006</v>
      </c>
      <c r="Y640" s="22">
        <v>67.154868122767951</v>
      </c>
      <c r="Z640" s="22">
        <v>-1.2548681227679452</v>
      </c>
      <c r="AA640" s="22">
        <v>-1.2597482869269214</v>
      </c>
      <c r="AB640" s="22">
        <v>3.8739200597592846E-3</v>
      </c>
      <c r="AC640" s="22">
        <v>-0.34965748023949844</v>
      </c>
      <c r="AD640" s="22">
        <v>2.502467178265173E-5</v>
      </c>
      <c r="AE640" s="22">
        <v>-0.29295400660571042</v>
      </c>
      <c r="AF640" s="22">
        <v>-0.25443928915247022</v>
      </c>
      <c r="AG640" s="22">
        <v>0.59131842541857127</v>
      </c>
      <c r="AH640" s="22">
        <v>-1.2597482869269188</v>
      </c>
      <c r="AI640">
        <v>-18.902189705582391</v>
      </c>
      <c r="AJ640">
        <v>-10.787464088230255</v>
      </c>
      <c r="AK640">
        <v>-7.1916427254868367</v>
      </c>
      <c r="AL640">
        <v>13.415204810032671</v>
      </c>
      <c r="AM640">
        <v>10.787464088230255</v>
      </c>
      <c r="AN640">
        <v>7.1916427254868367</v>
      </c>
    </row>
    <row r="641" spans="24:40" x14ac:dyDescent="0.25">
      <c r="X641">
        <v>66.099999999999994</v>
      </c>
      <c r="Y641" s="22">
        <v>67.773262018828305</v>
      </c>
      <c r="Z641" s="22">
        <v>-1.6732620188283107</v>
      </c>
      <c r="AA641" s="22">
        <v>-1.6794933101224387</v>
      </c>
      <c r="AB641" s="22">
        <v>3.7102209675771609E-3</v>
      </c>
      <c r="AC641" s="22">
        <v>-0.46620079254697061</v>
      </c>
      <c r="AD641" s="22">
        <v>4.2599697436940397E-5</v>
      </c>
      <c r="AE641" s="22">
        <v>-0.29295400660571042</v>
      </c>
      <c r="AF641" s="22">
        <v>-0.25174297406387913</v>
      </c>
      <c r="AG641" s="22">
        <v>0.68278898097946095</v>
      </c>
      <c r="AH641" s="22">
        <v>-1.6794933101224325</v>
      </c>
      <c r="AI641">
        <v>-18.902189705582391</v>
      </c>
      <c r="AJ641">
        <v>-10.787464088230255</v>
      </c>
      <c r="AK641">
        <v>-7.1916427254868367</v>
      </c>
      <c r="AL641">
        <v>13.415204810032671</v>
      </c>
      <c r="AM641">
        <v>10.787464088230255</v>
      </c>
      <c r="AN641">
        <v>7.1916427254868367</v>
      </c>
    </row>
    <row r="642" spans="24:40" x14ac:dyDescent="0.25">
      <c r="X642">
        <v>66.3</v>
      </c>
      <c r="Y642" s="22">
        <v>66.547250257545073</v>
      </c>
      <c r="Z642" s="22">
        <v>-0.24725025754507612</v>
      </c>
      <c r="AA642" s="22">
        <v>-0.24859253460644481</v>
      </c>
      <c r="AB642" s="22">
        <v>5.3995067208803971E-3</v>
      </c>
      <c r="AC642" s="22">
        <v>-6.8946830962208897E-2</v>
      </c>
      <c r="AD642" s="22">
        <v>1.3582522508210119E-6</v>
      </c>
      <c r="AE642" s="22">
        <v>-0.29295400660571042</v>
      </c>
      <c r="AF642" s="22">
        <v>-0.25061415170702783</v>
      </c>
      <c r="AG642" s="22">
        <v>0.26257728569358185</v>
      </c>
      <c r="AH642" s="22">
        <v>-0.24859253460644432</v>
      </c>
      <c r="AI642">
        <v>-18.902189705582391</v>
      </c>
      <c r="AJ642">
        <v>-10.787464088230255</v>
      </c>
      <c r="AK642">
        <v>-7.1916427254868367</v>
      </c>
      <c r="AL642">
        <v>13.415204810032671</v>
      </c>
      <c r="AM642">
        <v>10.787464088230255</v>
      </c>
      <c r="AN642">
        <v>7.1916427254868367</v>
      </c>
    </row>
    <row r="643" spans="24:40" x14ac:dyDescent="0.25">
      <c r="X643">
        <v>65.7</v>
      </c>
      <c r="Y643" s="22">
        <v>66.151314272435826</v>
      </c>
      <c r="Z643" s="22">
        <v>-0.45131427243582323</v>
      </c>
      <c r="AA643" s="22">
        <v>-0.45347876690898659</v>
      </c>
      <c r="AB643" s="22">
        <v>4.7730889097964968E-3</v>
      </c>
      <c r="AC643" s="22">
        <v>-0.12581137368304479</v>
      </c>
      <c r="AD643" s="22">
        <v>3.9954308705752331E-6</v>
      </c>
      <c r="AE643" s="22">
        <v>-0.29295400660571042</v>
      </c>
      <c r="AF643" s="22">
        <v>-0.2484709717588886</v>
      </c>
      <c r="AG643" s="22">
        <v>0.35469899024813251</v>
      </c>
      <c r="AH643" s="22">
        <v>-0.4534787669089847</v>
      </c>
      <c r="AI643">
        <v>-18.902189705582391</v>
      </c>
      <c r="AJ643">
        <v>-10.787464088230255</v>
      </c>
      <c r="AK643">
        <v>-7.1916427254868367</v>
      </c>
      <c r="AL643">
        <v>13.415204810032671</v>
      </c>
      <c r="AM643">
        <v>10.787464088230255</v>
      </c>
      <c r="AN643">
        <v>7.1916427254868367</v>
      </c>
    </row>
    <row r="644" spans="24:40" x14ac:dyDescent="0.25">
      <c r="X644">
        <v>65.2</v>
      </c>
      <c r="Y644" s="22">
        <v>71.420899155136951</v>
      </c>
      <c r="Z644" s="22">
        <v>-6.2208991551369479</v>
      </c>
      <c r="AA644" s="22">
        <v>-6.2435187456068491</v>
      </c>
      <c r="AB644" s="22">
        <v>3.6228914161294447E-3</v>
      </c>
      <c r="AC644" s="22">
        <v>-1.733178058511591</v>
      </c>
      <c r="AD644" s="22">
        <v>5.7486297790912725E-4</v>
      </c>
      <c r="AE644" s="22">
        <v>-0.29295400660571042</v>
      </c>
      <c r="AF644" s="22">
        <v>-0.24530258765372495</v>
      </c>
      <c r="AG644" s="22">
        <v>1.316502206041293</v>
      </c>
      <c r="AH644" s="22">
        <v>-6.2435187456068508</v>
      </c>
      <c r="AI644">
        <v>-18.902189705582391</v>
      </c>
      <c r="AJ644">
        <v>-10.787464088230255</v>
      </c>
      <c r="AK644">
        <v>-7.1916427254868367</v>
      </c>
      <c r="AL644">
        <v>13.415204810032671</v>
      </c>
      <c r="AM644">
        <v>10.787464088230255</v>
      </c>
      <c r="AN644">
        <v>7.1916427254868367</v>
      </c>
    </row>
    <row r="645" spans="24:40" x14ac:dyDescent="0.25">
      <c r="X645">
        <v>65</v>
      </c>
      <c r="Y645" s="22">
        <v>67.188356146222844</v>
      </c>
      <c r="Z645" s="22">
        <v>-2.1883561462228442</v>
      </c>
      <c r="AA645" s="22">
        <v>-2.1935982892888433</v>
      </c>
      <c r="AB645" s="22">
        <v>2.3897461497839959E-3</v>
      </c>
      <c r="AC645" s="22">
        <v>-0.6093115950249729</v>
      </c>
      <c r="AD645" s="22">
        <v>4.6807575951233701E-5</v>
      </c>
      <c r="AE645" s="22">
        <v>-0.28028330588569778</v>
      </c>
      <c r="AF645" s="22">
        <v>-0.24314671221614731</v>
      </c>
      <c r="AG645" s="22">
        <v>0.78058413705696894</v>
      </c>
      <c r="AH645" s="22">
        <v>-2.193598289288845</v>
      </c>
      <c r="AI645">
        <v>-18.902189705582391</v>
      </c>
      <c r="AJ645">
        <v>-10.787464088230255</v>
      </c>
      <c r="AK645">
        <v>-7.1916427254868367</v>
      </c>
      <c r="AL645">
        <v>13.415204810032671</v>
      </c>
      <c r="AM645">
        <v>10.787464088230255</v>
      </c>
      <c r="AN645">
        <v>7.1916427254868367</v>
      </c>
    </row>
    <row r="646" spans="24:40" x14ac:dyDescent="0.25">
      <c r="X646">
        <v>65.099999999999994</v>
      </c>
      <c r="Y646" s="22">
        <v>66.825699169645304</v>
      </c>
      <c r="Z646" s="22">
        <v>-1.7256991696453099</v>
      </c>
      <c r="AA646" s="22">
        <v>-1.7303637442036006</v>
      </c>
      <c r="AB646" s="22">
        <v>2.6957190786727567E-3</v>
      </c>
      <c r="AC646" s="22">
        <v>-0.48056610957060858</v>
      </c>
      <c r="AD646" s="22">
        <v>3.2854860586387845E-5</v>
      </c>
      <c r="AE646" s="22">
        <v>-0.28028330588569778</v>
      </c>
      <c r="AF646" s="22">
        <v>-0.24109897697914559</v>
      </c>
      <c r="AG646" s="22">
        <v>0.69322875702801634</v>
      </c>
      <c r="AH646" s="22">
        <v>-1.7303637442036031</v>
      </c>
      <c r="AI646">
        <v>-18.902189705582391</v>
      </c>
      <c r="AJ646">
        <v>-10.787464088230255</v>
      </c>
      <c r="AK646">
        <v>-7.1916427254868367</v>
      </c>
      <c r="AL646">
        <v>13.415204810032671</v>
      </c>
      <c r="AM646">
        <v>10.787464088230255</v>
      </c>
      <c r="AN646">
        <v>7.1916427254868367</v>
      </c>
    </row>
    <row r="647" spans="24:40" x14ac:dyDescent="0.25">
      <c r="X647">
        <v>65.3</v>
      </c>
      <c r="Y647" s="22">
        <v>65.919771003603486</v>
      </c>
      <c r="Z647" s="22">
        <v>-0.61977100360348913</v>
      </c>
      <c r="AA647" s="22">
        <v>-0.63118372591851823</v>
      </c>
      <c r="AB647" s="22">
        <v>1.808145845081607E-2</v>
      </c>
      <c r="AC647" s="22">
        <v>-0.17393837762214023</v>
      </c>
      <c r="AD647" s="22">
        <v>2.9322110485601738E-5</v>
      </c>
      <c r="AE647" s="22">
        <v>-0.28028330588569778</v>
      </c>
      <c r="AF647" s="22">
        <v>-0.24083153510978253</v>
      </c>
      <c r="AG647" s="22">
        <v>0.41705920157951226</v>
      </c>
      <c r="AH647" s="22">
        <v>-0.63118372591851613</v>
      </c>
      <c r="AI647">
        <v>-18.902189705582391</v>
      </c>
      <c r="AJ647">
        <v>-10.787464088230255</v>
      </c>
      <c r="AK647">
        <v>-7.1916427254868367</v>
      </c>
      <c r="AL647">
        <v>13.415204810032671</v>
      </c>
      <c r="AM647">
        <v>10.787464088230255</v>
      </c>
      <c r="AN647">
        <v>7.1916427254868367</v>
      </c>
    </row>
    <row r="648" spans="24:40" x14ac:dyDescent="0.25">
      <c r="X648">
        <v>65.3</v>
      </c>
      <c r="Y648" s="22">
        <v>66.300868723595556</v>
      </c>
      <c r="Z648" s="22">
        <v>-1.0008687235955591</v>
      </c>
      <c r="AA648" s="22">
        <v>-1.0036607902457604</v>
      </c>
      <c r="AB648" s="22">
        <v>2.7818827609308789E-3</v>
      </c>
      <c r="AC648" s="22">
        <v>-0.2787301380018809</v>
      </c>
      <c r="AD648" s="22">
        <v>1.1406776227190325E-5</v>
      </c>
      <c r="AE648" s="22">
        <v>-0.28028330588569778</v>
      </c>
      <c r="AF648" s="22">
        <v>-0.23990269888066798</v>
      </c>
      <c r="AG648" s="22">
        <v>0.52794899185610811</v>
      </c>
      <c r="AH648" s="22">
        <v>-1.0036607902457659</v>
      </c>
      <c r="AI648">
        <v>-18.902189705582391</v>
      </c>
      <c r="AJ648">
        <v>-10.787464088230255</v>
      </c>
      <c r="AK648">
        <v>-7.1916427254868367</v>
      </c>
      <c r="AL648">
        <v>13.415204810032671</v>
      </c>
      <c r="AM648">
        <v>10.787464088230255</v>
      </c>
      <c r="AN648">
        <v>7.1916427254868367</v>
      </c>
    </row>
    <row r="649" spans="24:40" x14ac:dyDescent="0.25">
      <c r="X649">
        <v>65.400000000000006</v>
      </c>
      <c r="Y649" s="22">
        <v>65.728378868020158</v>
      </c>
      <c r="Z649" s="22">
        <v>-0.32837886802015248</v>
      </c>
      <c r="AA649" s="22">
        <v>-0.33297348477893252</v>
      </c>
      <c r="AB649" s="22">
        <v>1.3798746653462111E-2</v>
      </c>
      <c r="AC649" s="22">
        <v>-9.1959016562363147E-2</v>
      </c>
      <c r="AD649" s="22">
        <v>6.2274338962374259E-6</v>
      </c>
      <c r="AE649" s="22">
        <v>-0.27396491687072577</v>
      </c>
      <c r="AF649" s="22">
        <v>-0.23752967568907229</v>
      </c>
      <c r="AG649" s="22">
        <v>0.3032474510401747</v>
      </c>
      <c r="AH649" s="22">
        <v>-0.33297348477893746</v>
      </c>
      <c r="AI649">
        <v>-18.902189705582391</v>
      </c>
      <c r="AJ649">
        <v>-10.787464088230255</v>
      </c>
      <c r="AK649">
        <v>-7.1916427254868367</v>
      </c>
      <c r="AL649">
        <v>13.415204810032671</v>
      </c>
      <c r="AM649">
        <v>10.787464088230255</v>
      </c>
      <c r="AN649">
        <v>7.1916427254868367</v>
      </c>
    </row>
    <row r="650" spans="24:40" x14ac:dyDescent="0.25">
      <c r="X650">
        <v>63.1</v>
      </c>
      <c r="Y650" s="22">
        <v>64.533892342912139</v>
      </c>
      <c r="Z650" s="22">
        <v>-1.433892342912138</v>
      </c>
      <c r="AA650" s="22">
        <v>-1.4413259550411155</v>
      </c>
      <c r="AB650" s="22">
        <v>5.1574816251494992E-3</v>
      </c>
      <c r="AC650" s="22">
        <v>-0.39979859932248785</v>
      </c>
      <c r="AD650" s="22">
        <v>4.3612630973821459E-5</v>
      </c>
      <c r="AE650" s="22">
        <v>-0.27396491687072577</v>
      </c>
      <c r="AF650" s="22">
        <v>-0.23737866348438633</v>
      </c>
      <c r="AG650" s="22">
        <v>0.63229629077078087</v>
      </c>
      <c r="AH650" s="22">
        <v>-1.4413259550411135</v>
      </c>
      <c r="AI650">
        <v>-18.902189705582391</v>
      </c>
      <c r="AJ650">
        <v>-10.787464088230255</v>
      </c>
      <c r="AK650">
        <v>-7.1916427254868367</v>
      </c>
      <c r="AL650">
        <v>13.415204810032671</v>
      </c>
      <c r="AM650">
        <v>10.787464088230255</v>
      </c>
      <c r="AN650">
        <v>7.1916427254868367</v>
      </c>
    </row>
    <row r="651" spans="24:40" x14ac:dyDescent="0.25">
      <c r="X651">
        <v>62.7</v>
      </c>
      <c r="Y651" s="22">
        <v>64.327744506972181</v>
      </c>
      <c r="Z651" s="22">
        <v>-1.6277445069721779</v>
      </c>
      <c r="AA651" s="22">
        <v>-1.6357901526380232</v>
      </c>
      <c r="AB651" s="22">
        <v>4.9185072137000498E-3</v>
      </c>
      <c r="AC651" s="22">
        <v>-0.45379405883138146</v>
      </c>
      <c r="AD651" s="22">
        <v>5.3572100407860725E-5</v>
      </c>
      <c r="AE651" s="22">
        <v>-0.27396491687072577</v>
      </c>
      <c r="AF651" s="22">
        <v>-0.23736527818292694</v>
      </c>
      <c r="AG651" s="22">
        <v>0.67364238200352378</v>
      </c>
      <c r="AH651" s="22">
        <v>-1.6357901526380274</v>
      </c>
      <c r="AI651">
        <v>-18.902189705582391</v>
      </c>
      <c r="AJ651">
        <v>-10.787464088230255</v>
      </c>
      <c r="AK651">
        <v>-7.1916427254868367</v>
      </c>
      <c r="AL651">
        <v>13.415204810032671</v>
      </c>
      <c r="AM651">
        <v>10.787464088230255</v>
      </c>
      <c r="AN651">
        <v>7.1916427254868367</v>
      </c>
    </row>
    <row r="652" spans="24:40" x14ac:dyDescent="0.25">
      <c r="X652">
        <v>74.5</v>
      </c>
      <c r="Y652" s="22">
        <v>69.080286468596853</v>
      </c>
      <c r="Z652" s="22">
        <v>5.419713531403147</v>
      </c>
      <c r="AA652" s="22">
        <v>5.4558061675154477</v>
      </c>
      <c r="AB652" s="22">
        <v>6.6154542526094765E-3</v>
      </c>
      <c r="AC652" s="22">
        <v>1.5122358303221499</v>
      </c>
      <c r="AD652" s="22">
        <v>8.0154464677998727E-4</v>
      </c>
      <c r="AE652" s="22">
        <v>-0.27396491687072577</v>
      </c>
      <c r="AF652" s="22">
        <v>-0.2370629638717533</v>
      </c>
      <c r="AG652" s="22">
        <v>1.2297299826881305</v>
      </c>
      <c r="AH652" s="22">
        <v>5.4558061675154503</v>
      </c>
      <c r="AI652">
        <v>-18.902189705582391</v>
      </c>
      <c r="AJ652">
        <v>-10.787464088230255</v>
      </c>
      <c r="AK652">
        <v>-7.1916427254868367</v>
      </c>
      <c r="AL652">
        <v>13.415204810032671</v>
      </c>
      <c r="AM652">
        <v>10.787464088230255</v>
      </c>
      <c r="AN652">
        <v>7.1916427254868367</v>
      </c>
    </row>
    <row r="653" spans="24:40" x14ac:dyDescent="0.25">
      <c r="X653">
        <v>74.3</v>
      </c>
      <c r="Y653" s="22">
        <v>73.007694097385979</v>
      </c>
      <c r="Z653" s="22">
        <v>1.292305902614018</v>
      </c>
      <c r="AA653" s="22">
        <v>1.2977163322018015</v>
      </c>
      <c r="AB653" s="22">
        <v>4.1691927993291363E-3</v>
      </c>
      <c r="AC653" s="22">
        <v>0.36014255471417717</v>
      </c>
      <c r="AD653" s="22">
        <v>2.8579965647086695E-5</v>
      </c>
      <c r="AE653" s="22">
        <v>-0.27396491687072577</v>
      </c>
      <c r="AF653" s="22">
        <v>-0.23574546436591023</v>
      </c>
      <c r="AG653" s="22">
        <v>0.60011878383714767</v>
      </c>
      <c r="AH653" s="22">
        <v>1.2977163322018057</v>
      </c>
      <c r="AI653">
        <v>-18.902189705582391</v>
      </c>
      <c r="AJ653">
        <v>-10.787464088230255</v>
      </c>
      <c r="AK653">
        <v>-7.1916427254868367</v>
      </c>
      <c r="AL653">
        <v>13.415204810032671</v>
      </c>
      <c r="AM653">
        <v>10.787464088230255</v>
      </c>
      <c r="AN653">
        <v>7.1916427254868367</v>
      </c>
    </row>
    <row r="654" spans="24:40" x14ac:dyDescent="0.25">
      <c r="X654">
        <v>74.099999999999994</v>
      </c>
      <c r="Y654" s="22">
        <v>70.756491896843741</v>
      </c>
      <c r="Z654" s="22">
        <v>3.3435081031562532</v>
      </c>
      <c r="AA654" s="22">
        <v>3.355539610755784</v>
      </c>
      <c r="AB654" s="22">
        <v>3.5855656601311171E-3</v>
      </c>
      <c r="AC654" s="22">
        <v>0.93150301889335529</v>
      </c>
      <c r="AD654" s="22">
        <v>1.6433595848140025E-4</v>
      </c>
      <c r="AE654" s="22">
        <v>-0.27396491687072577</v>
      </c>
      <c r="AF654" s="22">
        <v>-0.2336982652340811</v>
      </c>
      <c r="AG654" s="22">
        <v>0.96514404048999614</v>
      </c>
      <c r="AH654" s="22">
        <v>3.3555396107557889</v>
      </c>
      <c r="AI654">
        <v>-18.902189705582391</v>
      </c>
      <c r="AJ654">
        <v>-10.787464088230255</v>
      </c>
      <c r="AK654">
        <v>-7.1916427254868367</v>
      </c>
      <c r="AL654">
        <v>13.415204810032671</v>
      </c>
      <c r="AM654">
        <v>10.787464088230255</v>
      </c>
      <c r="AN654">
        <v>7.1916427254868367</v>
      </c>
    </row>
    <row r="655" spans="24:40" x14ac:dyDescent="0.25">
      <c r="X655">
        <v>73.900000000000006</v>
      </c>
      <c r="Y655" s="22">
        <v>70.43090235234672</v>
      </c>
      <c r="Z655" s="22">
        <v>3.4690976476532853</v>
      </c>
      <c r="AA655" s="22">
        <v>3.4782898073843143</v>
      </c>
      <c r="AB655" s="22">
        <v>2.6427239362028011E-3</v>
      </c>
      <c r="AC655" s="22">
        <v>0.96603538845071513</v>
      </c>
      <c r="AD655" s="22">
        <v>1.3014680444600366E-4</v>
      </c>
      <c r="AE655" s="22">
        <v>-0.27396491687072577</v>
      </c>
      <c r="AF655" s="22">
        <v>-0.23254720167250728</v>
      </c>
      <c r="AG655" s="22">
        <v>0.98287099278120682</v>
      </c>
      <c r="AH655" s="22">
        <v>3.4782898073843103</v>
      </c>
      <c r="AI655">
        <v>-18.902189705582391</v>
      </c>
      <c r="AJ655">
        <v>-10.787464088230255</v>
      </c>
      <c r="AK655">
        <v>-7.1916427254868367</v>
      </c>
      <c r="AL655">
        <v>13.415204810032671</v>
      </c>
      <c r="AM655">
        <v>10.787464088230255</v>
      </c>
      <c r="AN655">
        <v>7.1916427254868367</v>
      </c>
    </row>
    <row r="656" spans="24:40" x14ac:dyDescent="0.25">
      <c r="X656">
        <v>73.599999999999994</v>
      </c>
      <c r="Y656" s="22">
        <v>70.238351500778435</v>
      </c>
      <c r="Z656" s="22">
        <v>3.361648499221559</v>
      </c>
      <c r="AA656" s="22">
        <v>3.3702047707615606</v>
      </c>
      <c r="AB656" s="22">
        <v>2.5387987146156541E-3</v>
      </c>
      <c r="AC656" s="22">
        <v>0.93606538719705012</v>
      </c>
      <c r="AD656" s="22">
        <v>1.1737916896576062E-4</v>
      </c>
      <c r="AE656" s="22">
        <v>-0.26293383539244392</v>
      </c>
      <c r="AF656" s="22">
        <v>-0.23167569708722335</v>
      </c>
      <c r="AG656" s="22">
        <v>0.96750472205413562</v>
      </c>
      <c r="AH656" s="22">
        <v>3.3702047707615601</v>
      </c>
      <c r="AI656">
        <v>-18.902189705582391</v>
      </c>
      <c r="AJ656">
        <v>-10.787464088230255</v>
      </c>
      <c r="AK656">
        <v>-7.1916427254868367</v>
      </c>
      <c r="AL656">
        <v>13.415204810032671</v>
      </c>
      <c r="AM656">
        <v>10.787464088230255</v>
      </c>
      <c r="AN656">
        <v>7.1916427254868367</v>
      </c>
    </row>
    <row r="657" spans="24:40" x14ac:dyDescent="0.25">
      <c r="X657">
        <v>73.400000000000006</v>
      </c>
      <c r="Y657" s="22">
        <v>69.972485344624474</v>
      </c>
      <c r="Z657" s="22">
        <v>3.427514655375532</v>
      </c>
      <c r="AA657" s="22">
        <v>3.4373351610771294</v>
      </c>
      <c r="AB657" s="22">
        <v>2.8570113885902559E-3</v>
      </c>
      <c r="AC657" s="22">
        <v>0.95455837478715422</v>
      </c>
      <c r="AD657" s="22">
        <v>1.3740606901501077E-4</v>
      </c>
      <c r="AE657" s="22">
        <v>-0.26293383539244392</v>
      </c>
      <c r="AF657" s="22">
        <v>-0.2301368082869544</v>
      </c>
      <c r="AG657" s="22">
        <v>0.97701503304051274</v>
      </c>
      <c r="AH657" s="22">
        <v>3.4373351610771312</v>
      </c>
      <c r="AI657">
        <v>-18.902189705582391</v>
      </c>
      <c r="AJ657">
        <v>-10.787464088230255</v>
      </c>
      <c r="AK657">
        <v>-7.1916427254868367</v>
      </c>
      <c r="AL657">
        <v>13.415204810032671</v>
      </c>
      <c r="AM657">
        <v>10.787464088230255</v>
      </c>
      <c r="AN657">
        <v>7.1916427254868367</v>
      </c>
    </row>
    <row r="658" spans="24:40" x14ac:dyDescent="0.25">
      <c r="X658">
        <v>73.2</v>
      </c>
      <c r="Y658" s="22">
        <v>69.502259488737934</v>
      </c>
      <c r="Z658" s="22">
        <v>3.6977405112620687</v>
      </c>
      <c r="AA658" s="22">
        <v>3.7065857701458071</v>
      </c>
      <c r="AB658" s="22">
        <v>2.386362931349272E-3</v>
      </c>
      <c r="AC658" s="22">
        <v>1.0295729752900569</v>
      </c>
      <c r="AD658" s="22">
        <v>1.3345498017498287E-4</v>
      </c>
      <c r="AE658" s="22">
        <v>-0.26293383539244392</v>
      </c>
      <c r="AF658" s="22">
        <v>-0.22885274775019068</v>
      </c>
      <c r="AG658" s="22">
        <v>1.0146787547248917</v>
      </c>
      <c r="AH658" s="22">
        <v>3.7065857701458116</v>
      </c>
      <c r="AI658">
        <v>-18.902189705582391</v>
      </c>
      <c r="AJ658">
        <v>-10.787464088230255</v>
      </c>
      <c r="AK658">
        <v>-7.1916427254868367</v>
      </c>
      <c r="AL658">
        <v>13.415204810032671</v>
      </c>
      <c r="AM658">
        <v>10.787464088230255</v>
      </c>
      <c r="AN658">
        <v>7.1916427254868367</v>
      </c>
    </row>
    <row r="659" spans="24:40" x14ac:dyDescent="0.25">
      <c r="X659">
        <v>73</v>
      </c>
      <c r="Y659" s="22">
        <v>71.598640023893552</v>
      </c>
      <c r="Z659" s="22">
        <v>1.4013599761064484</v>
      </c>
      <c r="AA659" s="22">
        <v>1.4064568316281765</v>
      </c>
      <c r="AB659" s="22">
        <v>3.6238975893936225E-3</v>
      </c>
      <c r="AC659" s="22">
        <v>0.39042709557544736</v>
      </c>
      <c r="AD659" s="22">
        <v>2.9179571667463777E-5</v>
      </c>
      <c r="AE659" s="22">
        <v>-0.26293383539244392</v>
      </c>
      <c r="AF659" s="22">
        <v>-0.22678367458949542</v>
      </c>
      <c r="AG659" s="22">
        <v>0.62484165640220191</v>
      </c>
      <c r="AH659" s="22">
        <v>1.4064568316281718</v>
      </c>
      <c r="AI659">
        <v>-18.902189705582391</v>
      </c>
      <c r="AJ659">
        <v>-10.787464088230255</v>
      </c>
      <c r="AK659">
        <v>-7.1916427254868367</v>
      </c>
      <c r="AL659">
        <v>13.415204810032671</v>
      </c>
      <c r="AM659">
        <v>10.787464088230255</v>
      </c>
      <c r="AN659">
        <v>7.1916427254868367</v>
      </c>
    </row>
    <row r="660" spans="24:40" x14ac:dyDescent="0.25">
      <c r="X660">
        <v>72.8</v>
      </c>
      <c r="Y660" s="22">
        <v>68.888427747348544</v>
      </c>
      <c r="Z660" s="22">
        <v>3.9115722526514531</v>
      </c>
      <c r="AA660" s="22">
        <v>3.9200709031681811</v>
      </c>
      <c r="AB660" s="22">
        <v>2.1679838775020676E-3</v>
      </c>
      <c r="AC660" s="22">
        <v>1.0889916036610754</v>
      </c>
      <c r="AD660" s="22">
        <v>1.3561073671884639E-4</v>
      </c>
      <c r="AE660" s="22">
        <v>-0.26293383539244392</v>
      </c>
      <c r="AF660" s="22">
        <v>-0.22297340975456509</v>
      </c>
      <c r="AG660" s="22">
        <v>1.0435476048849306</v>
      </c>
      <c r="AH660" s="22">
        <v>3.9200709031681868</v>
      </c>
      <c r="AI660">
        <v>-18.902189705582391</v>
      </c>
      <c r="AJ660">
        <v>-10.787464088230255</v>
      </c>
      <c r="AK660">
        <v>-7.1916427254868367</v>
      </c>
      <c r="AL660">
        <v>13.415204810032671</v>
      </c>
      <c r="AM660">
        <v>10.787464088230255</v>
      </c>
      <c r="AN660">
        <v>7.1916427254868367</v>
      </c>
    </row>
    <row r="661" spans="24:40" x14ac:dyDescent="0.25">
      <c r="X661">
        <v>72.5</v>
      </c>
      <c r="Y661" s="22">
        <v>68.626356595121777</v>
      </c>
      <c r="Z661" s="22">
        <v>3.8736434048782229</v>
      </c>
      <c r="AA661" s="22">
        <v>3.8836259323745566</v>
      </c>
      <c r="AB661" s="22">
        <v>2.5704142649578946E-3</v>
      </c>
      <c r="AC661" s="22">
        <v>1.0786496507530914</v>
      </c>
      <c r="AD661" s="22">
        <v>1.5780766362773197E-4</v>
      </c>
      <c r="AE661" s="22">
        <v>-0.26293383539244392</v>
      </c>
      <c r="AF661" s="22">
        <v>-0.22116595607911477</v>
      </c>
      <c r="AG661" s="22">
        <v>1.0385805942501964</v>
      </c>
      <c r="AH661" s="22">
        <v>3.8836259323745588</v>
      </c>
      <c r="AI661">
        <v>-18.902189705582391</v>
      </c>
      <c r="AJ661">
        <v>-10.787464088230255</v>
      </c>
      <c r="AK661">
        <v>-7.1916427254868367</v>
      </c>
      <c r="AL661">
        <v>13.415204810032671</v>
      </c>
      <c r="AM661">
        <v>10.787464088230255</v>
      </c>
      <c r="AN661">
        <v>7.1916427254868367</v>
      </c>
    </row>
    <row r="662" spans="24:40" x14ac:dyDescent="0.25">
      <c r="X662">
        <v>72.2</v>
      </c>
      <c r="Y662" s="22">
        <v>68.067309304590836</v>
      </c>
      <c r="Z662" s="22">
        <v>4.1326906954091669</v>
      </c>
      <c r="AA662" s="22">
        <v>4.142850245370937</v>
      </c>
      <c r="AB662" s="22">
        <v>2.4523092460608611E-3</v>
      </c>
      <c r="AC662" s="22">
        <v>1.1507154930282464</v>
      </c>
      <c r="AD662" s="22">
        <v>1.7132624159555508E-4</v>
      </c>
      <c r="AE662" s="22">
        <v>-0.26293383539244392</v>
      </c>
      <c r="AF662" s="22">
        <v>-0.22089993790099516</v>
      </c>
      <c r="AG662" s="22">
        <v>1.0727140779481952</v>
      </c>
      <c r="AH662" s="22">
        <v>4.1428502453709353</v>
      </c>
      <c r="AI662">
        <v>-18.902189705582391</v>
      </c>
      <c r="AJ662">
        <v>-10.787464088230255</v>
      </c>
      <c r="AK662">
        <v>-7.1916427254868367</v>
      </c>
      <c r="AL662">
        <v>13.415204810032671</v>
      </c>
      <c r="AM662">
        <v>10.787464088230255</v>
      </c>
      <c r="AN662">
        <v>7.1916427254868367</v>
      </c>
    </row>
    <row r="663" spans="24:40" x14ac:dyDescent="0.25">
      <c r="X663">
        <v>71.900000000000006</v>
      </c>
      <c r="Y663" s="22">
        <v>67.891725097371477</v>
      </c>
      <c r="Z663" s="22">
        <v>4.0082749026285285</v>
      </c>
      <c r="AA663" s="22">
        <v>4.0189040467147663</v>
      </c>
      <c r="AB663" s="22">
        <v>2.6447867285914108E-3</v>
      </c>
      <c r="AC663" s="22">
        <v>1.116180574937554</v>
      </c>
      <c r="AD663" s="22">
        <v>1.7388259551519668E-4</v>
      </c>
      <c r="AE663" s="22">
        <v>-0.25193465741015014</v>
      </c>
      <c r="AF663" s="22">
        <v>-0.21873814819509227</v>
      </c>
      <c r="AG663" s="22">
        <v>1.0564944746365472</v>
      </c>
      <c r="AH663" s="22">
        <v>4.0189040467147619</v>
      </c>
      <c r="AI663">
        <v>-18.902189705582391</v>
      </c>
      <c r="AJ663">
        <v>-10.787464088230255</v>
      </c>
      <c r="AK663">
        <v>-7.1916427254868367</v>
      </c>
      <c r="AL663">
        <v>13.415204810032671</v>
      </c>
      <c r="AM663">
        <v>10.787464088230255</v>
      </c>
      <c r="AN663">
        <v>7.1916427254868367</v>
      </c>
    </row>
    <row r="664" spans="24:40" x14ac:dyDescent="0.25">
      <c r="X664">
        <v>71.599999999999994</v>
      </c>
      <c r="Y664" s="22">
        <v>66.280862049762106</v>
      </c>
      <c r="Z664" s="22">
        <v>5.3191379502378879</v>
      </c>
      <c r="AA664" s="22">
        <v>5.3486282253620914</v>
      </c>
      <c r="AB664" s="22">
        <v>5.5136146842974989E-3</v>
      </c>
      <c r="AC664" s="22">
        <v>1.4833503026839843</v>
      </c>
      <c r="AD664" s="22">
        <v>6.4205379699642932E-4</v>
      </c>
      <c r="AE664" s="22">
        <v>-0.25193465741015014</v>
      </c>
      <c r="AF664" s="22">
        <v>-0.21599580331459622</v>
      </c>
      <c r="AG664" s="22">
        <v>1.2179286935958049</v>
      </c>
      <c r="AH664" s="22">
        <v>5.3486282253620923</v>
      </c>
      <c r="AI664">
        <v>-18.902189705582391</v>
      </c>
      <c r="AJ664">
        <v>-10.787464088230255</v>
      </c>
      <c r="AK664">
        <v>-7.1916427254868367</v>
      </c>
      <c r="AL664">
        <v>13.415204810032671</v>
      </c>
      <c r="AM664">
        <v>10.787464088230255</v>
      </c>
      <c r="AN664">
        <v>7.1916427254868367</v>
      </c>
    </row>
    <row r="665" spans="24:40" x14ac:dyDescent="0.25">
      <c r="X665">
        <v>71.3</v>
      </c>
      <c r="Y665" s="22">
        <v>67.056598490633576</v>
      </c>
      <c r="Z665" s="22">
        <v>4.2434015093664215</v>
      </c>
      <c r="AA665" s="22">
        <v>4.2546642989585877</v>
      </c>
      <c r="AB665" s="22">
        <v>2.6471629253867687E-3</v>
      </c>
      <c r="AC665" s="22">
        <v>1.1816574695398494</v>
      </c>
      <c r="AD665" s="22">
        <v>1.9505696052950973E-4</v>
      </c>
      <c r="AE665" s="22">
        <v>-0.25193465741015014</v>
      </c>
      <c r="AF665" s="22">
        <v>-0.21532584412512956</v>
      </c>
      <c r="AG665" s="22">
        <v>1.087040693598841</v>
      </c>
      <c r="AH665" s="22">
        <v>4.2546642989585912</v>
      </c>
      <c r="AI665">
        <v>-18.902189705582391</v>
      </c>
      <c r="AJ665">
        <v>-10.787464088230255</v>
      </c>
      <c r="AK665">
        <v>-7.1916427254868367</v>
      </c>
      <c r="AL665">
        <v>13.415204810032671</v>
      </c>
      <c r="AM665">
        <v>10.787464088230255</v>
      </c>
      <c r="AN665">
        <v>7.1916427254868367</v>
      </c>
    </row>
    <row r="666" spans="24:40" x14ac:dyDescent="0.25">
      <c r="X666">
        <v>71</v>
      </c>
      <c r="Y666" s="22">
        <v>66.673044433084925</v>
      </c>
      <c r="Z666" s="22">
        <v>4.3269555669150748</v>
      </c>
      <c r="AA666" s="22">
        <v>4.3369350697748104</v>
      </c>
      <c r="AB666" s="22">
        <v>2.3010496350955425E-3</v>
      </c>
      <c r="AC666" s="22">
        <v>1.2047156984784795</v>
      </c>
      <c r="AD666" s="22">
        <v>1.7617407897796623E-4</v>
      </c>
      <c r="AE666" s="22">
        <v>-0.25193465741015014</v>
      </c>
      <c r="AF666" s="22">
        <v>-0.21504143609642187</v>
      </c>
      <c r="AG666" s="22">
        <v>1.0975954165713702</v>
      </c>
      <c r="AH666" s="22">
        <v>4.336935069774813</v>
      </c>
      <c r="AI666">
        <v>-18.902189705582391</v>
      </c>
      <c r="AJ666">
        <v>-10.787464088230255</v>
      </c>
      <c r="AK666">
        <v>-7.1916427254868367</v>
      </c>
      <c r="AL666">
        <v>13.415204810032671</v>
      </c>
      <c r="AM666">
        <v>10.787464088230255</v>
      </c>
      <c r="AN666">
        <v>7.1916427254868367</v>
      </c>
    </row>
    <row r="667" spans="24:40" x14ac:dyDescent="0.25">
      <c r="X667">
        <v>68</v>
      </c>
      <c r="Y667" s="22">
        <v>70.430831208955453</v>
      </c>
      <c r="Z667" s="22">
        <v>-2.4308312089554533</v>
      </c>
      <c r="AA667" s="22">
        <v>-3.2522500943154142</v>
      </c>
      <c r="AB667" s="22">
        <v>0.25256940934392408</v>
      </c>
      <c r="AC667" s="22">
        <v>-0.78193609487208071</v>
      </c>
      <c r="AD667" s="22">
        <v>1.0874237176512713E-2</v>
      </c>
      <c r="AE667" s="22">
        <v>-0.25193465741015014</v>
      </c>
      <c r="AF667" s="22">
        <v>-0.21469636615060905</v>
      </c>
      <c r="AG667" s="22">
        <v>0.88427150517930897</v>
      </c>
      <c r="AH667" s="22">
        <v>-3.2522500943154209</v>
      </c>
      <c r="AI667">
        <v>-18.902189705582391</v>
      </c>
      <c r="AJ667">
        <v>-10.787464088230255</v>
      </c>
      <c r="AK667">
        <v>-7.1916427254868367</v>
      </c>
      <c r="AL667">
        <v>13.415204810032671</v>
      </c>
      <c r="AM667">
        <v>10.787464088230255</v>
      </c>
      <c r="AN667">
        <v>7.1916427254868367</v>
      </c>
    </row>
    <row r="668" spans="24:40" x14ac:dyDescent="0.25">
      <c r="X668">
        <v>67.599999999999994</v>
      </c>
      <c r="Y668" s="22">
        <v>68.877077425830862</v>
      </c>
      <c r="Z668" s="22">
        <v>-1.2770774258308677</v>
      </c>
      <c r="AA668" s="22">
        <v>-1.4061997339446322</v>
      </c>
      <c r="AB668" s="22">
        <v>9.1823590203327976E-2</v>
      </c>
      <c r="AC668" s="22">
        <v>-0.37267821918824917</v>
      </c>
      <c r="AD668" s="22">
        <v>7.3909195439048904E-4</v>
      </c>
      <c r="AE668" s="22">
        <v>-0.25193465741015014</v>
      </c>
      <c r="AF668" s="22">
        <v>-0.2103643955081671</v>
      </c>
      <c r="AG668" s="22">
        <v>0.61047376617529536</v>
      </c>
      <c r="AH668" s="22">
        <v>-1.4061997339446282</v>
      </c>
      <c r="AI668">
        <v>-18.902189705582391</v>
      </c>
      <c r="AJ668">
        <v>-10.787464088230255</v>
      </c>
      <c r="AK668">
        <v>-7.1916427254868367</v>
      </c>
      <c r="AL668">
        <v>13.415204810032671</v>
      </c>
      <c r="AM668">
        <v>10.787464088230255</v>
      </c>
      <c r="AN668">
        <v>7.1916427254868367</v>
      </c>
    </row>
    <row r="669" spans="24:40" x14ac:dyDescent="0.25">
      <c r="X669">
        <v>67.3</v>
      </c>
      <c r="Y669" s="22">
        <v>73.291105046146001</v>
      </c>
      <c r="Z669" s="22">
        <v>-5.9911050461460036</v>
      </c>
      <c r="AA669" s="22">
        <v>-6.8564944524412539</v>
      </c>
      <c r="AB669" s="22">
        <v>0.12621455647603272</v>
      </c>
      <c r="AC669" s="22">
        <v>-1.782405130078095</v>
      </c>
      <c r="AD669" s="22">
        <v>2.4152599838616551E-2</v>
      </c>
      <c r="AE669" s="22">
        <v>-0.24253103988010652</v>
      </c>
      <c r="AF669" s="22">
        <v>-0.21000108530763542</v>
      </c>
      <c r="AG669" s="22">
        <v>1.3350674627441472</v>
      </c>
      <c r="AH669" s="22">
        <v>-6.8564944524412557</v>
      </c>
      <c r="AI669">
        <v>-18.902189705582391</v>
      </c>
      <c r="AJ669">
        <v>-10.787464088230255</v>
      </c>
      <c r="AK669">
        <v>-7.1916427254868367</v>
      </c>
      <c r="AL669">
        <v>13.415204810032671</v>
      </c>
      <c r="AM669">
        <v>10.787464088230255</v>
      </c>
      <c r="AN669">
        <v>7.1916427254868367</v>
      </c>
    </row>
    <row r="670" spans="24:40" x14ac:dyDescent="0.25">
      <c r="X670">
        <v>66.8</v>
      </c>
      <c r="Y670" s="22">
        <v>62.777627348708975</v>
      </c>
      <c r="Z670" s="22">
        <v>4.0223726512910218</v>
      </c>
      <c r="AA670" s="22">
        <v>4.3717102707564521</v>
      </c>
      <c r="AB670" s="22">
        <v>7.9908685120842704E-2</v>
      </c>
      <c r="AC670" s="22">
        <v>1.1661884325709231</v>
      </c>
      <c r="AD670" s="22">
        <v>6.2165139276731231E-3</v>
      </c>
      <c r="AE670" s="22">
        <v>-0.24253103988010652</v>
      </c>
      <c r="AF670" s="22">
        <v>-0.20946603689665469</v>
      </c>
      <c r="AG670" s="22">
        <v>1.0799020476741967</v>
      </c>
      <c r="AH670" s="22">
        <v>4.371710270756453</v>
      </c>
      <c r="AI670">
        <v>-18.902189705582391</v>
      </c>
      <c r="AJ670">
        <v>-10.787464088230255</v>
      </c>
      <c r="AK670">
        <v>-7.1916427254868367</v>
      </c>
      <c r="AL670">
        <v>13.415204810032671</v>
      </c>
      <c r="AM670">
        <v>10.787464088230255</v>
      </c>
      <c r="AN670">
        <v>7.1916427254868367</v>
      </c>
    </row>
    <row r="671" spans="24:40" x14ac:dyDescent="0.25">
      <c r="X671">
        <v>66.400000000000006</v>
      </c>
      <c r="Y671" s="22">
        <v>64.634761490382431</v>
      </c>
      <c r="Z671" s="22">
        <v>1.7652385096175749</v>
      </c>
      <c r="AA671" s="22">
        <v>2.0151219303137964</v>
      </c>
      <c r="AB671" s="22">
        <v>0.1240041195211001</v>
      </c>
      <c r="AC671" s="22">
        <v>0.52451058030154041</v>
      </c>
      <c r="AD671" s="22">
        <v>2.0496936442897526E-3</v>
      </c>
      <c r="AE671" s="22">
        <v>-0.24253103988010652</v>
      </c>
      <c r="AF671" s="22">
        <v>-0.20769156118988907</v>
      </c>
      <c r="AG671" s="22">
        <v>0.72423102688406027</v>
      </c>
      <c r="AH671" s="22">
        <v>2.0151219303137968</v>
      </c>
      <c r="AI671">
        <v>-18.902189705582391</v>
      </c>
      <c r="AJ671">
        <v>-10.787464088230255</v>
      </c>
      <c r="AK671">
        <v>-7.1916427254868367</v>
      </c>
      <c r="AL671">
        <v>13.415204810032671</v>
      </c>
      <c r="AM671">
        <v>10.787464088230255</v>
      </c>
      <c r="AN671">
        <v>7.1916427254868367</v>
      </c>
    </row>
    <row r="672" spans="24:40" x14ac:dyDescent="0.25">
      <c r="X672">
        <v>66</v>
      </c>
      <c r="Y672" s="22">
        <v>69.850066954532025</v>
      </c>
      <c r="Z672" s="22">
        <v>-3.850066954532025</v>
      </c>
      <c r="AA672" s="22">
        <v>-4.3973093311371656</v>
      </c>
      <c r="AB672" s="22">
        <v>0.12444937014781715</v>
      </c>
      <c r="AC672" s="22">
        <v>-1.1442727127963219</v>
      </c>
      <c r="AD672" s="22">
        <v>9.7952814747004156E-3</v>
      </c>
      <c r="AE672" s="22">
        <v>-0.23783731322627524</v>
      </c>
      <c r="AF672" s="22">
        <v>-0.20740506040012352</v>
      </c>
      <c r="AG672" s="22">
        <v>1.0697068349769117</v>
      </c>
      <c r="AH672" s="22">
        <v>-4.3973093311371638</v>
      </c>
      <c r="AI672">
        <v>-18.902189705582391</v>
      </c>
      <c r="AJ672">
        <v>-10.787464088230255</v>
      </c>
      <c r="AK672">
        <v>-7.1916427254868367</v>
      </c>
      <c r="AL672">
        <v>13.415204810032671</v>
      </c>
      <c r="AM672">
        <v>10.787464088230255</v>
      </c>
      <c r="AN672">
        <v>7.1916427254868367</v>
      </c>
    </row>
    <row r="673" spans="24:40" x14ac:dyDescent="0.25">
      <c r="X673">
        <v>65.5</v>
      </c>
      <c r="Y673" s="22">
        <v>61.26083247558843</v>
      </c>
      <c r="Z673" s="22">
        <v>4.2391675244115703</v>
      </c>
      <c r="AA673" s="22">
        <v>4.8390740400759427</v>
      </c>
      <c r="AB673" s="22">
        <v>0.12397134466141752</v>
      </c>
      <c r="AC673" s="22">
        <v>1.2595729200556354</v>
      </c>
      <c r="AD673" s="22">
        <v>1.1816695066029077E-2</v>
      </c>
      <c r="AE673" s="22">
        <v>-0.23783731322627524</v>
      </c>
      <c r="AF673" s="22">
        <v>-0.20719457733297092</v>
      </c>
      <c r="AG673" s="22">
        <v>1.1223069633819596</v>
      </c>
      <c r="AH673" s="22">
        <v>4.8390740400759427</v>
      </c>
      <c r="AI673">
        <v>-18.902189705582391</v>
      </c>
      <c r="AJ673">
        <v>-10.787464088230255</v>
      </c>
      <c r="AK673">
        <v>-7.1916427254868367</v>
      </c>
      <c r="AL673">
        <v>13.415204810032671</v>
      </c>
      <c r="AM673">
        <v>10.787464088230255</v>
      </c>
      <c r="AN673">
        <v>7.1916427254868367</v>
      </c>
    </row>
    <row r="674" spans="24:40" x14ac:dyDescent="0.25">
      <c r="X674">
        <v>65.2</v>
      </c>
      <c r="Y674" s="22">
        <v>63.357999840429315</v>
      </c>
      <c r="Z674" s="22">
        <v>1.8420001595706879</v>
      </c>
      <c r="AA674" s="22">
        <v>2.2461564597945269</v>
      </c>
      <c r="AB674" s="22">
        <v>0.17993239004410602</v>
      </c>
      <c r="AC674" s="22">
        <v>0.56567466165088032</v>
      </c>
      <c r="AD674" s="22">
        <v>3.6952135376277766E-3</v>
      </c>
      <c r="AE674" s="22">
        <v>-0.23783731322627524</v>
      </c>
      <c r="AF674" s="22">
        <v>-0.20664549727805018</v>
      </c>
      <c r="AG674" s="22">
        <v>0.75211346328255568</v>
      </c>
      <c r="AH674" s="22">
        <v>2.2461564597945247</v>
      </c>
      <c r="AI674">
        <v>-18.902189705582391</v>
      </c>
      <c r="AJ674">
        <v>-10.787464088230255</v>
      </c>
      <c r="AK674">
        <v>-7.1916427254868367</v>
      </c>
      <c r="AL674">
        <v>13.415204810032671</v>
      </c>
      <c r="AM674">
        <v>10.787464088230255</v>
      </c>
      <c r="AN674">
        <v>7.1916427254868367</v>
      </c>
    </row>
    <row r="675" spans="24:40" x14ac:dyDescent="0.25">
      <c r="X675">
        <v>64.8</v>
      </c>
      <c r="Y675" s="22">
        <v>65.210239552965163</v>
      </c>
      <c r="Z675" s="22">
        <v>-0.4102395529651659</v>
      </c>
      <c r="AA675" s="22">
        <v>-0.49200081965878439</v>
      </c>
      <c r="AB675" s="22">
        <v>0.16618115951579762</v>
      </c>
      <c r="AC675" s="22">
        <v>-0.12494059505914423</v>
      </c>
      <c r="AD675" s="22">
        <v>1.6374333068145102E-4</v>
      </c>
      <c r="AE675" s="22">
        <v>-0.23783731322627524</v>
      </c>
      <c r="AF675" s="22">
        <v>-0.2061012254330824</v>
      </c>
      <c r="AG675" s="22">
        <v>0.35346936933650169</v>
      </c>
      <c r="AH675" s="22">
        <v>-0.49200081965878573</v>
      </c>
      <c r="AI675">
        <v>-18.902189705582391</v>
      </c>
      <c r="AJ675">
        <v>-10.787464088230255</v>
      </c>
      <c r="AK675">
        <v>-7.1916427254868367</v>
      </c>
      <c r="AL675">
        <v>13.415204810032671</v>
      </c>
      <c r="AM675">
        <v>10.787464088230255</v>
      </c>
      <c r="AN675">
        <v>7.1916427254868367</v>
      </c>
    </row>
    <row r="676" spans="24:40" x14ac:dyDescent="0.25">
      <c r="X676">
        <v>64.400000000000006</v>
      </c>
      <c r="Y676" s="22">
        <v>61.954715625386434</v>
      </c>
      <c r="Z676" s="22">
        <v>2.4452843746135713</v>
      </c>
      <c r="AA676" s="22">
        <v>2.9300005661928026</v>
      </c>
      <c r="AB676" s="22">
        <v>0.16543211532858643</v>
      </c>
      <c r="AC676" s="22">
        <v>0.74438982860941139</v>
      </c>
      <c r="AD676" s="22">
        <v>5.7810325426122982E-3</v>
      </c>
      <c r="AE676" s="22">
        <v>-0.23783731322627524</v>
      </c>
      <c r="AF676" s="22">
        <v>-0.20558385031389373</v>
      </c>
      <c r="AG676" s="22">
        <v>0.86278028988231492</v>
      </c>
      <c r="AH676" s="22">
        <v>2.9300005661928026</v>
      </c>
      <c r="AI676">
        <v>-18.902189705582391</v>
      </c>
      <c r="AJ676">
        <v>-10.787464088230255</v>
      </c>
      <c r="AK676">
        <v>-7.1916427254868367</v>
      </c>
      <c r="AL676">
        <v>13.415204810032671</v>
      </c>
      <c r="AM676">
        <v>10.787464088230255</v>
      </c>
      <c r="AN676">
        <v>7.1916427254868367</v>
      </c>
    </row>
    <row r="677" spans="24:40" x14ac:dyDescent="0.25">
      <c r="X677">
        <v>64</v>
      </c>
      <c r="Y677" s="22">
        <v>63.74436957341608</v>
      </c>
      <c r="Z677" s="22">
        <v>0.25563042658392021</v>
      </c>
      <c r="AA677" s="22">
        <v>0.30626488284218567</v>
      </c>
      <c r="AB677" s="22">
        <v>0.1653289655293565</v>
      </c>
      <c r="AC677" s="22">
        <v>7.7813825244520157E-2</v>
      </c>
      <c r="AD677" s="22">
        <v>6.3123858191707367E-5</v>
      </c>
      <c r="AE677" s="22">
        <v>-0.23002600999886993</v>
      </c>
      <c r="AF677" s="22">
        <v>-0.20443975191762306</v>
      </c>
      <c r="AG677" s="22">
        <v>0.27895129547023106</v>
      </c>
      <c r="AH677" s="22">
        <v>0.30626488284218883</v>
      </c>
      <c r="AI677">
        <v>-18.902189705582391</v>
      </c>
      <c r="AJ677">
        <v>-10.787464088230255</v>
      </c>
      <c r="AK677">
        <v>-7.1916427254868367</v>
      </c>
      <c r="AL677">
        <v>13.415204810032671</v>
      </c>
      <c r="AM677">
        <v>10.787464088230255</v>
      </c>
      <c r="AN677">
        <v>7.1916427254868367</v>
      </c>
    </row>
    <row r="678" spans="24:40" x14ac:dyDescent="0.25">
      <c r="X678">
        <v>68.900000000000006</v>
      </c>
      <c r="Y678" s="22">
        <v>70.922356054409576</v>
      </c>
      <c r="Z678" s="22">
        <v>-2.0223560544095704</v>
      </c>
      <c r="AA678" s="22">
        <v>-2.0803152317666473</v>
      </c>
      <c r="AB678" s="22">
        <v>2.7860766710754742E-2</v>
      </c>
      <c r="AC678" s="22">
        <v>-0.57042069836592901</v>
      </c>
      <c r="AD678" s="22">
        <v>4.9079659855659128E-4</v>
      </c>
      <c r="AE678" s="22">
        <v>-0.23002600999886993</v>
      </c>
      <c r="AF678" s="22">
        <v>-0.20248667870541415</v>
      </c>
      <c r="AG678" s="22">
        <v>0.75526200643613006</v>
      </c>
      <c r="AH678" s="22">
        <v>-2.0803152317666509</v>
      </c>
      <c r="AI678">
        <v>-18.902189705582391</v>
      </c>
      <c r="AJ678">
        <v>-10.787464088230255</v>
      </c>
      <c r="AK678">
        <v>-7.1916427254868367</v>
      </c>
      <c r="AL678">
        <v>13.415204810032671</v>
      </c>
      <c r="AM678">
        <v>10.787464088230255</v>
      </c>
      <c r="AN678">
        <v>7.1916427254868367</v>
      </c>
    </row>
    <row r="679" spans="24:40" x14ac:dyDescent="0.25">
      <c r="X679">
        <v>68.7</v>
      </c>
      <c r="Y679" s="22">
        <v>71.616010973097076</v>
      </c>
      <c r="Z679" s="22">
        <v>-2.9160109730970731</v>
      </c>
      <c r="AA679" s="22">
        <v>-2.9409363587515145</v>
      </c>
      <c r="AB679" s="22">
        <v>8.4753230311402344E-3</v>
      </c>
      <c r="AC679" s="22">
        <v>-0.81440284476639158</v>
      </c>
      <c r="AD679" s="22">
        <v>2.9838548688914643E-4</v>
      </c>
      <c r="AE679" s="22">
        <v>-0.23002600999886993</v>
      </c>
      <c r="AF679" s="22">
        <v>-0.2015206466753606</v>
      </c>
      <c r="AG679" s="22">
        <v>0.90244270996356968</v>
      </c>
      <c r="AH679" s="22">
        <v>-2.9409363587515176</v>
      </c>
      <c r="AI679">
        <v>-18.902189705582391</v>
      </c>
      <c r="AJ679">
        <v>-10.787464088230255</v>
      </c>
      <c r="AK679">
        <v>-7.1916427254868367</v>
      </c>
      <c r="AL679">
        <v>13.415204810032671</v>
      </c>
      <c r="AM679">
        <v>10.787464088230255</v>
      </c>
      <c r="AN679">
        <v>7.1916427254868367</v>
      </c>
    </row>
    <row r="680" spans="24:40" x14ac:dyDescent="0.25">
      <c r="X680">
        <v>68.5</v>
      </c>
      <c r="Y680" s="22">
        <v>71.133246325513099</v>
      </c>
      <c r="Z680" s="22">
        <v>-2.6332463255130989</v>
      </c>
      <c r="AA680" s="22">
        <v>-2.6766500778206535</v>
      </c>
      <c r="AB680" s="22">
        <v>1.6215699118541094E-2</v>
      </c>
      <c r="AC680" s="22">
        <v>-0.7383179628381118</v>
      </c>
      <c r="AD680" s="22">
        <v>4.7289972122147657E-4</v>
      </c>
      <c r="AE680" s="22">
        <v>-0.23002600999886993</v>
      </c>
      <c r="AF680" s="22">
        <v>-0.20029435954556174</v>
      </c>
      <c r="AG680" s="22">
        <v>0.85925430626684196</v>
      </c>
      <c r="AH680" s="22">
        <v>-2.6766500778206583</v>
      </c>
      <c r="AI680">
        <v>-18.902189705582391</v>
      </c>
      <c r="AJ680">
        <v>-10.787464088230255</v>
      </c>
      <c r="AK680">
        <v>-7.1916427254868367</v>
      </c>
      <c r="AL680">
        <v>13.415204810032671</v>
      </c>
      <c r="AM680">
        <v>10.787464088230255</v>
      </c>
      <c r="AN680">
        <v>7.1916427254868367</v>
      </c>
    </row>
    <row r="681" spans="24:40" x14ac:dyDescent="0.25">
      <c r="X681">
        <v>68.3</v>
      </c>
      <c r="Y681" s="22">
        <v>70.733092592851463</v>
      </c>
      <c r="Z681" s="22">
        <v>-2.433092592851466</v>
      </c>
      <c r="AA681" s="22">
        <v>-2.4554617539478727</v>
      </c>
      <c r="AB681" s="22">
        <v>9.1099611144192238E-3</v>
      </c>
      <c r="AC681" s="22">
        <v>-0.67974777870180614</v>
      </c>
      <c r="AD681" s="22">
        <v>2.2358005248862624E-4</v>
      </c>
      <c r="AE681" s="22">
        <v>-0.22378708008709278</v>
      </c>
      <c r="AF681" s="22">
        <v>-0.20019868822505826</v>
      </c>
      <c r="AG681" s="22">
        <v>0.8244681793142814</v>
      </c>
      <c r="AH681" s="22">
        <v>-2.4554617539478745</v>
      </c>
      <c r="AI681">
        <v>-18.902189705582391</v>
      </c>
      <c r="AJ681">
        <v>-10.787464088230255</v>
      </c>
      <c r="AK681">
        <v>-7.1916427254868367</v>
      </c>
      <c r="AL681">
        <v>13.415204810032671</v>
      </c>
      <c r="AM681">
        <v>10.787464088230255</v>
      </c>
      <c r="AN681">
        <v>7.1916427254868367</v>
      </c>
    </row>
    <row r="682" spans="24:40" x14ac:dyDescent="0.25">
      <c r="X682">
        <v>68.099999999999994</v>
      </c>
      <c r="Y682" s="22">
        <v>70.245627995094907</v>
      </c>
      <c r="Z682" s="22">
        <v>-2.1456279950949124</v>
      </c>
      <c r="AA682" s="22">
        <v>-2.1804650663486314</v>
      </c>
      <c r="AB682" s="22">
        <v>1.597689951164958E-2</v>
      </c>
      <c r="AC682" s="22">
        <v>-0.60152498624841499</v>
      </c>
      <c r="AD682" s="22">
        <v>3.0920104466464936E-4</v>
      </c>
      <c r="AE682" s="22">
        <v>-0.22378708008709278</v>
      </c>
      <c r="AF682" s="22">
        <v>-0.19981777935733991</v>
      </c>
      <c r="AG682" s="22">
        <v>0.77558041894339691</v>
      </c>
      <c r="AH682" s="22">
        <v>-2.1804650663486269</v>
      </c>
      <c r="AI682">
        <v>-18.902189705582391</v>
      </c>
      <c r="AJ682">
        <v>-10.787464088230255</v>
      </c>
      <c r="AK682">
        <v>-7.1916427254868367</v>
      </c>
      <c r="AL682">
        <v>13.415204810032671</v>
      </c>
      <c r="AM682">
        <v>10.787464088230255</v>
      </c>
      <c r="AN682">
        <v>7.1916427254868367</v>
      </c>
    </row>
    <row r="683" spans="24:40" x14ac:dyDescent="0.25">
      <c r="X683">
        <v>67.900000000000006</v>
      </c>
      <c r="Y683" s="22">
        <v>69.785999539011385</v>
      </c>
      <c r="Z683" s="22">
        <v>-1.8859995390113795</v>
      </c>
      <c r="AA683" s="22">
        <v>-1.9027927958067465</v>
      </c>
      <c r="AB683" s="22">
        <v>8.8255835487601724E-3</v>
      </c>
      <c r="AC683" s="22">
        <v>-0.52682749442007837</v>
      </c>
      <c r="AD683" s="22">
        <v>1.3006984123353868E-4</v>
      </c>
      <c r="AE683" s="22">
        <v>-0.22378708008709278</v>
      </c>
      <c r="AF683" s="22">
        <v>-0.19871013874527257</v>
      </c>
      <c r="AG683" s="22">
        <v>0.72582883272854237</v>
      </c>
      <c r="AH683" s="22">
        <v>-1.902792795806751</v>
      </c>
      <c r="AI683">
        <v>-18.902189705582391</v>
      </c>
      <c r="AJ683">
        <v>-10.787464088230255</v>
      </c>
      <c r="AK683">
        <v>-7.1916427254868367</v>
      </c>
      <c r="AL683">
        <v>13.415204810032671</v>
      </c>
      <c r="AM683">
        <v>10.787464088230255</v>
      </c>
      <c r="AN683">
        <v>7.1916427254868367</v>
      </c>
    </row>
    <row r="684" spans="24:40" x14ac:dyDescent="0.25">
      <c r="X684">
        <v>67.7</v>
      </c>
      <c r="Y684" s="22">
        <v>69.62471459344944</v>
      </c>
      <c r="Z684" s="22">
        <v>-1.924714593449437</v>
      </c>
      <c r="AA684" s="22">
        <v>-1.9539194949292664</v>
      </c>
      <c r="AB684" s="22">
        <v>1.4946829465400588E-2</v>
      </c>
      <c r="AC684" s="22">
        <v>-0.53930990219916664</v>
      </c>
      <c r="AD684" s="22">
        <v>2.3228041545473213E-4</v>
      </c>
      <c r="AE684" s="22">
        <v>-0.22378708008709278</v>
      </c>
      <c r="AF684" s="22">
        <v>-0.19797696471475082</v>
      </c>
      <c r="AG684" s="22">
        <v>0.73437722064288369</v>
      </c>
      <c r="AH684" s="22">
        <v>-1.9539194949292664</v>
      </c>
      <c r="AI684">
        <v>-18.902189705582391</v>
      </c>
      <c r="AJ684">
        <v>-10.787464088230255</v>
      </c>
      <c r="AK684">
        <v>-7.1916427254868367</v>
      </c>
      <c r="AL684">
        <v>13.415204810032671</v>
      </c>
      <c r="AM684">
        <v>10.787464088230255</v>
      </c>
      <c r="AN684">
        <v>7.1916427254868367</v>
      </c>
    </row>
    <row r="685" spans="24:40" x14ac:dyDescent="0.25">
      <c r="X685">
        <v>67.5</v>
      </c>
      <c r="Y685" s="22">
        <v>71.17313544071726</v>
      </c>
      <c r="Z685" s="22">
        <v>-3.6731354407172603</v>
      </c>
      <c r="AA685" s="22">
        <v>-3.744735325308497</v>
      </c>
      <c r="AB685" s="22">
        <v>1.9120145583408465E-2</v>
      </c>
      <c r="AC685" s="22">
        <v>-1.0314090239936167</v>
      </c>
      <c r="AD685" s="22">
        <v>1.091399203341872E-3</v>
      </c>
      <c r="AE685" s="22">
        <v>-0.22378708008709278</v>
      </c>
      <c r="AF685" s="22">
        <v>-0.196188002775815</v>
      </c>
      <c r="AG685" s="22">
        <v>1.0155830955631433</v>
      </c>
      <c r="AH685" s="22">
        <v>-3.7447353253084912</v>
      </c>
      <c r="AI685">
        <v>-18.902189705582391</v>
      </c>
      <c r="AJ685">
        <v>-10.787464088230255</v>
      </c>
      <c r="AK685">
        <v>-7.1916427254868367</v>
      </c>
      <c r="AL685">
        <v>13.415204810032671</v>
      </c>
      <c r="AM685">
        <v>10.787464088230255</v>
      </c>
      <c r="AN685">
        <v>7.1916427254868367</v>
      </c>
    </row>
    <row r="686" spans="24:40" x14ac:dyDescent="0.25">
      <c r="X686">
        <v>67.3</v>
      </c>
      <c r="Y686" s="22">
        <v>68.937803233397176</v>
      </c>
      <c r="Z686" s="22">
        <v>-1.6378032333971788</v>
      </c>
      <c r="AA686" s="22">
        <v>-1.6527148013594655</v>
      </c>
      <c r="AB686" s="22">
        <v>9.0224689402061201E-3</v>
      </c>
      <c r="AC686" s="22">
        <v>-0.45754278583808483</v>
      </c>
      <c r="AD686" s="22">
        <v>1.0031627824927535E-4</v>
      </c>
      <c r="AE686" s="22">
        <v>-0.22378708008709278</v>
      </c>
      <c r="AF686" s="22">
        <v>-0.19577988237706995</v>
      </c>
      <c r="AG686" s="22">
        <v>0.67641909038560177</v>
      </c>
      <c r="AH686" s="22">
        <v>-1.6527148013594635</v>
      </c>
      <c r="AI686">
        <v>-18.902189705582391</v>
      </c>
      <c r="AJ686">
        <v>-10.787464088230255</v>
      </c>
      <c r="AK686">
        <v>-7.1916427254868367</v>
      </c>
      <c r="AL686">
        <v>13.415204810032671</v>
      </c>
      <c r="AM686">
        <v>10.787464088230255</v>
      </c>
      <c r="AN686">
        <v>7.1916427254868367</v>
      </c>
    </row>
    <row r="687" spans="24:40" x14ac:dyDescent="0.25">
      <c r="X687">
        <v>67.2</v>
      </c>
      <c r="Y687" s="22">
        <v>71.838954889151793</v>
      </c>
      <c r="Z687" s="22">
        <v>-4.6389548891517904</v>
      </c>
      <c r="AA687" s="22">
        <v>-4.6827472949138524</v>
      </c>
      <c r="AB687" s="22">
        <v>9.351861846064239E-3</v>
      </c>
      <c r="AC687" s="22">
        <v>-1.2961710798474064</v>
      </c>
      <c r="AD687" s="22">
        <v>8.3473708484713052E-4</v>
      </c>
      <c r="AE687" s="22">
        <v>-0.21444491222324932</v>
      </c>
      <c r="AF687" s="22">
        <v>-0.19501331367430347</v>
      </c>
      <c r="AG687" s="22">
        <v>1.1384950943449017</v>
      </c>
      <c r="AH687" s="22">
        <v>-4.682747294913856</v>
      </c>
      <c r="AI687">
        <v>-18.902189705582391</v>
      </c>
      <c r="AJ687">
        <v>-10.787464088230255</v>
      </c>
      <c r="AK687">
        <v>-7.1916427254868367</v>
      </c>
      <c r="AL687">
        <v>13.415204810032671</v>
      </c>
      <c r="AM687">
        <v>10.787464088230255</v>
      </c>
      <c r="AN687">
        <v>7.1916427254868367</v>
      </c>
    </row>
    <row r="688" spans="24:40" x14ac:dyDescent="0.25">
      <c r="X688">
        <v>65.3</v>
      </c>
      <c r="Y688" s="22">
        <v>66.62948987337893</v>
      </c>
      <c r="Z688" s="22">
        <v>-1.3294898733789324</v>
      </c>
      <c r="AA688" s="22">
        <v>-1.3530877752333339</v>
      </c>
      <c r="AB688" s="22">
        <v>1.7440037731717775E-2</v>
      </c>
      <c r="AC688" s="22">
        <v>-0.37299876493496614</v>
      </c>
      <c r="AD688" s="22">
        <v>1.299719226602853E-4</v>
      </c>
      <c r="AE688" s="22">
        <v>-0.21444491222324932</v>
      </c>
      <c r="AF688" s="22">
        <v>-0.1930751177101101</v>
      </c>
      <c r="AG688" s="22">
        <v>0.61073624825694284</v>
      </c>
      <c r="AH688" s="22">
        <v>-1.3530877752333277</v>
      </c>
      <c r="AI688">
        <v>-18.902189705582391</v>
      </c>
      <c r="AJ688">
        <v>-10.787464088230255</v>
      </c>
      <c r="AK688">
        <v>-7.1916427254868367</v>
      </c>
      <c r="AL688">
        <v>13.415204810032671</v>
      </c>
      <c r="AM688">
        <v>10.787464088230255</v>
      </c>
      <c r="AN688">
        <v>7.1916427254868367</v>
      </c>
    </row>
    <row r="689" spans="24:40" x14ac:dyDescent="0.25">
      <c r="X689">
        <v>66.900000000000006</v>
      </c>
      <c r="Y689" s="22">
        <v>67.323399143858808</v>
      </c>
      <c r="Z689" s="22">
        <v>-0.42339914385880206</v>
      </c>
      <c r="AA689" s="22">
        <v>-0.43675953246990673</v>
      </c>
      <c r="AB689" s="22">
        <v>3.058980426952837E-2</v>
      </c>
      <c r="AC689" s="22">
        <v>-0.11959088388885611</v>
      </c>
      <c r="AD689" s="22">
        <v>2.3752627915497744E-5</v>
      </c>
      <c r="AE689" s="22">
        <v>-0.21444491222324932</v>
      </c>
      <c r="AF689" s="22">
        <v>-0.18915627648940722</v>
      </c>
      <c r="AG689" s="22">
        <v>0.34581914910666256</v>
      </c>
      <c r="AH689" s="22">
        <v>-0.43675953246990729</v>
      </c>
      <c r="AI689">
        <v>-18.902189705582391</v>
      </c>
      <c r="AJ689">
        <v>-10.787464088230255</v>
      </c>
      <c r="AK689">
        <v>-7.1916427254868367</v>
      </c>
      <c r="AL689">
        <v>13.415204810032671</v>
      </c>
      <c r="AM689">
        <v>10.787464088230255</v>
      </c>
      <c r="AN689">
        <v>7.1916427254868367</v>
      </c>
    </row>
    <row r="690" spans="24:40" x14ac:dyDescent="0.25">
      <c r="X690">
        <v>66.7</v>
      </c>
      <c r="Y690" s="22">
        <v>66.056470610494799</v>
      </c>
      <c r="Z690" s="22">
        <v>0.64352938950520411</v>
      </c>
      <c r="AA690" s="22">
        <v>0.65675400050804456</v>
      </c>
      <c r="AB690" s="22">
        <v>2.0136323482790056E-2</v>
      </c>
      <c r="AC690" s="22">
        <v>0.18079542978579907</v>
      </c>
      <c r="AD690" s="22">
        <v>3.5353776801658857E-5</v>
      </c>
      <c r="AE690" s="22">
        <v>-0.21444491222324932</v>
      </c>
      <c r="AF690" s="22">
        <v>-0.18852159050734707</v>
      </c>
      <c r="AG690" s="22">
        <v>0.4252004583555844</v>
      </c>
      <c r="AH690" s="22">
        <v>0.65675400050805066</v>
      </c>
      <c r="AI690">
        <v>-18.902189705582391</v>
      </c>
      <c r="AJ690">
        <v>-10.787464088230255</v>
      </c>
      <c r="AK690">
        <v>-7.1916427254868367</v>
      </c>
      <c r="AL690">
        <v>13.415204810032671</v>
      </c>
      <c r="AM690">
        <v>10.787464088230255</v>
      </c>
      <c r="AN690">
        <v>7.1916427254868367</v>
      </c>
    </row>
    <row r="691" spans="24:40" x14ac:dyDescent="0.25">
      <c r="X691">
        <v>66.5</v>
      </c>
      <c r="Y691" s="22">
        <v>67.607549198087696</v>
      </c>
      <c r="Z691" s="22">
        <v>-1.1075491980876961</v>
      </c>
      <c r="AA691" s="22">
        <v>-1.1154371968116976</v>
      </c>
      <c r="AB691" s="22">
        <v>7.0716654837688613E-3</v>
      </c>
      <c r="AC691" s="22">
        <v>-0.3091049548626586</v>
      </c>
      <c r="AD691" s="22">
        <v>3.5814767585418417E-5</v>
      </c>
      <c r="AE691" s="22">
        <v>-0.21444491222324932</v>
      </c>
      <c r="AF691" s="22">
        <v>-0.18842578243852012</v>
      </c>
      <c r="AG691" s="22">
        <v>0.55597208101006168</v>
      </c>
      <c r="AH691" s="22">
        <v>-1.1154371968117014</v>
      </c>
      <c r="AI691">
        <v>-18.902189705582391</v>
      </c>
      <c r="AJ691">
        <v>-10.787464088230255</v>
      </c>
      <c r="AK691">
        <v>-7.1916427254868367</v>
      </c>
      <c r="AL691">
        <v>13.415204810032671</v>
      </c>
      <c r="AM691">
        <v>10.787464088230255</v>
      </c>
      <c r="AN691">
        <v>7.1916427254868367</v>
      </c>
    </row>
    <row r="692" spans="24:40" x14ac:dyDescent="0.25">
      <c r="X692">
        <v>66.3</v>
      </c>
      <c r="Y692" s="22">
        <v>67.386057146311842</v>
      </c>
      <c r="Z692" s="22">
        <v>-1.0860571463118447</v>
      </c>
      <c r="AA692" s="22">
        <v>-1.0932975226090917</v>
      </c>
      <c r="AB692" s="22">
        <v>6.6225123056775238E-3</v>
      </c>
      <c r="AC692" s="22">
        <v>-0.30303822435016903</v>
      </c>
      <c r="AD692" s="22">
        <v>3.2221791607913628E-5</v>
      </c>
      <c r="AE692" s="22">
        <v>-0.21444491222324932</v>
      </c>
      <c r="AF692" s="22">
        <v>-0.18834626802110582</v>
      </c>
      <c r="AG692" s="22">
        <v>0.55048907741223074</v>
      </c>
      <c r="AH692" s="22">
        <v>-1.0932975226090902</v>
      </c>
      <c r="AI692">
        <v>-18.902189705582391</v>
      </c>
      <c r="AJ692">
        <v>-10.787464088230255</v>
      </c>
      <c r="AK692">
        <v>-7.1916427254868367</v>
      </c>
      <c r="AL692">
        <v>13.415204810032671</v>
      </c>
      <c r="AM692">
        <v>10.787464088230255</v>
      </c>
      <c r="AN692">
        <v>7.1916427254868367</v>
      </c>
    </row>
    <row r="693" spans="24:40" x14ac:dyDescent="0.25">
      <c r="X693">
        <v>67.900000000000006</v>
      </c>
      <c r="Y693" s="22">
        <v>68.670174436845471</v>
      </c>
      <c r="Z693" s="22">
        <v>-0.77017443684546549</v>
      </c>
      <c r="AA693" s="22">
        <v>-0.7738494966339573</v>
      </c>
      <c r="AB693" s="22">
        <v>4.7490627111256272E-3</v>
      </c>
      <c r="AC693" s="22">
        <v>-0.21469636615060905</v>
      </c>
      <c r="AD693" s="22">
        <v>1.1576335262760148E-5</v>
      </c>
      <c r="AE693" s="22">
        <v>-0.21444491222324932</v>
      </c>
      <c r="AF693" s="22">
        <v>-0.18788057981404235</v>
      </c>
      <c r="AG693" s="22">
        <v>0.46335339229427147</v>
      </c>
      <c r="AH693" s="22">
        <v>-0.77384949663395319</v>
      </c>
      <c r="AI693">
        <v>-18.902189705582391</v>
      </c>
      <c r="AJ693">
        <v>-10.787464088230255</v>
      </c>
      <c r="AK693">
        <v>-7.1916427254868367</v>
      </c>
      <c r="AL693">
        <v>13.415204810032671</v>
      </c>
      <c r="AM693">
        <v>10.787464088230255</v>
      </c>
      <c r="AN693">
        <v>7.1916427254868367</v>
      </c>
    </row>
    <row r="694" spans="24:40" x14ac:dyDescent="0.25">
      <c r="X694">
        <v>69.5</v>
      </c>
      <c r="Y694" s="22">
        <v>71.722429816188637</v>
      </c>
      <c r="Z694" s="22">
        <v>-2.2224298161886367</v>
      </c>
      <c r="AA694" s="22">
        <v>-2.2560924027389007</v>
      </c>
      <c r="AB694" s="22">
        <v>1.4920748152603445E-2</v>
      </c>
      <c r="AC694" s="22">
        <v>-0.62272221751252343</v>
      </c>
      <c r="AD694" s="22">
        <v>3.0913953454807084E-4</v>
      </c>
      <c r="AE694" s="22">
        <v>-0.21444491222324932</v>
      </c>
      <c r="AF694" s="22">
        <v>-0.18609387195089369</v>
      </c>
      <c r="AG694" s="22">
        <v>0.78912750396404474</v>
      </c>
      <c r="AH694" s="22">
        <v>-2.256092402738906</v>
      </c>
      <c r="AI694">
        <v>-18.902189705582391</v>
      </c>
      <c r="AJ694">
        <v>-10.787464088230255</v>
      </c>
      <c r="AK694">
        <v>-7.1916427254868367</v>
      </c>
      <c r="AL694">
        <v>13.415204810032671</v>
      </c>
      <c r="AM694">
        <v>10.787464088230255</v>
      </c>
      <c r="AN694">
        <v>7.1916427254868367</v>
      </c>
    </row>
    <row r="695" spans="24:40" x14ac:dyDescent="0.25">
      <c r="X695">
        <v>76</v>
      </c>
      <c r="Y695" s="22">
        <v>69.638603454742579</v>
      </c>
      <c r="Z695" s="22">
        <v>6.3613965452574206</v>
      </c>
      <c r="AA695" s="22">
        <v>6.4473461457722721</v>
      </c>
      <c r="AB695" s="22">
        <v>1.3331004505040503E-2</v>
      </c>
      <c r="AC695" s="22">
        <v>1.7810192755581478</v>
      </c>
      <c r="AD695" s="22">
        <v>2.2556672410138224E-3</v>
      </c>
      <c r="AE695" s="22">
        <v>-0.21444491222324932</v>
      </c>
      <c r="AF695" s="22">
        <v>-0.18213935108247467</v>
      </c>
      <c r="AG695" s="22">
        <v>1.3345483414092378</v>
      </c>
      <c r="AH695" s="22">
        <v>6.4473461457722667</v>
      </c>
      <c r="AI695">
        <v>-18.902189705582391</v>
      </c>
      <c r="AJ695">
        <v>-10.787464088230255</v>
      </c>
      <c r="AK695">
        <v>-7.1916427254868367</v>
      </c>
      <c r="AL695">
        <v>13.415204810032671</v>
      </c>
      <c r="AM695">
        <v>10.787464088230255</v>
      </c>
      <c r="AN695">
        <v>7.1916427254868367</v>
      </c>
    </row>
    <row r="696" spans="24:40" x14ac:dyDescent="0.25">
      <c r="X696">
        <v>77</v>
      </c>
      <c r="Y696" s="22">
        <v>69.363074776083423</v>
      </c>
      <c r="Z696" s="22">
        <v>7.6369252239165775</v>
      </c>
      <c r="AA696" s="22">
        <v>7.75320842561284</v>
      </c>
      <c r="AB696" s="22">
        <v>1.49980750307349E-2</v>
      </c>
      <c r="AC696" s="22">
        <v>2.1399414473612799</v>
      </c>
      <c r="AD696" s="22">
        <v>3.6698526124744079E-3</v>
      </c>
      <c r="AE696" s="22">
        <v>-0.21444491222324932</v>
      </c>
      <c r="AF696" s="22">
        <v>-0.1801943831006729</v>
      </c>
      <c r="AG696" s="22">
        <v>1.4628538708159746</v>
      </c>
      <c r="AH696" s="22">
        <v>7.7532084256128453</v>
      </c>
      <c r="AI696">
        <v>-18.902189705582391</v>
      </c>
      <c r="AJ696">
        <v>-10.787464088230255</v>
      </c>
      <c r="AK696">
        <v>-7.1916427254868367</v>
      </c>
      <c r="AL696">
        <v>13.415204810032671</v>
      </c>
      <c r="AM696">
        <v>10.787464088230255</v>
      </c>
      <c r="AN696">
        <v>7.1916427254868367</v>
      </c>
    </row>
    <row r="697" spans="24:40" x14ac:dyDescent="0.25">
      <c r="X697">
        <v>76</v>
      </c>
      <c r="Y697" s="22">
        <v>69.628881567842171</v>
      </c>
      <c r="Z697" s="22">
        <v>6.3711184321578287</v>
      </c>
      <c r="AA697" s="22">
        <v>6.3949151527615271</v>
      </c>
      <c r="AB697" s="22">
        <v>3.7211941105139354E-3</v>
      </c>
      <c r="AC697" s="22">
        <v>1.7751175764525999</v>
      </c>
      <c r="AD697" s="22">
        <v>6.1944404304746818E-4</v>
      </c>
      <c r="AE697" s="22">
        <v>-0.198915705174462</v>
      </c>
      <c r="AF697" s="22">
        <v>-0.17934334309615141</v>
      </c>
      <c r="AG697" s="22">
        <v>1.3323353843730938</v>
      </c>
      <c r="AH697" s="22">
        <v>6.3949151527615218</v>
      </c>
      <c r="AI697">
        <v>-18.902189705582391</v>
      </c>
      <c r="AJ697">
        <v>-10.787464088230255</v>
      </c>
      <c r="AK697">
        <v>-7.1916427254868367</v>
      </c>
      <c r="AL697">
        <v>13.415204810032671</v>
      </c>
      <c r="AM697">
        <v>10.787464088230255</v>
      </c>
      <c r="AN697">
        <v>7.1916427254868367</v>
      </c>
    </row>
    <row r="698" spans="24:40" x14ac:dyDescent="0.25">
      <c r="X698">
        <v>74</v>
      </c>
      <c r="Y698" s="22">
        <v>69.407499660222669</v>
      </c>
      <c r="Z698" s="22">
        <v>4.592500339777331</v>
      </c>
      <c r="AA698" s="22">
        <v>4.6431798040180752</v>
      </c>
      <c r="AB698" s="22">
        <v>1.091481837444476E-2</v>
      </c>
      <c r="AC698" s="22">
        <v>1.2842046590953333</v>
      </c>
      <c r="AD698" s="22">
        <v>9.5785043195739466E-4</v>
      </c>
      <c r="AE698" s="22">
        <v>-0.198915705174462</v>
      </c>
      <c r="AF698" s="22">
        <v>-0.17899809866607017</v>
      </c>
      <c r="AG698" s="22">
        <v>1.1332275407416348</v>
      </c>
      <c r="AH698" s="22">
        <v>4.6431798040180778</v>
      </c>
      <c r="AI698">
        <v>-18.902189705582391</v>
      </c>
      <c r="AJ698">
        <v>-10.787464088230255</v>
      </c>
      <c r="AK698">
        <v>-7.1916427254868367</v>
      </c>
      <c r="AL698">
        <v>13.415204810032671</v>
      </c>
      <c r="AM698">
        <v>10.787464088230255</v>
      </c>
      <c r="AN698">
        <v>7.1916427254868367</v>
      </c>
    </row>
    <row r="699" spans="24:40" x14ac:dyDescent="0.25">
      <c r="X699">
        <v>69.3</v>
      </c>
      <c r="Y699" s="22">
        <v>69.122496901062945</v>
      </c>
      <c r="Z699" s="22">
        <v>0.17750309893705207</v>
      </c>
      <c r="AA699" s="22">
        <v>0.17825448919614928</v>
      </c>
      <c r="AB699" s="22">
        <v>4.2152669617894715E-3</v>
      </c>
      <c r="AC699" s="22">
        <v>4.9468085138808758E-2</v>
      </c>
      <c r="AD699" s="22">
        <v>5.4520046711040957E-7</v>
      </c>
      <c r="AE699" s="22">
        <v>-0.198915705174462</v>
      </c>
      <c r="AF699" s="22">
        <v>-0.17697942731169247</v>
      </c>
      <c r="AG699" s="22">
        <v>0.22241421973158271</v>
      </c>
      <c r="AH699" s="22">
        <v>0.17825448919615125</v>
      </c>
      <c r="AI699">
        <v>-18.902189705582391</v>
      </c>
      <c r="AJ699">
        <v>-10.787464088230255</v>
      </c>
      <c r="AK699">
        <v>-7.1916427254868367</v>
      </c>
      <c r="AL699">
        <v>13.415204810032671</v>
      </c>
      <c r="AM699">
        <v>10.787464088230255</v>
      </c>
      <c r="AN699">
        <v>7.1916427254868367</v>
      </c>
    </row>
    <row r="700" spans="24:40" x14ac:dyDescent="0.25">
      <c r="X700">
        <v>65.900000000000006</v>
      </c>
      <c r="Y700" s="22">
        <v>67.800848894096418</v>
      </c>
      <c r="Z700" s="22">
        <v>-1.9008488940964128</v>
      </c>
      <c r="AA700" s="22">
        <v>-1.9107143512725742</v>
      </c>
      <c r="AB700" s="22">
        <v>5.1632297468180988E-3</v>
      </c>
      <c r="AC700" s="22">
        <v>-0.52999719583868399</v>
      </c>
      <c r="AD700" s="22">
        <v>7.6729640588059299E-5</v>
      </c>
      <c r="AE700" s="22">
        <v>-0.198915705174462</v>
      </c>
      <c r="AF700" s="22">
        <v>-0.17658873009430254</v>
      </c>
      <c r="AG700" s="22">
        <v>0.72800906301960555</v>
      </c>
      <c r="AH700" s="22">
        <v>-1.9107143512725755</v>
      </c>
      <c r="AI700">
        <v>-18.902189705582391</v>
      </c>
      <c r="AJ700">
        <v>-10.787464088230255</v>
      </c>
      <c r="AK700">
        <v>-7.1916427254868367</v>
      </c>
      <c r="AL700">
        <v>13.415204810032671</v>
      </c>
      <c r="AM700">
        <v>10.787464088230255</v>
      </c>
      <c r="AN700">
        <v>7.1916427254868367</v>
      </c>
    </row>
    <row r="701" spans="24:40" x14ac:dyDescent="0.25">
      <c r="X701">
        <v>64.7</v>
      </c>
      <c r="Y701" s="22">
        <v>67.17980600328103</v>
      </c>
      <c r="Z701" s="22">
        <v>-2.479806003281027</v>
      </c>
      <c r="AA701" s="22">
        <v>-2.4930023784075388</v>
      </c>
      <c r="AB701" s="22">
        <v>5.2933664407275533E-3</v>
      </c>
      <c r="AC701" s="22">
        <v>-0.69146800832855526</v>
      </c>
      <c r="AD701" s="22">
        <v>1.3391447651171789E-4</v>
      </c>
      <c r="AE701" s="22">
        <v>-0.198915705174462</v>
      </c>
      <c r="AF701" s="22">
        <v>-0.17469820264092001</v>
      </c>
      <c r="AG701" s="22">
        <v>0.83154555397077035</v>
      </c>
      <c r="AH701" s="22">
        <v>-2.4930023784075432</v>
      </c>
      <c r="AI701">
        <v>-18.902189705582391</v>
      </c>
      <c r="AJ701">
        <v>-10.787464088230255</v>
      </c>
      <c r="AK701">
        <v>-7.1916427254868367</v>
      </c>
      <c r="AL701">
        <v>13.415204810032671</v>
      </c>
      <c r="AM701">
        <v>10.787464088230255</v>
      </c>
      <c r="AN701">
        <v>7.1916427254868367</v>
      </c>
    </row>
    <row r="702" spans="24:40" x14ac:dyDescent="0.25">
      <c r="X702">
        <v>66.8</v>
      </c>
      <c r="Y702" s="22">
        <v>71.003909237291666</v>
      </c>
      <c r="Z702" s="22">
        <v>-4.2039092372916684</v>
      </c>
      <c r="AA702" s="22">
        <v>-4.2233357988119735</v>
      </c>
      <c r="AB702" s="22">
        <v>4.5998145650106344E-3</v>
      </c>
      <c r="AC702" s="22">
        <v>-1.1718077449906563</v>
      </c>
      <c r="AD702" s="22">
        <v>3.3396559944097383E-4</v>
      </c>
      <c r="AE702" s="22">
        <v>-0.198915705174462</v>
      </c>
      <c r="AF702" s="22">
        <v>-0.17393837762214023</v>
      </c>
      <c r="AG702" s="22">
        <v>1.0825006905266419</v>
      </c>
      <c r="AH702" s="22">
        <v>-4.2233357988119744</v>
      </c>
      <c r="AI702">
        <v>-18.902189705582391</v>
      </c>
      <c r="AJ702">
        <v>-10.787464088230255</v>
      </c>
      <c r="AK702">
        <v>-7.1916427254868367</v>
      </c>
      <c r="AL702">
        <v>13.415204810032671</v>
      </c>
      <c r="AM702">
        <v>10.787464088230255</v>
      </c>
      <c r="AN702">
        <v>7.1916427254868367</v>
      </c>
    </row>
    <row r="703" spans="24:40" x14ac:dyDescent="0.25">
      <c r="X703">
        <v>67.2</v>
      </c>
      <c r="Y703" s="22">
        <v>70.688712002644479</v>
      </c>
      <c r="Z703" s="22">
        <v>-3.4887120026444762</v>
      </c>
      <c r="AA703" s="22">
        <v>-3.5056843782253821</v>
      </c>
      <c r="AB703" s="22">
        <v>4.8413872299320707E-3</v>
      </c>
      <c r="AC703" s="22">
        <v>-0.97256997538873158</v>
      </c>
      <c r="AD703" s="22">
        <v>2.4219525460246431E-4</v>
      </c>
      <c r="AE703" s="22">
        <v>-0.198915705174462</v>
      </c>
      <c r="AF703" s="22">
        <v>-0.17361674885912015</v>
      </c>
      <c r="AG703" s="22">
        <v>0.98618962445806113</v>
      </c>
      <c r="AH703" s="22">
        <v>-3.5056843782253893</v>
      </c>
      <c r="AI703">
        <v>-18.902189705582391</v>
      </c>
      <c r="AJ703">
        <v>-10.787464088230255</v>
      </c>
      <c r="AK703">
        <v>-7.1916427254868367</v>
      </c>
      <c r="AL703">
        <v>13.415204810032671</v>
      </c>
      <c r="AM703">
        <v>10.787464088230255</v>
      </c>
      <c r="AN703">
        <v>7.1916427254868367</v>
      </c>
    </row>
    <row r="704" spans="24:40" x14ac:dyDescent="0.25">
      <c r="X704">
        <v>81.2</v>
      </c>
      <c r="Y704" s="22">
        <v>81.462221155946381</v>
      </c>
      <c r="Z704" s="22">
        <v>-0.26222115594637785</v>
      </c>
      <c r="AA704" s="22">
        <v>-0.26363048164976988</v>
      </c>
      <c r="AB704" s="22">
        <v>5.3458374561835744E-3</v>
      </c>
      <c r="AC704" s="22">
        <v>-7.3119559620875935E-2</v>
      </c>
      <c r="AD704" s="22">
        <v>1.5123669510429198E-6</v>
      </c>
      <c r="AE704" s="22">
        <v>-0.1880739545732803</v>
      </c>
      <c r="AF704" s="22">
        <v>-0.17279688466531981</v>
      </c>
      <c r="AG704" s="22">
        <v>0.27040628620813523</v>
      </c>
      <c r="AH704" s="22">
        <v>-0.26363048164977293</v>
      </c>
      <c r="AI704">
        <v>-18.902189705582391</v>
      </c>
      <c r="AJ704">
        <v>-10.787464088230255</v>
      </c>
      <c r="AK704">
        <v>-7.1916427254868367</v>
      </c>
      <c r="AL704">
        <v>13.415204810032671</v>
      </c>
      <c r="AM704">
        <v>10.787464088230255</v>
      </c>
      <c r="AN704">
        <v>7.1916427254868367</v>
      </c>
    </row>
    <row r="705" spans="24:40" x14ac:dyDescent="0.25">
      <c r="X705">
        <v>81</v>
      </c>
      <c r="Y705" s="22">
        <v>81.35887350216484</v>
      </c>
      <c r="Z705" s="22">
        <v>-0.35887350216484037</v>
      </c>
      <c r="AA705" s="22">
        <v>-0.3608424227010687</v>
      </c>
      <c r="AB705" s="22">
        <v>5.4564552623612029E-3</v>
      </c>
      <c r="AC705" s="22">
        <v>-0.10007633292612432</v>
      </c>
      <c r="AD705" s="22">
        <v>2.8919845028018E-6</v>
      </c>
      <c r="AE705" s="22">
        <v>-0.1880739545732803</v>
      </c>
      <c r="AF705" s="22">
        <v>-0.17217392816806079</v>
      </c>
      <c r="AG705" s="22">
        <v>0.31634843594701761</v>
      </c>
      <c r="AH705" s="22">
        <v>-0.36084242270107081</v>
      </c>
      <c r="AI705">
        <v>-18.902189705582391</v>
      </c>
      <c r="AJ705">
        <v>-10.787464088230255</v>
      </c>
      <c r="AK705">
        <v>-7.1916427254868367</v>
      </c>
      <c r="AL705">
        <v>13.415204810032671</v>
      </c>
      <c r="AM705">
        <v>10.787464088230255</v>
      </c>
      <c r="AN705">
        <v>7.1916427254868367</v>
      </c>
    </row>
    <row r="706" spans="24:40" x14ac:dyDescent="0.25">
      <c r="X706">
        <v>85</v>
      </c>
      <c r="Y706" s="22">
        <v>82.115182011383666</v>
      </c>
      <c r="Z706" s="22">
        <v>2.8848179886163337</v>
      </c>
      <c r="AA706" s="22">
        <v>2.9414738406639458</v>
      </c>
      <c r="AB706" s="22">
        <v>1.9261042292601921E-2</v>
      </c>
      <c r="AC706" s="22">
        <v>0.81010925870292483</v>
      </c>
      <c r="AD706" s="22">
        <v>6.7835955766829621E-4</v>
      </c>
      <c r="AE706" s="22">
        <v>-0.1880739545732803</v>
      </c>
      <c r="AF706" s="22">
        <v>-0.17183320090680237</v>
      </c>
      <c r="AG706" s="22">
        <v>0.90006069723265048</v>
      </c>
      <c r="AH706" s="22">
        <v>2.941473840663944</v>
      </c>
      <c r="AI706">
        <v>-18.902189705582391</v>
      </c>
      <c r="AJ706">
        <v>-10.787464088230255</v>
      </c>
      <c r="AK706">
        <v>-7.1916427254868367</v>
      </c>
      <c r="AL706">
        <v>13.415204810032671</v>
      </c>
      <c r="AM706">
        <v>10.787464088230255</v>
      </c>
      <c r="AN706">
        <v>7.1916427254868367</v>
      </c>
    </row>
    <row r="707" spans="24:40" x14ac:dyDescent="0.25">
      <c r="X707">
        <v>84</v>
      </c>
      <c r="Y707" s="22">
        <v>85.013700017496959</v>
      </c>
      <c r="Z707" s="22">
        <v>-1.0137000174969586</v>
      </c>
      <c r="AA707" s="22">
        <v>-1.0298408132979944</v>
      </c>
      <c r="AB707" s="22">
        <v>1.5673097815329284E-2</v>
      </c>
      <c r="AC707" s="22">
        <v>-0.28414607958222099</v>
      </c>
      <c r="AD707" s="22">
        <v>6.7662061421105835E-5</v>
      </c>
      <c r="AE707" s="22">
        <v>-0.1880739545732803</v>
      </c>
      <c r="AF707" s="22">
        <v>-0.17161494087345178</v>
      </c>
      <c r="AG707" s="22">
        <v>0.53305354288497231</v>
      </c>
      <c r="AH707" s="22">
        <v>-1.0298408132979964</v>
      </c>
      <c r="AI707">
        <v>-18.902189705582391</v>
      </c>
      <c r="AJ707">
        <v>-10.787464088230255</v>
      </c>
      <c r="AK707">
        <v>-7.1916427254868367</v>
      </c>
      <c r="AL707">
        <v>13.415204810032671</v>
      </c>
      <c r="AM707">
        <v>10.787464088230255</v>
      </c>
      <c r="AN707">
        <v>7.1916427254868367</v>
      </c>
    </row>
    <row r="708" spans="24:40" x14ac:dyDescent="0.25">
      <c r="X708">
        <v>86</v>
      </c>
      <c r="Y708" s="22">
        <v>83.201397960607352</v>
      </c>
      <c r="Z708" s="22">
        <v>2.7986020393926481</v>
      </c>
      <c r="AA708" s="22">
        <v>2.8802950711306465</v>
      </c>
      <c r="AB708" s="22">
        <v>2.8362730109430009E-2</v>
      </c>
      <c r="AC708" s="22">
        <v>0.78957057582757295</v>
      </c>
      <c r="AD708" s="22">
        <v>9.5779414403491766E-4</v>
      </c>
      <c r="AE708" s="22">
        <v>-0.1880739545732803</v>
      </c>
      <c r="AF708" s="22">
        <v>-0.1680207681379069</v>
      </c>
      <c r="AG708" s="22">
        <v>0.888577838924409</v>
      </c>
      <c r="AH708" s="22">
        <v>2.8802950711306483</v>
      </c>
      <c r="AI708">
        <v>-18.902189705582391</v>
      </c>
      <c r="AJ708">
        <v>-10.787464088230255</v>
      </c>
      <c r="AK708">
        <v>-7.1916427254868367</v>
      </c>
      <c r="AL708">
        <v>13.415204810032671</v>
      </c>
      <c r="AM708">
        <v>10.787464088230255</v>
      </c>
      <c r="AN708">
        <v>7.1916427254868367</v>
      </c>
    </row>
    <row r="709" spans="24:40" x14ac:dyDescent="0.25">
      <c r="X709">
        <v>82.2</v>
      </c>
      <c r="Y709" s="22">
        <v>82.315240967051196</v>
      </c>
      <c r="Z709" s="22">
        <v>-0.11524096705119291</v>
      </c>
      <c r="AA709" s="22">
        <v>-0.11668230350127828</v>
      </c>
      <c r="AB709" s="22">
        <v>1.2352656802635181E-2</v>
      </c>
      <c r="AC709" s="22">
        <v>-3.2248375039751573E-2</v>
      </c>
      <c r="AD709" s="22">
        <v>6.8457422984556248E-7</v>
      </c>
      <c r="AE709" s="22">
        <v>-0.1880739545732803</v>
      </c>
      <c r="AF709" s="22">
        <v>-0.16771046130257192</v>
      </c>
      <c r="AG709" s="22">
        <v>0.1795783256402386</v>
      </c>
      <c r="AH709" s="22">
        <v>-0.11668230350128521</v>
      </c>
      <c r="AI709">
        <v>-18.902189705582391</v>
      </c>
      <c r="AJ709">
        <v>-10.787464088230255</v>
      </c>
      <c r="AK709">
        <v>-7.1916427254868367</v>
      </c>
      <c r="AL709">
        <v>13.415204810032671</v>
      </c>
      <c r="AM709">
        <v>10.787464088230255</v>
      </c>
      <c r="AN709">
        <v>7.1916427254868367</v>
      </c>
    </row>
    <row r="710" spans="24:40" x14ac:dyDescent="0.25">
      <c r="X710">
        <v>82.1</v>
      </c>
      <c r="Y710" s="22">
        <v>81.228017209039123</v>
      </c>
      <c r="Z710" s="22">
        <v>0.87198279096087106</v>
      </c>
      <c r="AA710" s="22">
        <v>0.88181885670202576</v>
      </c>
      <c r="AB710" s="22">
        <v>1.1154292819206863E-2</v>
      </c>
      <c r="AC710" s="22">
        <v>0.24386279073766257</v>
      </c>
      <c r="AD710" s="22">
        <v>3.5306200796860825E-5</v>
      </c>
      <c r="AE710" s="22">
        <v>-0.17879863688351211</v>
      </c>
      <c r="AF710" s="22">
        <v>-0.1674429440519257</v>
      </c>
      <c r="AG710" s="22">
        <v>0.49382465586244534</v>
      </c>
      <c r="AH710" s="22">
        <v>0.88181885670202365</v>
      </c>
      <c r="AI710">
        <v>-18.902189705582391</v>
      </c>
      <c r="AJ710">
        <v>-10.787464088230255</v>
      </c>
      <c r="AK710">
        <v>-7.1916427254868367</v>
      </c>
      <c r="AL710">
        <v>13.415204810032671</v>
      </c>
      <c r="AM710">
        <v>10.787464088230255</v>
      </c>
      <c r="AN710">
        <v>7.1916427254868367</v>
      </c>
    </row>
    <row r="711" spans="24:40" x14ac:dyDescent="0.25">
      <c r="X711">
        <v>81.8</v>
      </c>
      <c r="Y711" s="22">
        <v>81.837604225371265</v>
      </c>
      <c r="Z711" s="22">
        <v>-3.7604225371268285E-2</v>
      </c>
      <c r="AA711" s="22">
        <v>-3.7964930357460958E-2</v>
      </c>
      <c r="AB711" s="22">
        <v>9.5010048168400821E-3</v>
      </c>
      <c r="AC711" s="22">
        <v>-1.0507793247511613E-2</v>
      </c>
      <c r="AD711" s="22">
        <v>5.5742306630239935E-8</v>
      </c>
      <c r="AE711" s="22">
        <v>-0.17879863688351211</v>
      </c>
      <c r="AF711" s="22">
        <v>-0.16731600897796303</v>
      </c>
      <c r="AG711" s="22">
        <v>0.10250752776021678</v>
      </c>
      <c r="AH711" s="22">
        <v>-3.7964930357465565E-2</v>
      </c>
      <c r="AI711">
        <v>-18.902189705582391</v>
      </c>
      <c r="AJ711">
        <v>-10.787464088230255</v>
      </c>
      <c r="AK711">
        <v>-7.1916427254868367</v>
      </c>
      <c r="AL711">
        <v>13.415204810032671</v>
      </c>
      <c r="AM711">
        <v>10.787464088230255</v>
      </c>
      <c r="AN711">
        <v>7.1916427254868367</v>
      </c>
    </row>
    <row r="712" spans="24:40" x14ac:dyDescent="0.25">
      <c r="X712">
        <v>81.8</v>
      </c>
      <c r="Y712" s="22">
        <v>80.7240653460277</v>
      </c>
      <c r="Z712" s="22">
        <v>1.0759346539722969</v>
      </c>
      <c r="AA712" s="22">
        <v>1.0873447986215581</v>
      </c>
      <c r="AB712" s="22">
        <v>1.0493584614300843E-2</v>
      </c>
      <c r="AC712" s="22">
        <v>0.30080044904152231</v>
      </c>
      <c r="AD712" s="22">
        <v>5.0502004242639469E-5</v>
      </c>
      <c r="AE712" s="22">
        <v>-0.17879863688351211</v>
      </c>
      <c r="AF712" s="22">
        <v>-0.16570372716203502</v>
      </c>
      <c r="AG712" s="22">
        <v>0.54845277740341725</v>
      </c>
      <c r="AH712" s="22">
        <v>1.0873447986215521</v>
      </c>
      <c r="AI712">
        <v>-18.902189705582391</v>
      </c>
      <c r="AJ712">
        <v>-10.787464088230255</v>
      </c>
      <c r="AK712">
        <v>-7.1916427254868367</v>
      </c>
      <c r="AL712">
        <v>13.415204810032671</v>
      </c>
      <c r="AM712">
        <v>10.787464088230255</v>
      </c>
      <c r="AN712">
        <v>7.1916427254868367</v>
      </c>
    </row>
    <row r="713" spans="24:40" x14ac:dyDescent="0.25">
      <c r="X713">
        <v>81.7</v>
      </c>
      <c r="Y713" s="22">
        <v>78.90880790535239</v>
      </c>
      <c r="Z713" s="22">
        <v>2.791192094647613</v>
      </c>
      <c r="AA713" s="22">
        <v>2.8040907538338331</v>
      </c>
      <c r="AB713" s="22">
        <v>4.5999435533902516E-3</v>
      </c>
      <c r="AC713" s="22">
        <v>0.77802363028429167</v>
      </c>
      <c r="AD713" s="22">
        <v>1.4722678069052406E-4</v>
      </c>
      <c r="AE713" s="22">
        <v>-0.17879863688351211</v>
      </c>
      <c r="AF713" s="22">
        <v>-0.16262029784462714</v>
      </c>
      <c r="AG713" s="22">
        <v>0.88205647794474684</v>
      </c>
      <c r="AH713" s="22">
        <v>2.8040907538338322</v>
      </c>
      <c r="AI713">
        <v>-18.902189705582391</v>
      </c>
      <c r="AJ713">
        <v>-10.787464088230255</v>
      </c>
      <c r="AK713">
        <v>-7.1916427254868367</v>
      </c>
      <c r="AL713">
        <v>13.415204810032671</v>
      </c>
      <c r="AM713">
        <v>10.787464088230255</v>
      </c>
      <c r="AN713">
        <v>7.1916427254868367</v>
      </c>
    </row>
    <row r="714" spans="24:40" x14ac:dyDescent="0.25">
      <c r="X714">
        <v>81.5</v>
      </c>
      <c r="Y714" s="22">
        <v>79.154595889459216</v>
      </c>
      <c r="Z714" s="22">
        <v>2.3454041105407839</v>
      </c>
      <c r="AA714" s="22">
        <v>2.4315524499523207</v>
      </c>
      <c r="AB714" s="22">
        <v>3.5429356834651655E-2</v>
      </c>
      <c r="AC714" s="22">
        <v>0.66412916682642342</v>
      </c>
      <c r="AD714" s="22">
        <v>8.526695127049524E-4</v>
      </c>
      <c r="AE714" s="22">
        <v>-0.17879863688351211</v>
      </c>
      <c r="AF714" s="22">
        <v>-0.16241664462029351</v>
      </c>
      <c r="AG714" s="22">
        <v>0.81494120452117491</v>
      </c>
      <c r="AH714" s="22">
        <v>2.4315524499523158</v>
      </c>
      <c r="AI714">
        <v>-18.902189705582391</v>
      </c>
      <c r="AJ714">
        <v>-10.787464088230255</v>
      </c>
      <c r="AK714">
        <v>-7.1916427254868367</v>
      </c>
      <c r="AL714">
        <v>13.415204810032671</v>
      </c>
      <c r="AM714">
        <v>10.787464088230255</v>
      </c>
      <c r="AN714">
        <v>7.1916427254868367</v>
      </c>
    </row>
    <row r="715" spans="24:40" x14ac:dyDescent="0.25">
      <c r="X715">
        <v>81</v>
      </c>
      <c r="Y715" s="22">
        <v>79.238176243126418</v>
      </c>
      <c r="Z715" s="22">
        <v>1.7618237568735822</v>
      </c>
      <c r="AA715" s="22">
        <v>1.8382437259235473</v>
      </c>
      <c r="AB715" s="22">
        <v>4.1572272475227788E-2</v>
      </c>
      <c r="AC715" s="22">
        <v>0.50047762816732655</v>
      </c>
      <c r="AD715" s="22">
        <v>5.7182104178499454E-4</v>
      </c>
      <c r="AE715" s="22">
        <v>-0.17879863688351211</v>
      </c>
      <c r="AF715" s="22">
        <v>-0.16116132406562719</v>
      </c>
      <c r="AG715" s="22">
        <v>0.70744443468538687</v>
      </c>
      <c r="AH715" s="22">
        <v>1.838243725923554</v>
      </c>
      <c r="AI715">
        <v>-18.902189705582391</v>
      </c>
      <c r="AJ715">
        <v>-10.787464088230255</v>
      </c>
      <c r="AK715">
        <v>-7.1916427254868367</v>
      </c>
      <c r="AL715">
        <v>13.415204810032671</v>
      </c>
      <c r="AM715">
        <v>10.787464088230255</v>
      </c>
      <c r="AN715">
        <v>7.1916427254868367</v>
      </c>
    </row>
    <row r="716" spans="24:40" x14ac:dyDescent="0.25">
      <c r="X716">
        <v>84</v>
      </c>
      <c r="Y716" s="22">
        <v>78.487087215682735</v>
      </c>
      <c r="Z716" s="22">
        <v>5.5129127843172654</v>
      </c>
      <c r="AA716" s="22">
        <v>5.5415764921080921</v>
      </c>
      <c r="AB716" s="22">
        <v>5.1724825655012213E-3</v>
      </c>
      <c r="AC716" s="22">
        <v>1.5371247622528588</v>
      </c>
      <c r="AD716" s="22">
        <v>6.4657049527149825E-4</v>
      </c>
      <c r="AE716" s="22">
        <v>-0.17879863688351211</v>
      </c>
      <c r="AF716" s="22">
        <v>-0.16110952059533049</v>
      </c>
      <c r="AG716" s="22">
        <v>1.239808357066873</v>
      </c>
      <c r="AH716" s="22">
        <v>5.5415764921080859</v>
      </c>
      <c r="AI716">
        <v>-18.902189705582391</v>
      </c>
      <c r="AJ716">
        <v>-10.787464088230255</v>
      </c>
      <c r="AK716">
        <v>-7.1916427254868367</v>
      </c>
      <c r="AL716">
        <v>13.415204810032671</v>
      </c>
      <c r="AM716">
        <v>10.787464088230255</v>
      </c>
      <c r="AN716">
        <v>7.1916427254868367</v>
      </c>
    </row>
    <row r="717" spans="24:40" x14ac:dyDescent="0.25">
      <c r="X717">
        <v>84</v>
      </c>
      <c r="Y717" s="22">
        <v>78.508231823466915</v>
      </c>
      <c r="Z717" s="22">
        <v>5.4917681765330855</v>
      </c>
      <c r="AA717" s="22">
        <v>5.5184521435422909</v>
      </c>
      <c r="AB717" s="22">
        <v>4.8354078852393245E-3</v>
      </c>
      <c r="AC717" s="22">
        <v>1.5309698222167498</v>
      </c>
      <c r="AD717" s="22">
        <v>5.9940154536237218E-4</v>
      </c>
      <c r="AE717" s="22">
        <v>-0.16799678341230881</v>
      </c>
      <c r="AF717" s="22">
        <v>-0.16015430536466521</v>
      </c>
      <c r="AG717" s="22">
        <v>1.2373236529771625</v>
      </c>
      <c r="AH717" s="22">
        <v>5.5184521435422855</v>
      </c>
      <c r="AI717">
        <v>-18.902189705582391</v>
      </c>
      <c r="AJ717">
        <v>-10.787464088230255</v>
      </c>
      <c r="AK717">
        <v>-7.1916427254868367</v>
      </c>
      <c r="AL717">
        <v>13.415204810032671</v>
      </c>
      <c r="AM717">
        <v>10.787464088230255</v>
      </c>
      <c r="AN717">
        <v>7.1916427254868367</v>
      </c>
    </row>
    <row r="718" spans="24:40" x14ac:dyDescent="0.25">
      <c r="X718">
        <v>80</v>
      </c>
      <c r="Y718" s="22">
        <v>76.742423653332395</v>
      </c>
      <c r="Z718" s="22">
        <v>3.2575763466676051</v>
      </c>
      <c r="AA718" s="22">
        <v>3.2961668042486281</v>
      </c>
      <c r="AB718" s="22">
        <v>1.1707677394021879E-2</v>
      </c>
      <c r="AC718" s="22">
        <v>0.91128408123744653</v>
      </c>
      <c r="AD718" s="22">
        <v>5.1777287156036598E-4</v>
      </c>
      <c r="AE718" s="22">
        <v>-0.16799678341230881</v>
      </c>
      <c r="AF718" s="22">
        <v>-0.16012540731108391</v>
      </c>
      <c r="AG718" s="22">
        <v>0.95461200560093862</v>
      </c>
      <c r="AH718" s="22">
        <v>3.2961668042486321</v>
      </c>
      <c r="AI718">
        <v>-18.902189705582391</v>
      </c>
      <c r="AJ718">
        <v>-10.787464088230255</v>
      </c>
      <c r="AK718">
        <v>-7.1916427254868367</v>
      </c>
      <c r="AL718">
        <v>13.415204810032671</v>
      </c>
      <c r="AM718">
        <v>10.787464088230255</v>
      </c>
      <c r="AN718">
        <v>7.1916427254868367</v>
      </c>
    </row>
    <row r="719" spans="24:40" x14ac:dyDescent="0.25">
      <c r="X719">
        <v>81</v>
      </c>
      <c r="Y719" s="22">
        <v>77.69152267883436</v>
      </c>
      <c r="Z719" s="22">
        <v>3.3084773211656398</v>
      </c>
      <c r="AA719" s="22">
        <v>3.3548098772058381</v>
      </c>
      <c r="AB719" s="22">
        <v>1.3810784436698798E-2</v>
      </c>
      <c r="AC719" s="22">
        <v>0.92650961208380045</v>
      </c>
      <c r="AD719" s="22">
        <v>6.3270949991045165E-4</v>
      </c>
      <c r="AE719" s="22">
        <v>-0.16799678341230881</v>
      </c>
      <c r="AF719" s="22">
        <v>-0.15849551549974875</v>
      </c>
      <c r="AG719" s="22">
        <v>0.96255369309135186</v>
      </c>
      <c r="AH719" s="22">
        <v>3.3548098772058377</v>
      </c>
      <c r="AI719">
        <v>-18.902189705582391</v>
      </c>
      <c r="AJ719">
        <v>-10.787464088230255</v>
      </c>
      <c r="AK719">
        <v>-7.1916427254868367</v>
      </c>
      <c r="AL719">
        <v>13.415204810032671</v>
      </c>
      <c r="AM719">
        <v>10.787464088230255</v>
      </c>
      <c r="AN719">
        <v>7.1916427254868367</v>
      </c>
    </row>
    <row r="720" spans="24:40" x14ac:dyDescent="0.25">
      <c r="X720">
        <v>79.7</v>
      </c>
      <c r="Y720" s="22">
        <v>79.426225860172607</v>
      </c>
      <c r="Z720" s="22">
        <v>0.2737741398273954</v>
      </c>
      <c r="AA720" s="22">
        <v>0.27570473407203622</v>
      </c>
      <c r="AB720" s="22">
        <v>7.0023978773630768E-3</v>
      </c>
      <c r="AC720" s="22">
        <v>7.6404724663229742E-2</v>
      </c>
      <c r="AD720" s="22">
        <v>2.1666332968966053E-6</v>
      </c>
      <c r="AE720" s="22">
        <v>-0.16799678341230881</v>
      </c>
      <c r="AF720" s="22">
        <v>-0.15749707020362619</v>
      </c>
      <c r="AG720" s="22">
        <v>0.27641404570540501</v>
      </c>
      <c r="AH720" s="22">
        <v>0.27570473407204044</v>
      </c>
      <c r="AI720">
        <v>-18.902189705582391</v>
      </c>
      <c r="AJ720">
        <v>-10.787464088230255</v>
      </c>
      <c r="AK720">
        <v>-7.1916427254868367</v>
      </c>
      <c r="AL720">
        <v>13.415204810032671</v>
      </c>
      <c r="AM720">
        <v>10.787464088230255</v>
      </c>
      <c r="AN720">
        <v>7.1916427254868367</v>
      </c>
    </row>
    <row r="721" spans="24:40" x14ac:dyDescent="0.25">
      <c r="X721">
        <v>79.3</v>
      </c>
      <c r="Y721" s="22">
        <v>77.422646483896315</v>
      </c>
      <c r="Z721" s="22">
        <v>1.8773535161036818</v>
      </c>
      <c r="AA721" s="22">
        <v>1.9280463253773661</v>
      </c>
      <c r="AB721" s="22">
        <v>2.6292319124523848E-2</v>
      </c>
      <c r="AC721" s="22">
        <v>0.52909499610973687</v>
      </c>
      <c r="AD721" s="22">
        <v>3.9784509364710187E-4</v>
      </c>
      <c r="AE721" s="22">
        <v>-0.16799678341230881</v>
      </c>
      <c r="AF721" s="22">
        <v>-0.15639731260051548</v>
      </c>
      <c r="AG721" s="22">
        <v>0.72738916414099608</v>
      </c>
      <c r="AH721" s="22">
        <v>1.9280463253773692</v>
      </c>
      <c r="AI721">
        <v>-18.902189705582391</v>
      </c>
      <c r="AJ721">
        <v>-10.787464088230255</v>
      </c>
      <c r="AK721">
        <v>-7.1916427254868367</v>
      </c>
      <c r="AL721">
        <v>13.415204810032671</v>
      </c>
      <c r="AM721">
        <v>10.787464088230255</v>
      </c>
      <c r="AN721">
        <v>7.1916427254868367</v>
      </c>
    </row>
    <row r="722" spans="24:40" x14ac:dyDescent="0.25">
      <c r="X722">
        <v>79.3</v>
      </c>
      <c r="Y722" s="22">
        <v>77.52260060291313</v>
      </c>
      <c r="Z722" s="22">
        <v>1.7773993970868673</v>
      </c>
      <c r="AA722" s="22">
        <v>1.7852301662890682</v>
      </c>
      <c r="AB722" s="22">
        <v>4.3864199418508663E-3</v>
      </c>
      <c r="AC722" s="22">
        <v>0.49538347401549532</v>
      </c>
      <c r="AD722" s="22">
        <v>5.6904789808661583E-5</v>
      </c>
      <c r="AE722" s="22">
        <v>-0.16799678341230881</v>
      </c>
      <c r="AF722" s="22">
        <v>-0.1553032300070058</v>
      </c>
      <c r="AG722" s="22">
        <v>0.70383483432940097</v>
      </c>
      <c r="AH722" s="22">
        <v>1.7852301662890715</v>
      </c>
      <c r="AI722">
        <v>-18.902189705582391</v>
      </c>
      <c r="AJ722">
        <v>-10.787464088230255</v>
      </c>
      <c r="AK722">
        <v>-7.1916427254868367</v>
      </c>
      <c r="AL722">
        <v>13.415204810032671</v>
      </c>
      <c r="AM722">
        <v>10.787464088230255</v>
      </c>
      <c r="AN722">
        <v>7.1916427254868367</v>
      </c>
    </row>
    <row r="723" spans="24:40" x14ac:dyDescent="0.25">
      <c r="X723">
        <v>78.900000000000006</v>
      </c>
      <c r="Y723" s="22">
        <v>77.572535725135211</v>
      </c>
      <c r="Z723" s="22">
        <v>1.3274642748647949</v>
      </c>
      <c r="AA723" s="22">
        <v>1.3328408263852509</v>
      </c>
      <c r="AB723" s="22">
        <v>4.0339036845365786E-3</v>
      </c>
      <c r="AC723" s="22">
        <v>0.36991543792011716</v>
      </c>
      <c r="AD723" s="22">
        <v>2.9169721422889073E-5</v>
      </c>
      <c r="AE723" s="22">
        <v>-0.16799678341230881</v>
      </c>
      <c r="AF723" s="22">
        <v>-0.15473610874154492</v>
      </c>
      <c r="AG723" s="22">
        <v>0.60820673945634407</v>
      </c>
      <c r="AH723" s="22">
        <v>1.3328408263852511</v>
      </c>
      <c r="AI723">
        <v>-18.902189705582391</v>
      </c>
      <c r="AJ723">
        <v>-10.787464088230255</v>
      </c>
      <c r="AK723">
        <v>-7.1916427254868367</v>
      </c>
      <c r="AL723">
        <v>13.415204810032671</v>
      </c>
      <c r="AM723">
        <v>10.787464088230255</v>
      </c>
      <c r="AN723">
        <v>7.1916427254868367</v>
      </c>
    </row>
    <row r="724" spans="24:40" x14ac:dyDescent="0.25">
      <c r="X724">
        <v>82.5</v>
      </c>
      <c r="Y724" s="22">
        <v>81.553847420569653</v>
      </c>
      <c r="Z724" s="22">
        <v>0.94615257943034692</v>
      </c>
      <c r="AA724" s="22">
        <v>0.95205375227175182</v>
      </c>
      <c r="AB724" s="22">
        <v>6.1983609930953533E-3</v>
      </c>
      <c r="AC724" s="22">
        <v>0.26394486368527231</v>
      </c>
      <c r="AD724" s="22">
        <v>2.2869148082403877E-5</v>
      </c>
      <c r="AE724" s="22">
        <v>-0.16799678341230881</v>
      </c>
      <c r="AF724" s="22">
        <v>-0.15443666955143454</v>
      </c>
      <c r="AG724" s="22">
        <v>0.51375564589138323</v>
      </c>
      <c r="AH724" s="22">
        <v>0.95205375227175826</v>
      </c>
      <c r="AI724">
        <v>-18.902189705582391</v>
      </c>
      <c r="AJ724">
        <v>-10.787464088230255</v>
      </c>
      <c r="AK724">
        <v>-7.1916427254868367</v>
      </c>
      <c r="AL724">
        <v>13.415204810032671</v>
      </c>
      <c r="AM724">
        <v>10.787464088230255</v>
      </c>
      <c r="AN724">
        <v>7.1916427254868367</v>
      </c>
    </row>
    <row r="725" spans="24:40" x14ac:dyDescent="0.25">
      <c r="X725">
        <v>82.3</v>
      </c>
      <c r="Y725" s="22">
        <v>79.625703093078442</v>
      </c>
      <c r="Z725" s="22">
        <v>2.6742969069215548</v>
      </c>
      <c r="AA725" s="22">
        <v>2.6849707079471301</v>
      </c>
      <c r="AB725" s="22">
        <v>3.9753882580452976E-3</v>
      </c>
      <c r="AC725" s="22">
        <v>0.74520623314777124</v>
      </c>
      <c r="AD725" s="22">
        <v>1.1665647180434179E-4</v>
      </c>
      <c r="AE725" s="22">
        <v>-0.15567569037416348</v>
      </c>
      <c r="AF725" s="22">
        <v>-0.15287020108891058</v>
      </c>
      <c r="AG725" s="22">
        <v>0.86325328446972693</v>
      </c>
      <c r="AH725" s="22">
        <v>2.6849707079471234</v>
      </c>
      <c r="AI725">
        <v>-18.902189705582391</v>
      </c>
      <c r="AJ725">
        <v>-10.787464088230255</v>
      </c>
      <c r="AK725">
        <v>-7.1916427254868367</v>
      </c>
      <c r="AL725">
        <v>13.415204810032671</v>
      </c>
      <c r="AM725">
        <v>10.787464088230255</v>
      </c>
      <c r="AN725">
        <v>7.1916427254868367</v>
      </c>
    </row>
    <row r="726" spans="24:40" x14ac:dyDescent="0.25">
      <c r="X726">
        <v>82</v>
      </c>
      <c r="Y726" s="22">
        <v>82.61699740971531</v>
      </c>
      <c r="Z726" s="22">
        <v>-0.61699740971531014</v>
      </c>
      <c r="AA726" s="22">
        <v>-0.62122317913609493</v>
      </c>
      <c r="AB726" s="22">
        <v>6.8023370065828882E-3</v>
      </c>
      <c r="AC726" s="22">
        <v>-0.17217392816806079</v>
      </c>
      <c r="AD726" s="22">
        <v>1.0685716072256087E-5</v>
      </c>
      <c r="AE726" s="22">
        <v>-0.15567569037416348</v>
      </c>
      <c r="AF726" s="22">
        <v>-0.14614147349613868</v>
      </c>
      <c r="AG726" s="22">
        <v>0.41493846310996624</v>
      </c>
      <c r="AH726" s="22">
        <v>-0.62122317913609459</v>
      </c>
      <c r="AI726">
        <v>-18.902189705582391</v>
      </c>
      <c r="AJ726">
        <v>-10.787464088230255</v>
      </c>
      <c r="AK726">
        <v>-7.1916427254868367</v>
      </c>
      <c r="AL726">
        <v>13.415204810032671</v>
      </c>
      <c r="AM726">
        <v>10.787464088230255</v>
      </c>
      <c r="AN726">
        <v>7.1916427254868367</v>
      </c>
    </row>
    <row r="727" spans="24:40" x14ac:dyDescent="0.25">
      <c r="X727">
        <v>82</v>
      </c>
      <c r="Y727" s="22">
        <v>82.641001915867704</v>
      </c>
      <c r="Z727" s="22">
        <v>-0.6410019158677045</v>
      </c>
      <c r="AA727" s="22">
        <v>-0.646299358220503</v>
      </c>
      <c r="AB727" s="22">
        <v>8.1965768423169806E-3</v>
      </c>
      <c r="AC727" s="22">
        <v>-0.17899809866607017</v>
      </c>
      <c r="AD727" s="22">
        <v>1.3936385359211004E-5</v>
      </c>
      <c r="AE727" s="22">
        <v>-0.15567569037416348</v>
      </c>
      <c r="AF727" s="22">
        <v>-0.14197784413260156</v>
      </c>
      <c r="AG727" s="22">
        <v>0.4230816690262888</v>
      </c>
      <c r="AH727" s="22">
        <v>-0.646299358220499</v>
      </c>
      <c r="AI727">
        <v>-18.902189705582391</v>
      </c>
      <c r="AJ727">
        <v>-10.787464088230255</v>
      </c>
      <c r="AK727">
        <v>-7.1916427254868367</v>
      </c>
      <c r="AL727">
        <v>13.415204810032671</v>
      </c>
      <c r="AM727">
        <v>10.787464088230255</v>
      </c>
      <c r="AN727">
        <v>7.1916427254868367</v>
      </c>
    </row>
    <row r="728" spans="24:40" x14ac:dyDescent="0.25">
      <c r="X728">
        <v>81.8</v>
      </c>
      <c r="Y728" s="22">
        <v>82.53247650273309</v>
      </c>
      <c r="Z728" s="22">
        <v>-0.73247650273309262</v>
      </c>
      <c r="AA728" s="22">
        <v>-0.73779075611146538</v>
      </c>
      <c r="AB728" s="22">
        <v>7.2029275703936989E-3</v>
      </c>
      <c r="AC728" s="22">
        <v>-0.20443975191762306</v>
      </c>
      <c r="AD728" s="22">
        <v>1.5959734028171928E-5</v>
      </c>
      <c r="AE728" s="22">
        <v>-0.15567569037416348</v>
      </c>
      <c r="AF728" s="22">
        <v>-0.14187828350052506</v>
      </c>
      <c r="AG728" s="22">
        <v>0.45215014311357138</v>
      </c>
      <c r="AH728" s="22">
        <v>-0.73779075611146949</v>
      </c>
      <c r="AI728">
        <v>-18.902189705582391</v>
      </c>
      <c r="AJ728">
        <v>-10.787464088230255</v>
      </c>
      <c r="AK728">
        <v>-7.1916427254868367</v>
      </c>
      <c r="AL728">
        <v>13.415204810032671</v>
      </c>
      <c r="AM728">
        <v>10.787464088230255</v>
      </c>
      <c r="AN728">
        <v>7.1916427254868367</v>
      </c>
    </row>
    <row r="729" spans="24:40" x14ac:dyDescent="0.25">
      <c r="X729">
        <v>81.599999999999994</v>
      </c>
      <c r="Y729" s="22">
        <v>79.724764432404157</v>
      </c>
      <c r="Z729" s="22">
        <v>1.875235567595837</v>
      </c>
      <c r="AA729" s="22">
        <v>1.901075206545201</v>
      </c>
      <c r="AB729" s="22">
        <v>1.3592118218365548E-2</v>
      </c>
      <c r="AC729" s="22">
        <v>0.52508481199481016</v>
      </c>
      <c r="AD729" s="22">
        <v>1.9995668197036212E-4</v>
      </c>
      <c r="AE729" s="22">
        <v>-0.15567569037416348</v>
      </c>
      <c r="AF729" s="22">
        <v>-0.13771363345724955</v>
      </c>
      <c r="AG729" s="22">
        <v>0.72462736078263712</v>
      </c>
      <c r="AH729" s="22">
        <v>1.9010752065452032</v>
      </c>
      <c r="AI729">
        <v>-18.902189705582391</v>
      </c>
      <c r="AJ729">
        <v>-10.787464088230255</v>
      </c>
      <c r="AK729">
        <v>-7.1916427254868367</v>
      </c>
      <c r="AL729">
        <v>13.415204810032671</v>
      </c>
      <c r="AM729">
        <v>10.787464088230255</v>
      </c>
      <c r="AN729">
        <v>7.1916427254868367</v>
      </c>
    </row>
    <row r="730" spans="24:40" x14ac:dyDescent="0.25">
      <c r="X730">
        <v>81.5</v>
      </c>
      <c r="Y730" s="22">
        <v>78.906093791678614</v>
      </c>
      <c r="Z730" s="22">
        <v>2.5939062083213855</v>
      </c>
      <c r="AA730" s="22">
        <v>2.6059036788351477</v>
      </c>
      <c r="AB730" s="22">
        <v>4.6039577791006864E-3</v>
      </c>
      <c r="AC730" s="22">
        <v>0.72303314344121616</v>
      </c>
      <c r="AD730" s="22">
        <v>1.2726185016191554E-4</v>
      </c>
      <c r="AE730" s="22">
        <v>-0.15567569037416348</v>
      </c>
      <c r="AF730" s="22">
        <v>-0.13732410218517035</v>
      </c>
      <c r="AG730" s="22">
        <v>0.85031355595522295</v>
      </c>
      <c r="AH730" s="22">
        <v>2.605903678835146</v>
      </c>
      <c r="AI730">
        <v>-18.902189705582391</v>
      </c>
      <c r="AJ730">
        <v>-10.787464088230255</v>
      </c>
      <c r="AK730">
        <v>-7.1916427254868367</v>
      </c>
      <c r="AL730">
        <v>13.415204810032671</v>
      </c>
      <c r="AM730">
        <v>10.787464088230255</v>
      </c>
      <c r="AN730">
        <v>7.1916427254868367</v>
      </c>
    </row>
    <row r="731" spans="24:40" x14ac:dyDescent="0.25">
      <c r="X731">
        <v>81.3</v>
      </c>
      <c r="Y731" s="22">
        <v>81.114901170455781</v>
      </c>
      <c r="Z731" s="22">
        <v>0.18509882954421641</v>
      </c>
      <c r="AA731" s="22">
        <v>0.18624297719821925</v>
      </c>
      <c r="AB731" s="22">
        <v>6.1433062938402172E-3</v>
      </c>
      <c r="AC731" s="22">
        <v>5.1634940483861254E-2</v>
      </c>
      <c r="AD731" s="22">
        <v>8.6738550935612706E-7</v>
      </c>
      <c r="AE731" s="22">
        <v>-0.15567569037416348</v>
      </c>
      <c r="AF731" s="22">
        <v>-0.13246467928915875</v>
      </c>
      <c r="AG731" s="22">
        <v>0.22723322926865527</v>
      </c>
      <c r="AH731" s="22">
        <v>0.18624297719822178</v>
      </c>
      <c r="AI731">
        <v>-18.902189705582391</v>
      </c>
      <c r="AJ731">
        <v>-10.787464088230255</v>
      </c>
      <c r="AK731">
        <v>-7.1916427254868367</v>
      </c>
      <c r="AL731">
        <v>13.415204810032671</v>
      </c>
      <c r="AM731">
        <v>10.787464088230255</v>
      </c>
      <c r="AN731">
        <v>7.1916427254868367</v>
      </c>
    </row>
    <row r="732" spans="24:40" x14ac:dyDescent="0.25">
      <c r="X732">
        <v>81.2</v>
      </c>
      <c r="Y732" s="22">
        <v>78.620190664554386</v>
      </c>
      <c r="Z732" s="22">
        <v>2.5798093354456171</v>
      </c>
      <c r="AA732" s="22">
        <v>2.5898718890527022</v>
      </c>
      <c r="AB732" s="22">
        <v>3.8853480164839239E-3</v>
      </c>
      <c r="AC732" s="22">
        <v>0.71884430701936641</v>
      </c>
      <c r="AD732" s="22">
        <v>1.0608077193466405E-4</v>
      </c>
      <c r="AE732" s="22">
        <v>-0.15567569037416348</v>
      </c>
      <c r="AF732" s="22">
        <v>-0.13183557759857961</v>
      </c>
      <c r="AG732" s="22">
        <v>0.84784686531198927</v>
      </c>
      <c r="AH732" s="22">
        <v>2.5898718890526955</v>
      </c>
      <c r="AI732">
        <v>-18.902189705582391</v>
      </c>
      <c r="AJ732">
        <v>-10.787464088230255</v>
      </c>
      <c r="AK732">
        <v>-7.1916427254868367</v>
      </c>
      <c r="AL732">
        <v>13.415204810032671</v>
      </c>
      <c r="AM732">
        <v>10.787464088230255</v>
      </c>
      <c r="AN732">
        <v>7.1916427254868367</v>
      </c>
    </row>
    <row r="733" spans="24:40" x14ac:dyDescent="0.25">
      <c r="X733">
        <v>88</v>
      </c>
      <c r="Y733" s="22">
        <v>80.245658114301818</v>
      </c>
      <c r="Z733" s="22">
        <v>7.7543418856981816</v>
      </c>
      <c r="AA733" s="22">
        <v>7.7937141436855342</v>
      </c>
      <c r="AB733" s="22">
        <v>5.0517965197956838E-3</v>
      </c>
      <c r="AC733" s="22">
        <v>2.1619547538317905</v>
      </c>
      <c r="AD733" s="22">
        <v>1.2490648227117757E-3</v>
      </c>
      <c r="AE733" s="22">
        <v>-0.14337818601426075</v>
      </c>
      <c r="AF733" s="22">
        <v>-0.13106858732814447</v>
      </c>
      <c r="AG733" s="22">
        <v>1.4703587160389775</v>
      </c>
      <c r="AH733" s="22">
        <v>7.7937141436855351</v>
      </c>
      <c r="AI733">
        <v>-18.902189705582391</v>
      </c>
      <c r="AJ733">
        <v>-10.787464088230255</v>
      </c>
      <c r="AK733">
        <v>-7.1916427254868367</v>
      </c>
      <c r="AL733">
        <v>13.415204810032671</v>
      </c>
      <c r="AM733">
        <v>10.787464088230255</v>
      </c>
      <c r="AN733">
        <v>7.1916427254868367</v>
      </c>
    </row>
    <row r="734" spans="24:40" x14ac:dyDescent="0.25">
      <c r="X734">
        <v>89</v>
      </c>
      <c r="Y734" s="22">
        <v>79.776891287573079</v>
      </c>
      <c r="Z734" s="22">
        <v>9.2231087124269209</v>
      </c>
      <c r="AA734" s="22">
        <v>9.2686543660709759</v>
      </c>
      <c r="AB734" s="22">
        <v>4.9139445538917779E-3</v>
      </c>
      <c r="AC734" s="22">
        <v>2.5712772024760531</v>
      </c>
      <c r="AD734" s="22">
        <v>1.718358632988909E-3</v>
      </c>
      <c r="AE734" s="22">
        <v>-0.14337818601426075</v>
      </c>
      <c r="AF734" s="22">
        <v>-0.12972628088268975</v>
      </c>
      <c r="AG734" s="22">
        <v>1.6035202532166699</v>
      </c>
      <c r="AH734" s="22">
        <v>9.2686543660709813</v>
      </c>
      <c r="AI734">
        <v>-18.902189705582391</v>
      </c>
      <c r="AJ734">
        <v>-10.787464088230255</v>
      </c>
      <c r="AK734">
        <v>-7.1916427254868367</v>
      </c>
      <c r="AL734">
        <v>13.415204810032671</v>
      </c>
      <c r="AM734">
        <v>10.787464088230255</v>
      </c>
      <c r="AN734">
        <v>7.1916427254868367</v>
      </c>
    </row>
    <row r="735" spans="24:40" x14ac:dyDescent="0.25">
      <c r="X735">
        <v>79.900000000000006</v>
      </c>
      <c r="Y735" s="22">
        <v>79.03230521719577</v>
      </c>
      <c r="Z735" s="22">
        <v>0.86769478280423584</v>
      </c>
      <c r="AA735" s="22">
        <v>0.87179132221095301</v>
      </c>
      <c r="AB735" s="22">
        <v>4.6989908047418297E-3</v>
      </c>
      <c r="AC735" s="22">
        <v>0.24187537502527445</v>
      </c>
      <c r="AD735" s="22">
        <v>1.453716973487741E-5</v>
      </c>
      <c r="AE735" s="22">
        <v>-0.14337818601426075</v>
      </c>
      <c r="AF735" s="22">
        <v>-0.12779860322647116</v>
      </c>
      <c r="AG735" s="22">
        <v>0.49180827059462356</v>
      </c>
      <c r="AH735" s="22">
        <v>0.87179132221095879</v>
      </c>
      <c r="AI735">
        <v>-18.902189705582391</v>
      </c>
      <c r="AJ735">
        <v>-10.787464088230255</v>
      </c>
      <c r="AK735">
        <v>-7.1916427254868367</v>
      </c>
      <c r="AL735">
        <v>13.415204810032671</v>
      </c>
      <c r="AM735">
        <v>10.787464088230255</v>
      </c>
      <c r="AN735">
        <v>7.1916427254868367</v>
      </c>
    </row>
    <row r="736" spans="24:40" x14ac:dyDescent="0.25">
      <c r="X736">
        <v>80</v>
      </c>
      <c r="Y736" s="22">
        <v>78.44962596763466</v>
      </c>
      <c r="Z736" s="22">
        <v>1.5503740323653403</v>
      </c>
      <c r="AA736" s="22">
        <v>1.5558788308601379</v>
      </c>
      <c r="AB736" s="22">
        <v>3.5380637525355349E-3</v>
      </c>
      <c r="AC736" s="22">
        <v>0.43192468036578485</v>
      </c>
      <c r="AD736" s="22">
        <v>3.486321069404978E-5</v>
      </c>
      <c r="AE736" s="22">
        <v>-0.14337818601426075</v>
      </c>
      <c r="AF736" s="22">
        <v>-0.12719377734309936</v>
      </c>
      <c r="AG736" s="22">
        <v>0.65720976892144933</v>
      </c>
      <c r="AH736" s="22">
        <v>1.5558788308601439</v>
      </c>
      <c r="AI736">
        <v>-18.902189705582391</v>
      </c>
      <c r="AJ736">
        <v>-10.787464088230255</v>
      </c>
      <c r="AK736">
        <v>-7.1916427254868367</v>
      </c>
      <c r="AL736">
        <v>13.415204810032671</v>
      </c>
      <c r="AM736">
        <v>10.787464088230255</v>
      </c>
      <c r="AN736">
        <v>7.1916427254868367</v>
      </c>
    </row>
    <row r="737" spans="24:40" x14ac:dyDescent="0.25">
      <c r="X737">
        <v>79.8</v>
      </c>
      <c r="Y737" s="22">
        <v>76.685951619915372</v>
      </c>
      <c r="Z737" s="22">
        <v>3.1140483800846255</v>
      </c>
      <c r="AA737" s="22">
        <v>3.1252393197794959</v>
      </c>
      <c r="AB737" s="22">
        <v>3.5808264743254618E-3</v>
      </c>
      <c r="AC737" s="22">
        <v>0.86757336283853048</v>
      </c>
      <c r="AD737" s="22">
        <v>1.4236394619213713E-4</v>
      </c>
      <c r="AE737" s="22">
        <v>-0.14337818601426075</v>
      </c>
      <c r="AF737" s="22">
        <v>-0.12581137368304479</v>
      </c>
      <c r="AG737" s="22">
        <v>0.93143618291245833</v>
      </c>
      <c r="AH737" s="22">
        <v>3.1252393197794945</v>
      </c>
      <c r="AI737">
        <v>-18.902189705582391</v>
      </c>
      <c r="AJ737">
        <v>-10.787464088230255</v>
      </c>
      <c r="AK737">
        <v>-7.1916427254868367</v>
      </c>
      <c r="AL737">
        <v>13.415204810032671</v>
      </c>
      <c r="AM737">
        <v>10.787464088230255</v>
      </c>
      <c r="AN737">
        <v>7.1916427254868367</v>
      </c>
    </row>
    <row r="738" spans="24:40" x14ac:dyDescent="0.25">
      <c r="X738">
        <v>79.400000000000006</v>
      </c>
      <c r="Y738" s="22">
        <v>76.489461326895494</v>
      </c>
      <c r="Z738" s="22">
        <v>2.9105386731045115</v>
      </c>
      <c r="AA738" s="22">
        <v>2.9213461384185564</v>
      </c>
      <c r="AB738" s="22">
        <v>3.6994812671865621E-3</v>
      </c>
      <c r="AC738" s="22">
        <v>0.8109238765184158</v>
      </c>
      <c r="AD738" s="22">
        <v>1.2851595587443185E-4</v>
      </c>
      <c r="AE738" s="22">
        <v>-0.14337818601426075</v>
      </c>
      <c r="AF738" s="22">
        <v>-0.12494059505914423</v>
      </c>
      <c r="AG738" s="22">
        <v>0.90051311845992332</v>
      </c>
      <c r="AH738" s="22">
        <v>2.9213461384185586</v>
      </c>
      <c r="AI738">
        <v>-18.902189705582391</v>
      </c>
      <c r="AJ738">
        <v>-10.787464088230255</v>
      </c>
      <c r="AK738">
        <v>-7.1916427254868367</v>
      </c>
      <c r="AL738">
        <v>13.415204810032671</v>
      </c>
      <c r="AM738">
        <v>10.787464088230255</v>
      </c>
      <c r="AN738">
        <v>7.1916427254868367</v>
      </c>
    </row>
    <row r="739" spans="24:40" x14ac:dyDescent="0.25">
      <c r="X739">
        <v>75.8</v>
      </c>
      <c r="Y739" s="22">
        <v>72.900401314165137</v>
      </c>
      <c r="Z739" s="22">
        <v>2.8995986858348601</v>
      </c>
      <c r="AA739" s="22">
        <v>2.904498402150594</v>
      </c>
      <c r="AB739" s="22">
        <v>1.6869406132606387E-3</v>
      </c>
      <c r="AC739" s="22">
        <v>0.80706109040826524</v>
      </c>
      <c r="AD739" s="22">
        <v>5.7928496984166072E-5</v>
      </c>
      <c r="AE739" s="22">
        <v>-0.14337818601426075</v>
      </c>
      <c r="AF739" s="22">
        <v>-0.12449740393192799</v>
      </c>
      <c r="AG739" s="22">
        <v>0.89836578875659845</v>
      </c>
      <c r="AH739" s="22">
        <v>2.9044984021505988</v>
      </c>
      <c r="AI739">
        <v>-18.902189705582391</v>
      </c>
      <c r="AJ739">
        <v>-10.787464088230255</v>
      </c>
      <c r="AK739">
        <v>-7.1916427254868367</v>
      </c>
      <c r="AL739">
        <v>13.415204810032671</v>
      </c>
      <c r="AM739">
        <v>10.787464088230255</v>
      </c>
      <c r="AN739">
        <v>7.1916427254868367</v>
      </c>
    </row>
    <row r="740" spans="24:40" x14ac:dyDescent="0.25">
      <c r="X740">
        <v>75.599999999999994</v>
      </c>
      <c r="Y740" s="22">
        <v>72.553381327122693</v>
      </c>
      <c r="Z740" s="22">
        <v>3.046618672877301</v>
      </c>
      <c r="AA740" s="22">
        <v>3.0523939460662604</v>
      </c>
      <c r="AB740" s="22">
        <v>1.8920471246529893E-3</v>
      </c>
      <c r="AC740" s="22">
        <v>0.84806908760488453</v>
      </c>
      <c r="AD740" s="22">
        <v>7.1756838931113904E-5</v>
      </c>
      <c r="AE740" s="22">
        <v>-0.14337818601426075</v>
      </c>
      <c r="AF740" s="22">
        <v>-0.12425299414353798</v>
      </c>
      <c r="AG740" s="22">
        <v>0.92090666606604843</v>
      </c>
      <c r="AH740" s="22">
        <v>3.0523939460662639</v>
      </c>
      <c r="AI740">
        <v>-18.902189705582391</v>
      </c>
      <c r="AJ740">
        <v>-10.787464088230255</v>
      </c>
      <c r="AK740">
        <v>-7.1916427254868367</v>
      </c>
      <c r="AL740">
        <v>13.415204810032671</v>
      </c>
      <c r="AM740">
        <v>10.787464088230255</v>
      </c>
      <c r="AN740">
        <v>7.1916427254868367</v>
      </c>
    </row>
    <row r="741" spans="24:40" x14ac:dyDescent="0.25">
      <c r="X741">
        <v>75.3</v>
      </c>
      <c r="Y741" s="22">
        <v>72.631203614811454</v>
      </c>
      <c r="Z741" s="22">
        <v>2.6687963851885428</v>
      </c>
      <c r="AA741" s="22">
        <v>2.6740471894734981</v>
      </c>
      <c r="AB741" s="22">
        <v>1.9636169120829765E-3</v>
      </c>
      <c r="AC741" s="22">
        <v>0.74292358483707577</v>
      </c>
      <c r="AD741" s="22">
        <v>5.7153796039793463E-5</v>
      </c>
      <c r="AE741" s="22">
        <v>-0.14337818601426075</v>
      </c>
      <c r="AF741" s="22">
        <v>-0.12346332783037514</v>
      </c>
      <c r="AG741" s="22">
        <v>0.86193015078779778</v>
      </c>
      <c r="AH741" s="22">
        <v>2.6740471894735012</v>
      </c>
      <c r="AI741">
        <v>-18.902189705582391</v>
      </c>
      <c r="AJ741">
        <v>-10.787464088230255</v>
      </c>
      <c r="AK741">
        <v>-7.1916427254868367</v>
      </c>
      <c r="AL741">
        <v>13.415204810032671</v>
      </c>
      <c r="AM741">
        <v>10.787464088230255</v>
      </c>
      <c r="AN741">
        <v>7.1916427254868367</v>
      </c>
    </row>
    <row r="742" spans="24:40" x14ac:dyDescent="0.25">
      <c r="X742">
        <v>75.2</v>
      </c>
      <c r="Y742" s="22">
        <v>72.420010119232899</v>
      </c>
      <c r="Z742" s="22">
        <v>2.7799898807671042</v>
      </c>
      <c r="AA742" s="22">
        <v>2.7852371786358674</v>
      </c>
      <c r="AB742" s="22">
        <v>1.8839680545041661E-3</v>
      </c>
      <c r="AC742" s="22">
        <v>0.77384608747510486</v>
      </c>
      <c r="AD742" s="22">
        <v>5.9490563745219385E-5</v>
      </c>
      <c r="AE742" s="22">
        <v>-0.12956927093944987</v>
      </c>
      <c r="AF742" s="22">
        <v>-0.12160261987589634</v>
      </c>
      <c r="AG742" s="22">
        <v>0.87968522067561461</v>
      </c>
      <c r="AH742" s="22">
        <v>2.7852371786358714</v>
      </c>
      <c r="AI742">
        <v>-18.902189705582391</v>
      </c>
      <c r="AJ742">
        <v>-10.787464088230255</v>
      </c>
      <c r="AK742">
        <v>-7.1916427254868367</v>
      </c>
      <c r="AL742">
        <v>13.415204810032671</v>
      </c>
      <c r="AM742">
        <v>10.787464088230255</v>
      </c>
      <c r="AN742">
        <v>7.1916427254868367</v>
      </c>
    </row>
    <row r="743" spans="24:40" x14ac:dyDescent="0.25">
      <c r="X743">
        <v>75</v>
      </c>
      <c r="Y743" s="22">
        <v>71.083178231597032</v>
      </c>
      <c r="Z743" s="22">
        <v>3.9168217684029685</v>
      </c>
      <c r="AA743" s="22">
        <v>3.9414178193486009</v>
      </c>
      <c r="AB743" s="22">
        <v>6.2404068974585116E-3</v>
      </c>
      <c r="AC743" s="22">
        <v>1.0926851340045647</v>
      </c>
      <c r="AD743" s="22">
        <v>3.9460995958524718E-4</v>
      </c>
      <c r="AE743" s="22">
        <v>-0.12956927093944987</v>
      </c>
      <c r="AF743" s="22">
        <v>-0.12107802809718018</v>
      </c>
      <c r="AG743" s="22">
        <v>1.0453158058713954</v>
      </c>
      <c r="AH743" s="22">
        <v>3.9414178193485974</v>
      </c>
      <c r="AI743">
        <v>-18.902189705582391</v>
      </c>
      <c r="AJ743">
        <v>-10.787464088230255</v>
      </c>
      <c r="AK743">
        <v>-7.1916427254868367</v>
      </c>
      <c r="AL743">
        <v>13.415204810032671</v>
      </c>
      <c r="AM743">
        <v>10.787464088230255</v>
      </c>
      <c r="AN743">
        <v>7.1916427254868367</v>
      </c>
    </row>
    <row r="744" spans="24:40" x14ac:dyDescent="0.25">
      <c r="X744">
        <v>74.7</v>
      </c>
      <c r="Y744" s="22">
        <v>70.971707656635971</v>
      </c>
      <c r="Z744" s="22">
        <v>3.728292343364032</v>
      </c>
      <c r="AA744" s="22">
        <v>3.7796702257302712</v>
      </c>
      <c r="AB744" s="22">
        <v>1.3593218269807373E-2</v>
      </c>
      <c r="AC744" s="22">
        <v>1.0439599214159914</v>
      </c>
      <c r="AD744" s="22">
        <v>7.9046071737786576E-4</v>
      </c>
      <c r="AE744" s="22">
        <v>-0.12956927093944987</v>
      </c>
      <c r="AF744" s="22">
        <v>-0.12106044236598147</v>
      </c>
      <c r="AG744" s="22">
        <v>1.0217435693049364</v>
      </c>
      <c r="AH744" s="22">
        <v>3.7796702257302761</v>
      </c>
      <c r="AI744">
        <v>-18.902189705582391</v>
      </c>
      <c r="AJ744">
        <v>-10.787464088230255</v>
      </c>
      <c r="AK744">
        <v>-7.1916427254868367</v>
      </c>
      <c r="AL744">
        <v>13.415204810032671</v>
      </c>
      <c r="AM744">
        <v>10.787464088230255</v>
      </c>
      <c r="AN744">
        <v>7.1916427254868367</v>
      </c>
    </row>
    <row r="745" spans="24:40" x14ac:dyDescent="0.25">
      <c r="X745">
        <v>74.5</v>
      </c>
      <c r="Y745" s="22">
        <v>72.103289755999072</v>
      </c>
      <c r="Z745" s="22">
        <v>2.3967102440009285</v>
      </c>
      <c r="AA745" s="22">
        <v>2.401005281657433</v>
      </c>
      <c r="AB745" s="22">
        <v>1.7888497327857356E-3</v>
      </c>
      <c r="AC745" s="22">
        <v>0.66712346348092766</v>
      </c>
      <c r="AD745" s="22">
        <v>4.1976891408631858E-5</v>
      </c>
      <c r="AE745" s="22">
        <v>-0.12956927093944987</v>
      </c>
      <c r="AF745" s="22">
        <v>-0.12077309935380103</v>
      </c>
      <c r="AG745" s="22">
        <v>0.81677626280452575</v>
      </c>
      <c r="AH745" s="22">
        <v>2.4010052816574383</v>
      </c>
      <c r="AI745">
        <v>-18.902189705582391</v>
      </c>
      <c r="AJ745">
        <v>-10.787464088230255</v>
      </c>
      <c r="AK745">
        <v>-7.1916427254868367</v>
      </c>
      <c r="AL745">
        <v>13.415204810032671</v>
      </c>
      <c r="AM745">
        <v>10.787464088230255</v>
      </c>
      <c r="AN745">
        <v>7.1916427254868367</v>
      </c>
    </row>
    <row r="746" spans="24:40" x14ac:dyDescent="0.25">
      <c r="X746">
        <v>74.2</v>
      </c>
      <c r="Y746" s="22">
        <v>71.663666879991268</v>
      </c>
      <c r="Z746" s="22">
        <v>2.5363331200087345</v>
      </c>
      <c r="AA746" s="22">
        <v>2.5412383004535144</v>
      </c>
      <c r="AB746" s="22">
        <v>1.9302323768314671E-3</v>
      </c>
      <c r="AC746" s="22">
        <v>0.70603744442779914</v>
      </c>
      <c r="AD746" s="22">
        <v>5.074001169905071E-5</v>
      </c>
      <c r="AE746" s="22">
        <v>-0.12344005334831042</v>
      </c>
      <c r="AF746" s="22">
        <v>-0.12029468133653046</v>
      </c>
      <c r="AG746" s="22">
        <v>0.84026034324356824</v>
      </c>
      <c r="AH746" s="22">
        <v>2.541238300453514</v>
      </c>
      <c r="AI746">
        <v>-18.902189705582391</v>
      </c>
      <c r="AJ746">
        <v>-10.787464088230255</v>
      </c>
      <c r="AK746">
        <v>-7.1916427254868367</v>
      </c>
      <c r="AL746">
        <v>13.415204810032671</v>
      </c>
      <c r="AM746">
        <v>10.787464088230255</v>
      </c>
      <c r="AN746">
        <v>7.1916427254868367</v>
      </c>
    </row>
    <row r="747" spans="24:40" x14ac:dyDescent="0.25">
      <c r="X747">
        <v>74</v>
      </c>
      <c r="Y747" s="22">
        <v>73.689355730874951</v>
      </c>
      <c r="Z747" s="22">
        <v>0.31064426912504928</v>
      </c>
      <c r="AA747" s="22">
        <v>0.31175356894856066</v>
      </c>
      <c r="AB747" s="22">
        <v>3.5582586183660015E-3</v>
      </c>
      <c r="AC747" s="22">
        <v>8.6544461853535801E-2</v>
      </c>
      <c r="AD747" s="22">
        <v>1.4077014581221071E-6</v>
      </c>
      <c r="AE747" s="22">
        <v>-0.12344005334831042</v>
      </c>
      <c r="AF747" s="22">
        <v>-0.11993634817590412</v>
      </c>
      <c r="AG747" s="22">
        <v>0.29418440110504807</v>
      </c>
      <c r="AH747" s="22">
        <v>0.31175356894856687</v>
      </c>
      <c r="AI747">
        <v>-18.902189705582391</v>
      </c>
      <c r="AJ747">
        <v>-10.787464088230255</v>
      </c>
      <c r="AK747">
        <v>-7.1916427254868367</v>
      </c>
      <c r="AL747">
        <v>13.415204810032671</v>
      </c>
      <c r="AM747">
        <v>10.787464088230255</v>
      </c>
      <c r="AN747">
        <v>7.1916427254868367</v>
      </c>
    </row>
    <row r="748" spans="24:40" x14ac:dyDescent="0.25">
      <c r="X748">
        <v>73.5</v>
      </c>
      <c r="Y748" s="22">
        <v>70.866109002956719</v>
      </c>
      <c r="Z748" s="22">
        <v>2.6338909970432809</v>
      </c>
      <c r="AA748" s="22">
        <v>2.6399728562853682</v>
      </c>
      <c r="AB748" s="22">
        <v>2.3037582479717694E-3</v>
      </c>
      <c r="AC748" s="22">
        <v>0.73333180579374346</v>
      </c>
      <c r="AD748" s="22">
        <v>6.5356081971670909E-5</v>
      </c>
      <c r="AE748" s="22">
        <v>-0.12344005334831042</v>
      </c>
      <c r="AF748" s="22">
        <v>-0.11959088388885611</v>
      </c>
      <c r="AG748" s="22">
        <v>0.85634794668624237</v>
      </c>
      <c r="AH748" s="22">
        <v>2.6399728562853699</v>
      </c>
      <c r="AI748">
        <v>-18.902189705582391</v>
      </c>
      <c r="AJ748">
        <v>-10.787464088230255</v>
      </c>
      <c r="AK748">
        <v>-7.1916427254868367</v>
      </c>
      <c r="AL748">
        <v>13.415204810032671</v>
      </c>
      <c r="AM748">
        <v>10.787464088230255</v>
      </c>
      <c r="AN748">
        <v>7.1916427254868367</v>
      </c>
    </row>
    <row r="749" spans="24:40" x14ac:dyDescent="0.25">
      <c r="X749">
        <v>73.3</v>
      </c>
      <c r="Y749" s="22">
        <v>69.369290194696049</v>
      </c>
      <c r="Z749" s="22">
        <v>3.9307098053039482</v>
      </c>
      <c r="AA749" s="22">
        <v>3.941261784090571</v>
      </c>
      <c r="AB749" s="22">
        <v>2.6773097968826537E-3</v>
      </c>
      <c r="AC749" s="22">
        <v>1.0945989418102215</v>
      </c>
      <c r="AD749" s="22">
        <v>1.692853494282364E-4</v>
      </c>
      <c r="AE749" s="22">
        <v>-0.12344005334831042</v>
      </c>
      <c r="AF749" s="22">
        <v>-0.11911566938042409</v>
      </c>
      <c r="AG749" s="22">
        <v>1.0462308262569124</v>
      </c>
      <c r="AH749" s="22">
        <v>3.9412617840905728</v>
      </c>
      <c r="AI749">
        <v>-18.902189705582391</v>
      </c>
      <c r="AJ749">
        <v>-10.787464088230255</v>
      </c>
      <c r="AK749">
        <v>-7.1916427254868367</v>
      </c>
      <c r="AL749">
        <v>13.415204810032671</v>
      </c>
      <c r="AM749">
        <v>10.787464088230255</v>
      </c>
      <c r="AN749">
        <v>7.1916427254868367</v>
      </c>
    </row>
    <row r="750" spans="24:40" x14ac:dyDescent="0.25">
      <c r="X750">
        <v>73.099999999999994</v>
      </c>
      <c r="Y750" s="22">
        <v>70.380851146735196</v>
      </c>
      <c r="Z750" s="22">
        <v>2.719148853264798</v>
      </c>
      <c r="AA750" s="22">
        <v>2.7371145836247592</v>
      </c>
      <c r="AB750" s="22">
        <v>6.5637479948589547E-3</v>
      </c>
      <c r="AC750" s="22">
        <v>0.75869089544323653</v>
      </c>
      <c r="AD750" s="22">
        <v>2.0016495279292023E-4</v>
      </c>
      <c r="AE750" s="22">
        <v>-0.11731546960548965</v>
      </c>
      <c r="AF750" s="22">
        <v>-0.117204335962814</v>
      </c>
      <c r="AG750" s="22">
        <v>0.87102864214860154</v>
      </c>
      <c r="AH750" s="22">
        <v>2.7371145836247641</v>
      </c>
      <c r="AI750">
        <v>-18.902189705582391</v>
      </c>
      <c r="AJ750">
        <v>-10.787464088230255</v>
      </c>
      <c r="AK750">
        <v>-7.1916427254868367</v>
      </c>
      <c r="AL750">
        <v>13.415204810032671</v>
      </c>
      <c r="AM750">
        <v>10.787464088230255</v>
      </c>
      <c r="AN750">
        <v>7.1916427254868367</v>
      </c>
    </row>
    <row r="751" spans="24:40" x14ac:dyDescent="0.25">
      <c r="X751">
        <v>74</v>
      </c>
      <c r="Y751" s="22">
        <v>74.339092305469435</v>
      </c>
      <c r="Z751" s="22">
        <v>-0.33909230546943547</v>
      </c>
      <c r="AA751" s="22">
        <v>-0.34064796111297824</v>
      </c>
      <c r="AB751" s="22">
        <v>4.5667546004548787E-3</v>
      </c>
      <c r="AC751" s="22">
        <v>-9.4517833044181501E-2</v>
      </c>
      <c r="AD751" s="22">
        <v>2.1570958600651524E-6</v>
      </c>
      <c r="AE751" s="22">
        <v>-0.11731546960548965</v>
      </c>
      <c r="AF751" s="22">
        <v>-0.11670034529535306</v>
      </c>
      <c r="AG751" s="22">
        <v>0.30743752705904576</v>
      </c>
      <c r="AH751" s="22">
        <v>-0.34064796111298373</v>
      </c>
      <c r="AI751">
        <v>-18.902189705582391</v>
      </c>
      <c r="AJ751">
        <v>-10.787464088230255</v>
      </c>
      <c r="AK751">
        <v>-7.1916427254868367</v>
      </c>
      <c r="AL751">
        <v>13.415204810032671</v>
      </c>
      <c r="AM751">
        <v>10.787464088230255</v>
      </c>
      <c r="AN751">
        <v>7.1916427254868367</v>
      </c>
    </row>
    <row r="752" spans="24:40" x14ac:dyDescent="0.25">
      <c r="X752">
        <v>73.900000000000006</v>
      </c>
      <c r="Y752" s="22">
        <v>74.502881458605003</v>
      </c>
      <c r="Z752" s="22">
        <v>-0.60288145860499753</v>
      </c>
      <c r="AA752" s="22">
        <v>-0.60546664172444764</v>
      </c>
      <c r="AB752" s="22">
        <v>4.2697366647369318E-3</v>
      </c>
      <c r="AC752" s="22">
        <v>-0.1680207681379069</v>
      </c>
      <c r="AD752" s="22">
        <v>6.3713536915332974E-6</v>
      </c>
      <c r="AE752" s="22">
        <v>-0.11731546960548965</v>
      </c>
      <c r="AF752" s="22">
        <v>-0.11523390625493084</v>
      </c>
      <c r="AG752" s="22">
        <v>0.4099033643895923</v>
      </c>
      <c r="AH752" s="22">
        <v>-0.60546664172444353</v>
      </c>
      <c r="AI752">
        <v>-18.902189705582391</v>
      </c>
      <c r="AJ752">
        <v>-10.787464088230255</v>
      </c>
      <c r="AK752">
        <v>-7.1916427254868367</v>
      </c>
      <c r="AL752">
        <v>13.415204810032671</v>
      </c>
      <c r="AM752">
        <v>10.787464088230255</v>
      </c>
      <c r="AN752">
        <v>7.1916427254868367</v>
      </c>
    </row>
    <row r="753" spans="24:40" x14ac:dyDescent="0.25">
      <c r="X753">
        <v>73.7</v>
      </c>
      <c r="Y753" s="22">
        <v>74.095295211931102</v>
      </c>
      <c r="Z753" s="22">
        <v>-0.39529521193109929</v>
      </c>
      <c r="AA753" s="22">
        <v>-0.39712741707838006</v>
      </c>
      <c r="AB753" s="22">
        <v>4.6136455668549115E-3</v>
      </c>
      <c r="AC753" s="22">
        <v>-0.11018630111112306</v>
      </c>
      <c r="AD753" s="22">
        <v>2.9617892508381344E-6</v>
      </c>
      <c r="AE753" s="22">
        <v>-0.11731546960548965</v>
      </c>
      <c r="AF753" s="22">
        <v>-0.11130204972594822</v>
      </c>
      <c r="AG753" s="22">
        <v>0.33194321970952056</v>
      </c>
      <c r="AH753" s="22">
        <v>-0.39712741707837951</v>
      </c>
      <c r="AI753">
        <v>-18.902189705582391</v>
      </c>
      <c r="AJ753">
        <v>-10.787464088230255</v>
      </c>
      <c r="AK753">
        <v>-7.1916427254868367</v>
      </c>
      <c r="AL753">
        <v>13.415204810032671</v>
      </c>
      <c r="AM753">
        <v>10.787464088230255</v>
      </c>
      <c r="AN753">
        <v>7.1916427254868367</v>
      </c>
    </row>
    <row r="754" spans="24:40" x14ac:dyDescent="0.25">
      <c r="X754">
        <v>73.599999999999994</v>
      </c>
      <c r="Y754" s="22">
        <v>74.278555531976082</v>
      </c>
      <c r="Z754" s="22">
        <v>-0.67855553197608742</v>
      </c>
      <c r="AA754" s="22">
        <v>-0.68179267945747313</v>
      </c>
      <c r="AB754" s="22">
        <v>4.7479938974446263E-3</v>
      </c>
      <c r="AC754" s="22">
        <v>-0.18915627648940722</v>
      </c>
      <c r="AD754" s="22">
        <v>8.9839019272604842E-6</v>
      </c>
      <c r="AE754" s="22">
        <v>-0.11731546960548965</v>
      </c>
      <c r="AF754" s="22">
        <v>-0.11018630111112306</v>
      </c>
      <c r="AG754" s="22">
        <v>0.4349210002855774</v>
      </c>
      <c r="AH754" s="22">
        <v>-0.6817926794574739</v>
      </c>
      <c r="AI754">
        <v>-18.902189705582391</v>
      </c>
      <c r="AJ754">
        <v>-10.787464088230255</v>
      </c>
      <c r="AK754">
        <v>-7.1916427254868367</v>
      </c>
      <c r="AL754">
        <v>13.415204810032671</v>
      </c>
      <c r="AM754">
        <v>10.787464088230255</v>
      </c>
      <c r="AN754">
        <v>7.1916427254868367</v>
      </c>
    </row>
    <row r="755" spans="24:40" x14ac:dyDescent="0.25">
      <c r="X755">
        <v>73.400000000000006</v>
      </c>
      <c r="Y755" s="22">
        <v>74.643545842295865</v>
      </c>
      <c r="Z755" s="22">
        <v>-1.243545842295859</v>
      </c>
      <c r="AA755" s="22">
        <v>-1.2494893007838215</v>
      </c>
      <c r="AB755" s="22">
        <v>4.7567101889008246E-3</v>
      </c>
      <c r="AC755" s="22">
        <v>-0.34665627222514483</v>
      </c>
      <c r="AD755" s="22">
        <v>3.0228873137754937E-5</v>
      </c>
      <c r="AE755" s="22">
        <v>-0.11731546960548965</v>
      </c>
      <c r="AF755" s="22">
        <v>-0.10990506396678719</v>
      </c>
      <c r="AG755" s="22">
        <v>0.58877523064845794</v>
      </c>
      <c r="AH755" s="22">
        <v>-1.2494893007838199</v>
      </c>
      <c r="AI755">
        <v>-18.902189705582391</v>
      </c>
      <c r="AJ755">
        <v>-10.787464088230255</v>
      </c>
      <c r="AK755">
        <v>-7.1916427254868367</v>
      </c>
      <c r="AL755">
        <v>13.415204810032671</v>
      </c>
      <c r="AM755">
        <v>10.787464088230255</v>
      </c>
      <c r="AN755">
        <v>7.1916427254868367</v>
      </c>
    </row>
    <row r="756" spans="24:40" x14ac:dyDescent="0.25">
      <c r="X756">
        <v>73.3</v>
      </c>
      <c r="Y756" s="22">
        <v>73.232099637969881</v>
      </c>
      <c r="Z756" s="22">
        <v>6.7900362030115957E-2</v>
      </c>
      <c r="AA756" s="22">
        <v>6.8531682810345274E-2</v>
      </c>
      <c r="AB756" s="22">
        <v>9.2121009486735034E-3</v>
      </c>
      <c r="AC756" s="22">
        <v>1.8970712167542095E-2</v>
      </c>
      <c r="AD756" s="22">
        <v>1.7611310063895343E-7</v>
      </c>
      <c r="AE756" s="22">
        <v>-0.11731546960548965</v>
      </c>
      <c r="AF756" s="22">
        <v>-0.10831217717756166</v>
      </c>
      <c r="AG756" s="22">
        <v>0.13773420841440262</v>
      </c>
      <c r="AH756" s="22">
        <v>6.8531682810347355E-2</v>
      </c>
      <c r="AI756">
        <v>-18.902189705582391</v>
      </c>
      <c r="AJ756">
        <v>-10.787464088230255</v>
      </c>
      <c r="AK756">
        <v>-7.1916427254868367</v>
      </c>
      <c r="AL756">
        <v>13.415204810032671</v>
      </c>
      <c r="AM756">
        <v>10.787464088230255</v>
      </c>
      <c r="AN756">
        <v>7.1916427254868367</v>
      </c>
    </row>
    <row r="757" spans="24:40" x14ac:dyDescent="0.25">
      <c r="X757">
        <v>73.099999999999994</v>
      </c>
      <c r="Y757" s="22">
        <v>73.036766829540895</v>
      </c>
      <c r="Z757" s="22">
        <v>6.3233170459099597E-2</v>
      </c>
      <c r="AA757" s="22">
        <v>6.3777904291754339E-2</v>
      </c>
      <c r="AB757" s="22">
        <v>8.5411058689421095E-3</v>
      </c>
      <c r="AC757" s="22">
        <v>1.7660764229763874E-2</v>
      </c>
      <c r="AD757" s="22">
        <v>1.4141802788170642E-7</v>
      </c>
      <c r="AE757" s="22">
        <v>-0.10660788786182936</v>
      </c>
      <c r="AF757" s="22">
        <v>-0.10437016760238535</v>
      </c>
      <c r="AG757" s="22">
        <v>0.13289380809414664</v>
      </c>
      <c r="AH757" s="22">
        <v>6.3777904291754728E-2</v>
      </c>
      <c r="AI757">
        <v>-18.902189705582391</v>
      </c>
      <c r="AJ757">
        <v>-10.787464088230255</v>
      </c>
      <c r="AK757">
        <v>-7.1916427254868367</v>
      </c>
      <c r="AL757">
        <v>13.415204810032671</v>
      </c>
      <c r="AM757">
        <v>10.787464088230255</v>
      </c>
      <c r="AN757">
        <v>7.1916427254868367</v>
      </c>
    </row>
    <row r="758" spans="24:40" x14ac:dyDescent="0.25">
      <c r="X758">
        <v>73</v>
      </c>
      <c r="Y758" s="22">
        <v>76.501583412256693</v>
      </c>
      <c r="Z758" s="22">
        <v>-3.5015834122566929</v>
      </c>
      <c r="AA758" s="22">
        <v>-3.518574858619175</v>
      </c>
      <c r="AB758" s="22">
        <v>4.829070588298485E-3</v>
      </c>
      <c r="AC758" s="22">
        <v>-0.97615217773450702</v>
      </c>
      <c r="AD758" s="22">
        <v>2.4335895211054616E-4</v>
      </c>
      <c r="AE758" s="22">
        <v>-0.10660788786182936</v>
      </c>
      <c r="AF758" s="22">
        <v>-0.10265286158873253</v>
      </c>
      <c r="AG758" s="22">
        <v>0.98800413852094116</v>
      </c>
      <c r="AH758" s="22">
        <v>-3.5185748586191772</v>
      </c>
      <c r="AI758">
        <v>-18.902189705582391</v>
      </c>
      <c r="AJ758">
        <v>-10.787464088230255</v>
      </c>
      <c r="AK758">
        <v>-7.1916427254868367</v>
      </c>
      <c r="AL758">
        <v>13.415204810032671</v>
      </c>
      <c r="AM758">
        <v>10.787464088230255</v>
      </c>
      <c r="AN758">
        <v>7.1916427254868367</v>
      </c>
    </row>
    <row r="759" spans="24:40" x14ac:dyDescent="0.25">
      <c r="X759">
        <v>72.8</v>
      </c>
      <c r="Y759" s="22">
        <v>74.705992024596512</v>
      </c>
      <c r="Z759" s="22">
        <v>-1.9059920245965145</v>
      </c>
      <c r="AA759" s="22">
        <v>-1.9146383479287437</v>
      </c>
      <c r="AB759" s="22">
        <v>4.5159041871186793E-3</v>
      </c>
      <c r="AC759" s="22">
        <v>-0.53125839738810154</v>
      </c>
      <c r="AD759" s="22">
        <v>6.7385802963486737E-5</v>
      </c>
      <c r="AE759" s="22">
        <v>-0.10660788786182936</v>
      </c>
      <c r="AF759" s="22">
        <v>-0.10075906837585046</v>
      </c>
      <c r="AG759" s="22">
        <v>0.72887474739361191</v>
      </c>
      <c r="AH759" s="22">
        <v>-1.9146383479287439</v>
      </c>
      <c r="AI759">
        <v>-18.902189705582391</v>
      </c>
      <c r="AJ759">
        <v>-10.787464088230255</v>
      </c>
      <c r="AK759">
        <v>-7.1916427254868367</v>
      </c>
      <c r="AL759">
        <v>13.415204810032671</v>
      </c>
      <c r="AM759">
        <v>10.787464088230255</v>
      </c>
      <c r="AN759">
        <v>7.1916427254868367</v>
      </c>
    </row>
    <row r="760" spans="24:40" x14ac:dyDescent="0.25">
      <c r="X760">
        <v>72.400000000000006</v>
      </c>
      <c r="Y760" s="22">
        <v>74.454779503150064</v>
      </c>
      <c r="Z760" s="22">
        <v>-2.0547795031500584</v>
      </c>
      <c r="AA760" s="22">
        <v>-2.0643534194112334</v>
      </c>
      <c r="AB760" s="22">
        <v>4.637731200067708E-3</v>
      </c>
      <c r="AC760" s="22">
        <v>-0.57276507658476883</v>
      </c>
      <c r="AD760" s="22">
        <v>8.044959426626291E-5</v>
      </c>
      <c r="AE760" s="22">
        <v>-0.10660788786182936</v>
      </c>
      <c r="AF760" s="22">
        <v>-0.10020185241549144</v>
      </c>
      <c r="AG760" s="22">
        <v>0.75681244478719356</v>
      </c>
      <c r="AH760" s="22">
        <v>-2.0643534194112285</v>
      </c>
      <c r="AI760">
        <v>-18.902189705582391</v>
      </c>
      <c r="AJ760">
        <v>-10.787464088230255</v>
      </c>
      <c r="AK760">
        <v>-7.1916427254868367</v>
      </c>
      <c r="AL760">
        <v>13.415204810032671</v>
      </c>
      <c r="AM760">
        <v>10.787464088230255</v>
      </c>
      <c r="AN760">
        <v>7.1916427254868367</v>
      </c>
    </row>
    <row r="761" spans="24:40" x14ac:dyDescent="0.25">
      <c r="X761">
        <v>72.5</v>
      </c>
      <c r="Y761" s="22">
        <v>74.182102281471984</v>
      </c>
      <c r="Z761" s="22">
        <v>-1.6821022814719839</v>
      </c>
      <c r="AA761" s="22">
        <v>-1.6904089218515139</v>
      </c>
      <c r="AB761" s="22">
        <v>4.913982807447136E-3</v>
      </c>
      <c r="AC761" s="22">
        <v>-0.46894723531655086</v>
      </c>
      <c r="AD761" s="22">
        <v>5.7156729126202434E-5</v>
      </c>
      <c r="AE761" s="22">
        <v>-0.10660788786182936</v>
      </c>
      <c r="AF761" s="22">
        <v>-0.10007633292612432</v>
      </c>
      <c r="AG761" s="22">
        <v>0.68479722204208071</v>
      </c>
      <c r="AH761" s="22">
        <v>-1.6904089218515175</v>
      </c>
      <c r="AI761">
        <v>-18.902189705582391</v>
      </c>
      <c r="AJ761">
        <v>-10.787464088230255</v>
      </c>
      <c r="AK761">
        <v>-7.1916427254868367</v>
      </c>
      <c r="AL761">
        <v>13.415204810032671</v>
      </c>
      <c r="AM761">
        <v>10.787464088230255</v>
      </c>
      <c r="AN761">
        <v>7.1916427254868367</v>
      </c>
    </row>
    <row r="762" spans="24:40" x14ac:dyDescent="0.25">
      <c r="X762">
        <v>72.3</v>
      </c>
      <c r="Y762" s="22">
        <v>73.898942605426697</v>
      </c>
      <c r="Z762" s="22">
        <v>-1.5989426054267</v>
      </c>
      <c r="AA762" s="22">
        <v>-1.6060752247084196</v>
      </c>
      <c r="AB762" s="22">
        <v>4.4410244128013313E-3</v>
      </c>
      <c r="AC762" s="22">
        <v>-0.4456575522181272</v>
      </c>
      <c r="AD762" s="22">
        <v>4.6629967052896254E-5</v>
      </c>
      <c r="AE762" s="22">
        <v>-0.10660788786182936</v>
      </c>
      <c r="AF762" s="22">
        <v>-0.10001631629427141</v>
      </c>
      <c r="AG762" s="22">
        <v>0.66757587749867597</v>
      </c>
      <c r="AH762" s="22">
        <v>-1.6060752247084256</v>
      </c>
      <c r="AI762">
        <v>-18.902189705582391</v>
      </c>
      <c r="AJ762">
        <v>-10.787464088230255</v>
      </c>
      <c r="AK762">
        <v>-7.1916427254868367</v>
      </c>
      <c r="AL762">
        <v>13.415204810032671</v>
      </c>
      <c r="AM762">
        <v>10.787464088230255</v>
      </c>
      <c r="AN762">
        <v>7.1916427254868367</v>
      </c>
    </row>
    <row r="763" spans="24:40" x14ac:dyDescent="0.25">
      <c r="X763">
        <v>72.099999999999994</v>
      </c>
      <c r="Y763" s="22">
        <v>73.633536653869115</v>
      </c>
      <c r="Z763" s="22">
        <v>-1.5335366538691204</v>
      </c>
      <c r="AA763" s="22">
        <v>-1.5408371417196065</v>
      </c>
      <c r="AB763" s="22">
        <v>4.7380009559860976E-3</v>
      </c>
      <c r="AC763" s="22">
        <v>-0.42749135975805513</v>
      </c>
      <c r="AD763" s="22">
        <v>4.5788751676869229E-5</v>
      </c>
      <c r="AE763" s="22">
        <v>-9.743972564826138E-2</v>
      </c>
      <c r="AF763" s="22">
        <v>-9.8746209195641949E-2</v>
      </c>
      <c r="AG763" s="22">
        <v>0.65382823413955993</v>
      </c>
      <c r="AH763" s="22">
        <v>-1.5408371417196067</v>
      </c>
      <c r="AI763">
        <v>-18.902189705582391</v>
      </c>
      <c r="AJ763">
        <v>-10.787464088230255</v>
      </c>
      <c r="AK763">
        <v>-7.1916427254868367</v>
      </c>
      <c r="AL763">
        <v>13.415204810032671</v>
      </c>
      <c r="AM763">
        <v>10.787464088230255</v>
      </c>
      <c r="AN763">
        <v>7.1916427254868367</v>
      </c>
    </row>
    <row r="764" spans="24:40" x14ac:dyDescent="0.25">
      <c r="X764">
        <v>71.900000000000006</v>
      </c>
      <c r="Y764" s="22">
        <v>73.326654355275565</v>
      </c>
      <c r="Z764" s="22">
        <v>-1.4266543552755593</v>
      </c>
      <c r="AA764" s="22">
        <v>-1.4337927359017897</v>
      </c>
      <c r="AB764" s="22">
        <v>4.9786698226922726E-3</v>
      </c>
      <c r="AC764" s="22">
        <v>-0.39774475641614687</v>
      </c>
      <c r="AD764" s="22">
        <v>4.1661630196918074E-5</v>
      </c>
      <c r="AE764" s="22">
        <v>-9.743972564826138E-2</v>
      </c>
      <c r="AF764" s="22">
        <v>-9.6902167508654088E-2</v>
      </c>
      <c r="AG764" s="22">
        <v>0.63067008523961787</v>
      </c>
      <c r="AH764" s="22">
        <v>-1.4337927359017888</v>
      </c>
      <c r="AI764">
        <v>-18.902189705582391</v>
      </c>
      <c r="AJ764">
        <v>-10.787464088230255</v>
      </c>
      <c r="AK764">
        <v>-7.1916427254868367</v>
      </c>
      <c r="AL764">
        <v>13.415204810032671</v>
      </c>
      <c r="AM764">
        <v>10.787464088230255</v>
      </c>
      <c r="AN764">
        <v>7.1916427254868367</v>
      </c>
    </row>
    <row r="765" spans="24:40" x14ac:dyDescent="0.25">
      <c r="X765">
        <v>71.7</v>
      </c>
      <c r="Y765" s="22">
        <v>72.975960313986405</v>
      </c>
      <c r="Z765" s="22">
        <v>-1.2759603139864026</v>
      </c>
      <c r="AA765" s="22">
        <v>-1.2817725202567374</v>
      </c>
      <c r="AB765" s="22">
        <v>4.5345068477337675E-3</v>
      </c>
      <c r="AC765" s="22">
        <v>-0.35565257174487952</v>
      </c>
      <c r="AD765" s="22">
        <v>3.0325094144285363E-5</v>
      </c>
      <c r="AE765" s="22">
        <v>-9.743972564826138E-2</v>
      </c>
      <c r="AF765" s="22">
        <v>-9.6391880367691349E-2</v>
      </c>
      <c r="AG765" s="22">
        <v>0.59636613899925561</v>
      </c>
      <c r="AH765" s="22">
        <v>-1.2817725202567438</v>
      </c>
      <c r="AI765">
        <v>-18.902189705582391</v>
      </c>
      <c r="AJ765">
        <v>-10.787464088230255</v>
      </c>
      <c r="AK765">
        <v>-7.1916427254868367</v>
      </c>
      <c r="AL765">
        <v>13.415204810032671</v>
      </c>
      <c r="AM765">
        <v>10.787464088230255</v>
      </c>
      <c r="AN765">
        <v>7.1916427254868367</v>
      </c>
    </row>
    <row r="766" spans="24:40" x14ac:dyDescent="0.25">
      <c r="X766">
        <v>69.900000000000006</v>
      </c>
      <c r="Y766" s="22">
        <v>77.110885444566307</v>
      </c>
      <c r="Z766" s="22">
        <v>-7.2108854445663013</v>
      </c>
      <c r="AA766" s="22">
        <v>-7.2333703401637308</v>
      </c>
      <c r="AB766" s="22">
        <v>3.1084950085560692E-3</v>
      </c>
      <c r="AC766" s="22">
        <v>-2.0084755090492501</v>
      </c>
      <c r="AD766" s="22">
        <v>6.6203623321809627E-4</v>
      </c>
      <c r="AE766" s="22">
        <v>-9.743972564826138E-2</v>
      </c>
      <c r="AF766" s="22">
        <v>-9.4560039156767473E-2</v>
      </c>
      <c r="AG766" s="22">
        <v>1.417206939387911</v>
      </c>
      <c r="AH766" s="22">
        <v>-7.2333703401637379</v>
      </c>
      <c r="AI766">
        <v>-18.902189705582391</v>
      </c>
      <c r="AJ766">
        <v>-10.787464088230255</v>
      </c>
      <c r="AK766">
        <v>-7.1916427254868367</v>
      </c>
      <c r="AL766">
        <v>13.415204810032671</v>
      </c>
      <c r="AM766">
        <v>10.787464088230255</v>
      </c>
      <c r="AN766">
        <v>7.1916427254868367</v>
      </c>
    </row>
    <row r="767" spans="24:40" x14ac:dyDescent="0.25">
      <c r="X767">
        <v>69.5</v>
      </c>
      <c r="Y767" s="22">
        <v>76.884466398798622</v>
      </c>
      <c r="Z767" s="22">
        <v>-7.3844663987986223</v>
      </c>
      <c r="AA767" s="22">
        <v>-7.4080947720895551</v>
      </c>
      <c r="AB767" s="22">
        <v>3.1895344238790074E-3</v>
      </c>
      <c r="AC767" s="22">
        <v>-2.0569072831551796</v>
      </c>
      <c r="AD767" s="22">
        <v>7.1250929725527135E-4</v>
      </c>
      <c r="AE767" s="22">
        <v>-9.743972564826138E-2</v>
      </c>
      <c r="AF767" s="22">
        <v>-9.4517833044181501E-2</v>
      </c>
      <c r="AG767" s="22">
        <v>1.4341922057922292</v>
      </c>
      <c r="AH767" s="22">
        <v>-7.4080947720895605</v>
      </c>
      <c r="AI767">
        <v>-18.902189705582391</v>
      </c>
      <c r="AJ767">
        <v>-10.787464088230255</v>
      </c>
      <c r="AK767">
        <v>-7.1916427254868367</v>
      </c>
      <c r="AL767">
        <v>13.415204810032671</v>
      </c>
      <c r="AM767">
        <v>10.787464088230255</v>
      </c>
      <c r="AN767">
        <v>7.1916427254868367</v>
      </c>
    </row>
    <row r="768" spans="24:40" x14ac:dyDescent="0.25">
      <c r="X768">
        <v>69.099999999999994</v>
      </c>
      <c r="Y768" s="22">
        <v>72.130735432138692</v>
      </c>
      <c r="Z768" s="22">
        <v>-3.0307354321386981</v>
      </c>
      <c r="AA768" s="22">
        <v>-3.0679132927703705</v>
      </c>
      <c r="AB768" s="22">
        <v>1.2118289235644435E-2</v>
      </c>
      <c r="AC768" s="22">
        <v>-0.84800311097298864</v>
      </c>
      <c r="AD768" s="22">
        <v>4.6427752306097054E-4</v>
      </c>
      <c r="AE768" s="22">
        <v>-9.743972564826138E-2</v>
      </c>
      <c r="AF768" s="22">
        <v>-9.2764702919865605E-2</v>
      </c>
      <c r="AG768" s="22">
        <v>0.92087084380655071</v>
      </c>
      <c r="AH768" s="22">
        <v>-3.0679132927703678</v>
      </c>
      <c r="AI768">
        <v>-18.902189705582391</v>
      </c>
      <c r="AJ768">
        <v>-10.787464088230255</v>
      </c>
      <c r="AK768">
        <v>-7.1916427254868367</v>
      </c>
      <c r="AL768">
        <v>13.415204810032671</v>
      </c>
      <c r="AM768">
        <v>10.787464088230255</v>
      </c>
      <c r="AN768">
        <v>7.1916427254868367</v>
      </c>
    </row>
    <row r="769" spans="24:40" x14ac:dyDescent="0.25">
      <c r="X769">
        <v>68.5</v>
      </c>
      <c r="Y769" s="22">
        <v>73.1956899737377</v>
      </c>
      <c r="Z769" s="22">
        <v>-4.6956899737377</v>
      </c>
      <c r="AA769" s="22">
        <v>-4.7288740660304995</v>
      </c>
      <c r="AB769" s="22">
        <v>7.0173347459532333E-3</v>
      </c>
      <c r="AC769" s="22">
        <v>-1.3104802307873942</v>
      </c>
      <c r="AD769" s="22">
        <v>6.3876023752376004E-4</v>
      </c>
      <c r="AE769" s="22">
        <v>-9.743972564826138E-2</v>
      </c>
      <c r="AF769" s="22">
        <v>-9.1959016562363147E-2</v>
      </c>
      <c r="AG769" s="22">
        <v>1.1447620847963975</v>
      </c>
      <c r="AH769" s="22">
        <v>-4.7288740660304933</v>
      </c>
      <c r="AI769">
        <v>-18.902189705582391</v>
      </c>
      <c r="AJ769">
        <v>-10.787464088230255</v>
      </c>
      <c r="AK769">
        <v>-7.1916427254868367</v>
      </c>
      <c r="AL769">
        <v>13.415204810032671</v>
      </c>
      <c r="AM769">
        <v>10.787464088230255</v>
      </c>
      <c r="AN769">
        <v>7.1916427254868367</v>
      </c>
    </row>
    <row r="770" spans="24:40" x14ac:dyDescent="0.25">
      <c r="X770">
        <v>67.8</v>
      </c>
      <c r="Y770" s="22">
        <v>72.691251091045075</v>
      </c>
      <c r="Z770" s="22">
        <v>-4.8912510910450777</v>
      </c>
      <c r="AA770" s="22">
        <v>-4.9081719060488638</v>
      </c>
      <c r="AB770" s="22">
        <v>3.4474780687543116E-3</v>
      </c>
      <c r="AC770" s="22">
        <v>-1.3626105692984638</v>
      </c>
      <c r="AD770" s="22">
        <v>3.3805800574375478E-4</v>
      </c>
      <c r="AE770" s="22">
        <v>-9.743972564826138E-2</v>
      </c>
      <c r="AF770" s="22">
        <v>-9.158980302676141E-2</v>
      </c>
      <c r="AG770" s="22">
        <v>1.1673091147157482</v>
      </c>
      <c r="AH770" s="22">
        <v>-4.9081719060488576</v>
      </c>
      <c r="AI770">
        <v>-18.902189705582391</v>
      </c>
      <c r="AJ770">
        <v>-10.787464088230255</v>
      </c>
      <c r="AK770">
        <v>-7.1916427254868367</v>
      </c>
      <c r="AL770">
        <v>13.415204810032671</v>
      </c>
      <c r="AM770">
        <v>10.787464088230255</v>
      </c>
      <c r="AN770">
        <v>7.1916427254868367</v>
      </c>
    </row>
    <row r="771" spans="24:40" x14ac:dyDescent="0.25">
      <c r="X771">
        <v>67.8</v>
      </c>
      <c r="Y771" s="22">
        <v>73.114067829926398</v>
      </c>
      <c r="Z771" s="22">
        <v>-5.314067829926401</v>
      </c>
      <c r="AA771" s="22">
        <v>-5.3305912897876055</v>
      </c>
      <c r="AB771" s="22">
        <v>3.0997424043470896E-3</v>
      </c>
      <c r="AC771" s="22">
        <v>-1.4801411445939252</v>
      </c>
      <c r="AD771" s="22">
        <v>3.5853087226422431E-4</v>
      </c>
      <c r="AE771" s="22">
        <v>-9.743972564826138E-2</v>
      </c>
      <c r="AF771" s="22">
        <v>-8.9672503812348175E-2</v>
      </c>
      <c r="AG771" s="22">
        <v>1.2166105147473965</v>
      </c>
      <c r="AH771" s="22">
        <v>-5.3305912897875984</v>
      </c>
      <c r="AI771">
        <v>-18.902189705582391</v>
      </c>
      <c r="AJ771">
        <v>-10.787464088230255</v>
      </c>
      <c r="AK771">
        <v>-7.1916427254868367</v>
      </c>
      <c r="AL771">
        <v>13.415204810032671</v>
      </c>
      <c r="AM771">
        <v>10.787464088230255</v>
      </c>
      <c r="AN771">
        <v>7.1916427254868367</v>
      </c>
    </row>
    <row r="772" spans="24:40" x14ac:dyDescent="0.25">
      <c r="X772">
        <v>66.599999999999994</v>
      </c>
      <c r="Y772" s="22">
        <v>72.632671199910291</v>
      </c>
      <c r="Z772" s="22">
        <v>-6.0326711999102969</v>
      </c>
      <c r="AA772" s="22">
        <v>-6.0573664843605428</v>
      </c>
      <c r="AB772" s="22">
        <v>4.0769011605966358E-3</v>
      </c>
      <c r="AC772" s="22">
        <v>-1.6811197280319459</v>
      </c>
      <c r="AD772" s="22">
        <v>6.0890293266091045E-4</v>
      </c>
      <c r="AE772" s="22">
        <v>-9.743972564826138E-2</v>
      </c>
      <c r="AF772" s="22">
        <v>-8.7892202092477292E-2</v>
      </c>
      <c r="AG772" s="22">
        <v>1.2965800121982236</v>
      </c>
      <c r="AH772" s="22">
        <v>-6.0573664843605455</v>
      </c>
      <c r="AI772">
        <v>-18.902189705582391</v>
      </c>
      <c r="AJ772">
        <v>-10.787464088230255</v>
      </c>
      <c r="AK772">
        <v>-7.1916427254868367</v>
      </c>
      <c r="AL772">
        <v>13.415204810032671</v>
      </c>
      <c r="AM772">
        <v>10.787464088230255</v>
      </c>
      <c r="AN772">
        <v>7.1916427254868367</v>
      </c>
    </row>
    <row r="773" spans="24:40" x14ac:dyDescent="0.25">
      <c r="X773">
        <v>65.3</v>
      </c>
      <c r="Y773" s="22">
        <v>71.915339045287311</v>
      </c>
      <c r="Z773" s="22">
        <v>-6.615339045287314</v>
      </c>
      <c r="AA773" s="22">
        <v>-6.6473267291582232</v>
      </c>
      <c r="AB773" s="22">
        <v>4.8121124738160961E-3</v>
      </c>
      <c r="AC773" s="22">
        <v>-1.8441721461622138</v>
      </c>
      <c r="AD773" s="22">
        <v>8.6552577122849938E-4</v>
      </c>
      <c r="AE773" s="22">
        <v>-9.743972564826138E-2</v>
      </c>
      <c r="AF773" s="22">
        <v>-8.607273015118834E-2</v>
      </c>
      <c r="AG773" s="22">
        <v>1.358002999320036</v>
      </c>
      <c r="AH773" s="22">
        <v>-6.6473267291582276</v>
      </c>
      <c r="AI773">
        <v>-18.902189705582391</v>
      </c>
      <c r="AJ773">
        <v>-10.787464088230255</v>
      </c>
      <c r="AK773">
        <v>-7.1916427254868367</v>
      </c>
      <c r="AL773">
        <v>13.415204810032671</v>
      </c>
      <c r="AM773">
        <v>10.787464088230255</v>
      </c>
      <c r="AN773">
        <v>7.1916427254868367</v>
      </c>
    </row>
    <row r="774" spans="24:40" x14ac:dyDescent="0.25">
      <c r="X774">
        <v>65</v>
      </c>
      <c r="Y774" s="22">
        <v>71.349846984187522</v>
      </c>
      <c r="Z774" s="22">
        <v>-6.349846984187522</v>
      </c>
      <c r="AA774" s="22">
        <v>-6.3812949872581441</v>
      </c>
      <c r="AB774" s="22">
        <v>4.9281537890694879E-3</v>
      </c>
      <c r="AC774" s="22">
        <v>-1.7702635707155301</v>
      </c>
      <c r="AD774" s="22">
        <v>8.1686836420764104E-4</v>
      </c>
      <c r="AE774" s="22">
        <v>-9.743972564826138E-2</v>
      </c>
      <c r="AF774" s="22">
        <v>-8.5298246106403713E-2</v>
      </c>
      <c r="AG774" s="22">
        <v>1.3305125218183893</v>
      </c>
      <c r="AH774" s="22">
        <v>-6.3812949872581486</v>
      </c>
      <c r="AI774">
        <v>-18.902189705582391</v>
      </c>
      <c r="AJ774">
        <v>-10.787464088230255</v>
      </c>
      <c r="AK774">
        <v>-7.1916427254868367</v>
      </c>
      <c r="AL774">
        <v>13.415204810032671</v>
      </c>
      <c r="AM774">
        <v>10.787464088230255</v>
      </c>
      <c r="AN774">
        <v>7.1916427254868367</v>
      </c>
    </row>
    <row r="775" spans="24:40" x14ac:dyDescent="0.25">
      <c r="X775">
        <v>64.599999999999994</v>
      </c>
      <c r="Y775" s="22">
        <v>70.94308957908234</v>
      </c>
      <c r="Z775" s="22">
        <v>-6.3430895790823456</v>
      </c>
      <c r="AA775" s="22">
        <v>-6.3776021673234879</v>
      </c>
      <c r="AB775" s="22">
        <v>5.4115304366233368E-3</v>
      </c>
      <c r="AC775" s="22">
        <v>-1.7688093546525816</v>
      </c>
      <c r="AD775" s="22">
        <v>8.9595281278771982E-4</v>
      </c>
      <c r="AE775" s="22">
        <v>-9.743972564826138E-2</v>
      </c>
      <c r="AF775" s="22">
        <v>-8.5111537295019371E-2</v>
      </c>
      <c r="AG775" s="22">
        <v>1.329965922365149</v>
      </c>
      <c r="AH775" s="22">
        <v>-6.3776021673234915</v>
      </c>
      <c r="AI775">
        <v>-18.902189705582391</v>
      </c>
      <c r="AJ775">
        <v>-10.787464088230255</v>
      </c>
      <c r="AK775">
        <v>-7.1916427254868367</v>
      </c>
      <c r="AL775">
        <v>13.415204810032671</v>
      </c>
      <c r="AM775">
        <v>10.787464088230255</v>
      </c>
      <c r="AN775">
        <v>7.1916427254868367</v>
      </c>
    </row>
    <row r="776" spans="24:40" x14ac:dyDescent="0.25">
      <c r="X776">
        <v>64.7</v>
      </c>
      <c r="Y776" s="22">
        <v>70.260006394790821</v>
      </c>
      <c r="Z776" s="22">
        <v>-5.5600063947908183</v>
      </c>
      <c r="AA776" s="22">
        <v>-5.5849162031035746</v>
      </c>
      <c r="AB776" s="22">
        <v>4.4601937445201004E-3</v>
      </c>
      <c r="AC776" s="22">
        <v>-1.5497008382575828</v>
      </c>
      <c r="AD776" s="22">
        <v>5.6628783136183978E-4</v>
      </c>
      <c r="AE776" s="22">
        <v>-9.743972564826138E-2</v>
      </c>
      <c r="AF776" s="22">
        <v>-8.4129706778899735E-2</v>
      </c>
      <c r="AG776" s="22">
        <v>1.244869807754041</v>
      </c>
      <c r="AH776" s="22">
        <v>-5.5849162031035702</v>
      </c>
      <c r="AI776">
        <v>-18.902189705582391</v>
      </c>
      <c r="AJ776">
        <v>-10.787464088230255</v>
      </c>
      <c r="AK776">
        <v>-7.1916427254868367</v>
      </c>
      <c r="AL776">
        <v>13.415204810032671</v>
      </c>
      <c r="AM776">
        <v>10.787464088230255</v>
      </c>
      <c r="AN776">
        <v>7.1916427254868367</v>
      </c>
    </row>
    <row r="777" spans="24:40" x14ac:dyDescent="0.25">
      <c r="X777">
        <v>64.400000000000006</v>
      </c>
      <c r="Y777" s="22">
        <v>70.071062605162666</v>
      </c>
      <c r="Z777" s="22">
        <v>-5.6710626051626605</v>
      </c>
      <c r="AA777" s="22">
        <v>-5.6940500995852545</v>
      </c>
      <c r="AB777" s="22">
        <v>4.037107861812419E-3</v>
      </c>
      <c r="AC777" s="22">
        <v>-1.5803189745190624</v>
      </c>
      <c r="AD777" s="22">
        <v>5.3279863493285468E-4</v>
      </c>
      <c r="AE777" s="22">
        <v>-7.6077819866612773E-2</v>
      </c>
      <c r="AF777" s="22">
        <v>-8.3830285772046667E-2</v>
      </c>
      <c r="AG777" s="22">
        <v>1.2571073838455737</v>
      </c>
      <c r="AH777" s="22">
        <v>-5.6940500995852501</v>
      </c>
      <c r="AI777">
        <v>-18.902189705582391</v>
      </c>
      <c r="AJ777">
        <v>-10.787464088230255</v>
      </c>
      <c r="AK777">
        <v>-7.1916427254868367</v>
      </c>
      <c r="AL777">
        <v>13.415204810032671</v>
      </c>
      <c r="AM777">
        <v>10.787464088230255</v>
      </c>
      <c r="AN777">
        <v>7.1916427254868367</v>
      </c>
    </row>
    <row r="778" spans="24:40" x14ac:dyDescent="0.25">
      <c r="X778">
        <v>64.7</v>
      </c>
      <c r="Y778" s="22">
        <v>69.679282586048302</v>
      </c>
      <c r="Z778" s="22">
        <v>-4.9792825860482992</v>
      </c>
      <c r="AA778" s="22">
        <v>-4.9964616394165091</v>
      </c>
      <c r="AB778" s="22">
        <v>3.4382438229265148E-3</v>
      </c>
      <c r="AC778" s="22">
        <v>-1.3871280616079238</v>
      </c>
      <c r="AD778" s="22">
        <v>3.4939120526284915E-4</v>
      </c>
      <c r="AE778" s="22">
        <v>-7.6077819866612773E-2</v>
      </c>
      <c r="AF778" s="22">
        <v>-8.0976569211174035E-2</v>
      </c>
      <c r="AG778" s="22">
        <v>1.1777640093023405</v>
      </c>
      <c r="AH778" s="22">
        <v>-4.9964616394165127</v>
      </c>
      <c r="AI778">
        <v>-18.902189705582391</v>
      </c>
      <c r="AJ778">
        <v>-10.787464088230255</v>
      </c>
      <c r="AK778">
        <v>-7.1916427254868367</v>
      </c>
      <c r="AL778">
        <v>13.415204810032671</v>
      </c>
      <c r="AM778">
        <v>10.787464088230255</v>
      </c>
      <c r="AN778">
        <v>7.1916427254868367</v>
      </c>
    </row>
    <row r="779" spans="24:40" x14ac:dyDescent="0.25">
      <c r="X779">
        <v>64.400000000000006</v>
      </c>
      <c r="Y779" s="22">
        <v>68.88680420326034</v>
      </c>
      <c r="Z779" s="22">
        <v>-4.4868042032603341</v>
      </c>
      <c r="AA779" s="22">
        <v>-4.5036015544317394</v>
      </c>
      <c r="AB779" s="22">
        <v>3.7297596087012791E-3</v>
      </c>
      <c r="AC779" s="22">
        <v>-1.2501163376808324</v>
      </c>
      <c r="AD779" s="22">
        <v>3.0792925039801761E-4</v>
      </c>
      <c r="AE779" s="22">
        <v>-7.6077819866612773E-2</v>
      </c>
      <c r="AF779" s="22">
        <v>-7.7690658044504285E-2</v>
      </c>
      <c r="AG779" s="22">
        <v>1.1180860153319299</v>
      </c>
      <c r="AH779" s="22">
        <v>-4.5036015544317376</v>
      </c>
      <c r="AI779">
        <v>-18.902189705582391</v>
      </c>
      <c r="AJ779">
        <v>-10.787464088230255</v>
      </c>
      <c r="AK779">
        <v>-7.1916427254868367</v>
      </c>
      <c r="AL779">
        <v>13.415204810032671</v>
      </c>
      <c r="AM779">
        <v>10.787464088230255</v>
      </c>
      <c r="AN779">
        <v>7.1916427254868367</v>
      </c>
    </row>
    <row r="780" spans="24:40" x14ac:dyDescent="0.25">
      <c r="X780">
        <v>63.9</v>
      </c>
      <c r="Y780" s="22">
        <v>68.670779380030496</v>
      </c>
      <c r="Z780" s="22">
        <v>-4.770779380030497</v>
      </c>
      <c r="AA780" s="22">
        <v>-4.7878787636752591</v>
      </c>
      <c r="AB780" s="22">
        <v>3.5713902729715965E-3</v>
      </c>
      <c r="AC780" s="22">
        <v>-1.3291320514802278</v>
      </c>
      <c r="AD780" s="22">
        <v>3.3325278215488657E-4</v>
      </c>
      <c r="AE780" s="22">
        <v>-7.6077819866612773E-2</v>
      </c>
      <c r="AF780" s="22">
        <v>-7.5798931814058557E-2</v>
      </c>
      <c r="AG780" s="22">
        <v>1.1528798946465446</v>
      </c>
      <c r="AH780" s="22">
        <v>-4.7878787636752538</v>
      </c>
      <c r="AI780">
        <v>-18.902189705582391</v>
      </c>
      <c r="AJ780">
        <v>-10.787464088230255</v>
      </c>
      <c r="AK780">
        <v>-7.1916427254868367</v>
      </c>
      <c r="AL780">
        <v>13.415204810032671</v>
      </c>
      <c r="AM780">
        <v>10.787464088230255</v>
      </c>
      <c r="AN780">
        <v>7.1916427254868367</v>
      </c>
    </row>
    <row r="781" spans="24:40" x14ac:dyDescent="0.25">
      <c r="X781">
        <v>62.9</v>
      </c>
      <c r="Y781" s="22">
        <v>64.822845577099969</v>
      </c>
      <c r="Z781" s="22">
        <v>-1.9228455770999702</v>
      </c>
      <c r="AA781" s="22">
        <v>-1.9282520578757314</v>
      </c>
      <c r="AB781" s="22">
        <v>2.8038247145573468E-3</v>
      </c>
      <c r="AC781" s="22">
        <v>-0.5354957117515512</v>
      </c>
      <c r="AD781" s="22">
        <v>4.2435434097259843E-5</v>
      </c>
      <c r="AE781" s="22">
        <v>-7.6077819866612773E-2</v>
      </c>
      <c r="AF781" s="22">
        <v>-7.5091554362231389E-2</v>
      </c>
      <c r="AG781" s="22">
        <v>0.73177572503571831</v>
      </c>
      <c r="AH781" s="22">
        <v>-1.9282520578757381</v>
      </c>
      <c r="AI781">
        <v>-18.902189705582391</v>
      </c>
      <c r="AJ781">
        <v>-10.787464088230255</v>
      </c>
      <c r="AK781">
        <v>-7.1916427254868367</v>
      </c>
      <c r="AL781">
        <v>13.415204810032671</v>
      </c>
      <c r="AM781">
        <v>10.787464088230255</v>
      </c>
      <c r="AN781">
        <v>7.1916427254868367</v>
      </c>
    </row>
    <row r="782" spans="24:40" x14ac:dyDescent="0.25">
      <c r="X782">
        <v>62.6</v>
      </c>
      <c r="Y782" s="22">
        <v>63.887989079341004</v>
      </c>
      <c r="Z782" s="22">
        <v>-1.2879890793410027</v>
      </c>
      <c r="AA782" s="22">
        <v>-1.2933307928990061</v>
      </c>
      <c r="AB782" s="22">
        <v>4.1301990081230059E-3</v>
      </c>
      <c r="AC782" s="22">
        <v>-0.35893250593320331</v>
      </c>
      <c r="AD782" s="22">
        <v>2.8121623939126318E-5</v>
      </c>
      <c r="AE782" s="22">
        <v>-7.6077819866612773E-2</v>
      </c>
      <c r="AF782" s="22">
        <v>-7.3119559620875935E-2</v>
      </c>
      <c r="AG782" s="22">
        <v>0.59910976117336234</v>
      </c>
      <c r="AH782" s="22">
        <v>-1.2933307928990092</v>
      </c>
      <c r="AI782">
        <v>-18.902189705582391</v>
      </c>
      <c r="AJ782">
        <v>-10.787464088230255</v>
      </c>
      <c r="AK782">
        <v>-7.1916427254868367</v>
      </c>
      <c r="AL782">
        <v>13.415204810032671</v>
      </c>
      <c r="AM782">
        <v>10.787464088230255</v>
      </c>
      <c r="AN782">
        <v>7.1916427254868367</v>
      </c>
    </row>
    <row r="783" spans="24:40" x14ac:dyDescent="0.25">
      <c r="X783">
        <v>62.1</v>
      </c>
      <c r="Y783" s="22">
        <v>63.698022245003123</v>
      </c>
      <c r="Z783" s="22">
        <v>-1.5980222450031221</v>
      </c>
      <c r="AA783" s="22">
        <v>-1.6048683195377791</v>
      </c>
      <c r="AB783" s="22">
        <v>4.265816984055211E-3</v>
      </c>
      <c r="AC783" s="22">
        <v>-0.44536184153736091</v>
      </c>
      <c r="AD783" s="22">
        <v>4.472302899816565E-5</v>
      </c>
      <c r="AE783" s="22">
        <v>-7.6077819866612773E-2</v>
      </c>
      <c r="AF783" s="22">
        <v>-7.1105334008832302E-2</v>
      </c>
      <c r="AG783" s="22">
        <v>0.66735435979497493</v>
      </c>
      <c r="AH783" s="22">
        <v>-1.6048683195377786</v>
      </c>
      <c r="AI783">
        <v>-18.902189705582391</v>
      </c>
      <c r="AJ783">
        <v>-10.787464088230255</v>
      </c>
      <c r="AK783">
        <v>-7.1916427254868367</v>
      </c>
      <c r="AL783">
        <v>13.415204810032671</v>
      </c>
      <c r="AM783">
        <v>10.787464088230255</v>
      </c>
      <c r="AN783">
        <v>7.1916427254868367</v>
      </c>
    </row>
    <row r="784" spans="24:40" x14ac:dyDescent="0.25">
      <c r="X784">
        <v>61.2</v>
      </c>
      <c r="Y784" s="22">
        <v>63.722017186700114</v>
      </c>
      <c r="Z784" s="22">
        <v>-2.5220171867001113</v>
      </c>
      <c r="AA784" s="22">
        <v>-2.5288008443870993</v>
      </c>
      <c r="AB784" s="22">
        <v>2.6825590880546076E-3</v>
      </c>
      <c r="AC784" s="22">
        <v>-0.70231707391198317</v>
      </c>
      <c r="AD784" s="22">
        <v>6.9827860419827842E-5</v>
      </c>
      <c r="AE784" s="22">
        <v>-7.6077819866612773E-2</v>
      </c>
      <c r="AF784" s="22">
        <v>-6.8946830962208897E-2</v>
      </c>
      <c r="AG784" s="22">
        <v>0.83804359905197245</v>
      </c>
      <c r="AH784" s="22">
        <v>-2.528800844387102</v>
      </c>
      <c r="AI784">
        <v>-18.902189705582391</v>
      </c>
      <c r="AJ784">
        <v>-10.787464088230255</v>
      </c>
      <c r="AK784">
        <v>-7.1916427254868367</v>
      </c>
      <c r="AL784">
        <v>13.415204810032671</v>
      </c>
      <c r="AM784">
        <v>10.787464088230255</v>
      </c>
      <c r="AN784">
        <v>7.1916427254868367</v>
      </c>
    </row>
    <row r="785" spans="24:40" x14ac:dyDescent="0.25">
      <c r="X785">
        <v>63</v>
      </c>
      <c r="Y785" s="22">
        <v>61.318322001985351</v>
      </c>
      <c r="Z785" s="22">
        <v>1.6816779980146492</v>
      </c>
      <c r="AA785" s="22">
        <v>1.7022298963502536</v>
      </c>
      <c r="AB785" s="22">
        <v>1.2073515087279441E-2</v>
      </c>
      <c r="AC785" s="22">
        <v>0.47052469272819525</v>
      </c>
      <c r="AD785" s="22">
        <v>1.4240339368445907E-4</v>
      </c>
      <c r="AE785" s="22">
        <v>-6.3887210036911155E-2</v>
      </c>
      <c r="AF785" s="22">
        <v>-6.6552819564052526E-2</v>
      </c>
      <c r="AG785" s="22">
        <v>0.68594802480085559</v>
      </c>
      <c r="AH785" s="22">
        <v>1.7022298963502522</v>
      </c>
      <c r="AI785">
        <v>-18.902189705582391</v>
      </c>
      <c r="AJ785">
        <v>-10.787464088230255</v>
      </c>
      <c r="AK785">
        <v>-7.1916427254868367</v>
      </c>
      <c r="AL785">
        <v>13.415204810032671</v>
      </c>
      <c r="AM785">
        <v>10.787464088230255</v>
      </c>
      <c r="AN785">
        <v>7.1916427254868367</v>
      </c>
    </row>
    <row r="786" spans="24:40" x14ac:dyDescent="0.25">
      <c r="X786">
        <v>59.1</v>
      </c>
      <c r="Y786" s="22">
        <v>61.407828897909177</v>
      </c>
      <c r="Z786" s="22">
        <v>-2.3078288979091752</v>
      </c>
      <c r="AA786" s="22">
        <v>-2.3143367728731548</v>
      </c>
      <c r="AB786" s="22">
        <v>2.8119826985687126E-3</v>
      </c>
      <c r="AC786" s="22">
        <v>-0.64271283568494231</v>
      </c>
      <c r="AD786" s="22">
        <v>6.1307829198675842E-5</v>
      </c>
      <c r="AE786" s="22">
        <v>-6.3887210036911155E-2</v>
      </c>
      <c r="AF786" s="22">
        <v>-6.5109966989123844E-2</v>
      </c>
      <c r="AG786" s="22">
        <v>0.80169372935363681</v>
      </c>
      <c r="AH786" s="22">
        <v>-2.3143367728731561</v>
      </c>
      <c r="AI786">
        <v>-18.902189705582391</v>
      </c>
      <c r="AJ786">
        <v>-10.787464088230255</v>
      </c>
      <c r="AK786">
        <v>-7.1916427254868367</v>
      </c>
      <c r="AL786">
        <v>13.415204810032671</v>
      </c>
      <c r="AM786">
        <v>10.787464088230255</v>
      </c>
      <c r="AN786">
        <v>7.1916427254868367</v>
      </c>
    </row>
    <row r="787" spans="24:40" x14ac:dyDescent="0.25">
      <c r="X787">
        <v>57.9</v>
      </c>
      <c r="Y787" s="22">
        <v>59.946341278942697</v>
      </c>
      <c r="Z787" s="22">
        <v>-2.0463412789426982</v>
      </c>
      <c r="AA787" s="22">
        <v>-2.0527847690737531</v>
      </c>
      <c r="AB787" s="22">
        <v>3.1389019580286004E-3</v>
      </c>
      <c r="AC787" s="22">
        <v>-0.56998395779132482</v>
      </c>
      <c r="AD787" s="22">
        <v>5.3841204491793685E-5</v>
      </c>
      <c r="AE787" s="22">
        <v>-6.3887210036911155E-2</v>
      </c>
      <c r="AF787" s="22">
        <v>-6.5055469012904099E-2</v>
      </c>
      <c r="AG787" s="22">
        <v>0.75497281924008686</v>
      </c>
      <c r="AH787" s="22">
        <v>-2.0527847690737553</v>
      </c>
      <c r="AI787">
        <v>-18.902189705582391</v>
      </c>
      <c r="AJ787">
        <v>-10.787464088230255</v>
      </c>
      <c r="AK787">
        <v>-7.1916427254868367</v>
      </c>
      <c r="AL787">
        <v>13.415204810032671</v>
      </c>
      <c r="AM787">
        <v>10.787464088230255</v>
      </c>
      <c r="AN787">
        <v>7.1916427254868367</v>
      </c>
    </row>
    <row r="788" spans="24:40" x14ac:dyDescent="0.25">
      <c r="X788">
        <v>56.8</v>
      </c>
      <c r="Y788" s="22">
        <v>57.828813623843232</v>
      </c>
      <c r="Z788" s="22">
        <v>-1.0288136238432344</v>
      </c>
      <c r="AA788" s="22">
        <v>-1.0318358410626445</v>
      </c>
      <c r="AB788" s="22">
        <v>2.9289709652810534E-3</v>
      </c>
      <c r="AC788" s="22">
        <v>-0.28653359563588643</v>
      </c>
      <c r="AD788" s="22">
        <v>1.2693648479876826E-5</v>
      </c>
      <c r="AE788" s="22">
        <v>-6.3887210036911155E-2</v>
      </c>
      <c r="AF788" s="22">
        <v>-6.3716603247631218E-2</v>
      </c>
      <c r="AG788" s="22">
        <v>0.53528832944114002</v>
      </c>
      <c r="AH788" s="22">
        <v>-1.0318358410626434</v>
      </c>
      <c r="AI788">
        <v>-18.902189705582391</v>
      </c>
      <c r="AJ788">
        <v>-10.787464088230255</v>
      </c>
      <c r="AK788">
        <v>-7.1916427254868367</v>
      </c>
      <c r="AL788">
        <v>13.415204810032671</v>
      </c>
      <c r="AM788">
        <v>10.787464088230255</v>
      </c>
      <c r="AN788">
        <v>7.1916427254868367</v>
      </c>
    </row>
    <row r="789" spans="24:40" x14ac:dyDescent="0.25">
      <c r="X789">
        <v>55.3</v>
      </c>
      <c r="Y789" s="22">
        <v>55.513563323798152</v>
      </c>
      <c r="Z789" s="22">
        <v>-0.21356332379815512</v>
      </c>
      <c r="AA789" s="22">
        <v>-0.21671829706514245</v>
      </c>
      <c r="AB789" s="22">
        <v>1.4557946005067384E-2</v>
      </c>
      <c r="AC789" s="22">
        <v>-5.9829175399221113E-2</v>
      </c>
      <c r="AD789" s="22">
        <v>2.7831809664728609E-6</v>
      </c>
      <c r="AE789" s="22">
        <v>-6.3887210036911155E-2</v>
      </c>
      <c r="AF789" s="22">
        <v>-6.0220669490788928E-2</v>
      </c>
      <c r="AG789" s="22">
        <v>0.24460003147837311</v>
      </c>
      <c r="AH789" s="22">
        <v>-0.21671829706513959</v>
      </c>
      <c r="AI789">
        <v>-18.902189705582391</v>
      </c>
      <c r="AJ789">
        <v>-10.787464088230255</v>
      </c>
      <c r="AK789">
        <v>-7.1916427254868367</v>
      </c>
      <c r="AL789">
        <v>13.415204810032671</v>
      </c>
      <c r="AM789">
        <v>10.787464088230255</v>
      </c>
      <c r="AN789">
        <v>7.1916427254868367</v>
      </c>
    </row>
    <row r="790" spans="24:40" x14ac:dyDescent="0.25">
      <c r="X790">
        <v>54.1</v>
      </c>
      <c r="Y790" s="22">
        <v>54.306280089221609</v>
      </c>
      <c r="Z790" s="22">
        <v>-0.20628008922160745</v>
      </c>
      <c r="AA790" s="22">
        <v>-0.2090699725945484</v>
      </c>
      <c r="AB790" s="22">
        <v>1.3344256653966578E-2</v>
      </c>
      <c r="AC790" s="22">
        <v>-5.775324328785561E-2</v>
      </c>
      <c r="AD790" s="22">
        <v>2.3742579096755956E-6</v>
      </c>
      <c r="AE790" s="22">
        <v>-6.3887210036911155E-2</v>
      </c>
      <c r="AF790" s="22">
        <v>-5.9829175399221113E-2</v>
      </c>
      <c r="AG790" s="22">
        <v>0.24031904478808086</v>
      </c>
      <c r="AH790" s="22">
        <v>-0.20906997259454685</v>
      </c>
      <c r="AI790">
        <v>-18.902189705582391</v>
      </c>
      <c r="AJ790">
        <v>-10.787464088230255</v>
      </c>
      <c r="AK790">
        <v>-7.1916427254868367</v>
      </c>
      <c r="AL790">
        <v>13.415204810032671</v>
      </c>
      <c r="AM790">
        <v>10.787464088230255</v>
      </c>
      <c r="AN790">
        <v>7.1916427254868367</v>
      </c>
    </row>
    <row r="791" spans="24:40" x14ac:dyDescent="0.25">
      <c r="X791">
        <v>53</v>
      </c>
      <c r="Y791" s="22">
        <v>52.91297057617674</v>
      </c>
      <c r="Z791" s="22">
        <v>8.7029423823260288E-2</v>
      </c>
      <c r="AA791" s="22">
        <v>8.7449308345931343E-2</v>
      </c>
      <c r="AB791" s="22">
        <v>4.8014619053511395E-3</v>
      </c>
      <c r="AC791" s="22">
        <v>2.426124789574402E-2</v>
      </c>
      <c r="AD791" s="22">
        <v>1.4946394051161056E-7</v>
      </c>
      <c r="AE791" s="22">
        <v>-6.3887210036911155E-2</v>
      </c>
      <c r="AF791" s="22">
        <v>-5.775324328785561E-2</v>
      </c>
      <c r="AG791" s="22">
        <v>0.15576022565386846</v>
      </c>
      <c r="AH791" s="22">
        <v>8.7449308345932592E-2</v>
      </c>
      <c r="AI791">
        <v>-18.902189705582391</v>
      </c>
      <c r="AJ791">
        <v>-10.787464088230255</v>
      </c>
      <c r="AK791">
        <v>-7.1916427254868367</v>
      </c>
      <c r="AL791">
        <v>13.415204810032671</v>
      </c>
      <c r="AM791">
        <v>10.787464088230255</v>
      </c>
      <c r="AN791">
        <v>7.1916427254868367</v>
      </c>
    </row>
    <row r="792" spans="24:40" x14ac:dyDescent="0.25">
      <c r="X792">
        <v>52.4</v>
      </c>
      <c r="Y792" s="22">
        <v>51.511726121491385</v>
      </c>
      <c r="Z792" s="22">
        <v>0.88827387850861328</v>
      </c>
      <c r="AA792" s="22">
        <v>0.89300247239788888</v>
      </c>
      <c r="AB792" s="22">
        <v>5.2951632671028896E-3</v>
      </c>
      <c r="AC792" s="22">
        <v>0.24768611881907873</v>
      </c>
      <c r="AD792" s="22">
        <v>1.7188376598567183E-5</v>
      </c>
      <c r="AE792" s="22">
        <v>-6.3887210036911155E-2</v>
      </c>
      <c r="AF792" s="22">
        <v>-5.5213864352770897E-2</v>
      </c>
      <c r="AG792" s="22">
        <v>0.49768073985144207</v>
      </c>
      <c r="AH792" s="22">
        <v>0.89300247239788666</v>
      </c>
      <c r="AI792">
        <v>-18.902189705582391</v>
      </c>
      <c r="AJ792">
        <v>-10.787464088230255</v>
      </c>
      <c r="AK792">
        <v>-7.1916427254868367</v>
      </c>
      <c r="AL792">
        <v>13.415204810032671</v>
      </c>
      <c r="AM792">
        <v>10.787464088230255</v>
      </c>
      <c r="AN792">
        <v>7.1916427254868367</v>
      </c>
    </row>
    <row r="793" spans="24:40" x14ac:dyDescent="0.25">
      <c r="X793">
        <v>52.1</v>
      </c>
      <c r="Y793" s="22">
        <v>51.367530489732026</v>
      </c>
      <c r="Z793" s="22">
        <v>0.73246951026797547</v>
      </c>
      <c r="AA793" s="22">
        <v>0.73686090589438891</v>
      </c>
      <c r="AB793" s="22">
        <v>5.959599147257297E-3</v>
      </c>
      <c r="AC793" s="22">
        <v>0.20430990664299428</v>
      </c>
      <c r="AD793" s="22">
        <v>1.3171591806555731E-5</v>
      </c>
      <c r="AE793" s="22">
        <v>-5.1706087511076533E-2</v>
      </c>
      <c r="AF793" s="22">
        <v>-5.480020482843953E-2</v>
      </c>
      <c r="AG793" s="22">
        <v>0.45200653384989281</v>
      </c>
      <c r="AH793" s="22">
        <v>0.73686090589439091</v>
      </c>
      <c r="AI793">
        <v>-18.902189705582391</v>
      </c>
      <c r="AJ793">
        <v>-10.787464088230255</v>
      </c>
      <c r="AK793">
        <v>-7.1916427254868367</v>
      </c>
      <c r="AL793">
        <v>13.415204810032671</v>
      </c>
      <c r="AM793">
        <v>10.787464088230255</v>
      </c>
      <c r="AN793">
        <v>7.1916427254868367</v>
      </c>
    </row>
    <row r="794" spans="24:40" x14ac:dyDescent="0.25">
      <c r="X794">
        <v>66.099999999999994</v>
      </c>
      <c r="Y794" s="22">
        <v>73.533634834341441</v>
      </c>
      <c r="Z794" s="22">
        <v>-7.4336348343414471</v>
      </c>
      <c r="AA794" s="22">
        <v>-7.5088128448023213</v>
      </c>
      <c r="AB794" s="22">
        <v>1.001197020284092E-2</v>
      </c>
      <c r="AC794" s="22">
        <v>-2.0777253725740179</v>
      </c>
      <c r="AD794" s="22">
        <v>2.2978003464127505E-3</v>
      </c>
      <c r="AE794" s="22">
        <v>-5.1706087511076533E-2</v>
      </c>
      <c r="AF794" s="22">
        <v>-5.4303968973709989E-2</v>
      </c>
      <c r="AG794" s="22">
        <v>1.4414317092994791</v>
      </c>
      <c r="AH794" s="22">
        <v>-7.5088128448023177</v>
      </c>
      <c r="AI794">
        <v>-18.902189705582391</v>
      </c>
      <c r="AJ794">
        <v>-10.787464088230255</v>
      </c>
      <c r="AK794">
        <v>-7.1916427254868367</v>
      </c>
      <c r="AL794">
        <v>13.415204810032671</v>
      </c>
      <c r="AM794">
        <v>10.787464088230255</v>
      </c>
      <c r="AN794">
        <v>7.1916427254868367</v>
      </c>
    </row>
    <row r="795" spans="24:40" x14ac:dyDescent="0.25">
      <c r="X795">
        <v>65.8</v>
      </c>
      <c r="Y795" s="22">
        <v>73.384673420993664</v>
      </c>
      <c r="Z795" s="22">
        <v>-7.584673420993667</v>
      </c>
      <c r="AA795" s="22">
        <v>-7.6643240346693489</v>
      </c>
      <c r="AB795" s="22">
        <v>1.0392385984123271E-2</v>
      </c>
      <c r="AC795" s="22">
        <v>-2.1203485789562539</v>
      </c>
      <c r="AD795" s="22">
        <v>2.4849243197312379E-3</v>
      </c>
      <c r="AE795" s="22">
        <v>-5.1706087511076533E-2</v>
      </c>
      <c r="AF795" s="22">
        <v>-5.3592127938842396E-2</v>
      </c>
      <c r="AG795" s="22">
        <v>1.456141675441045</v>
      </c>
      <c r="AH795" s="22">
        <v>-7.6643240346693435</v>
      </c>
      <c r="AI795">
        <v>-18.902189705582391</v>
      </c>
      <c r="AJ795">
        <v>-10.787464088230255</v>
      </c>
      <c r="AK795">
        <v>-7.1916427254868367</v>
      </c>
      <c r="AL795">
        <v>13.415204810032671</v>
      </c>
      <c r="AM795">
        <v>10.787464088230255</v>
      </c>
      <c r="AN795">
        <v>7.1916427254868367</v>
      </c>
    </row>
    <row r="796" spans="24:40" x14ac:dyDescent="0.25">
      <c r="X796">
        <v>65.7</v>
      </c>
      <c r="Y796" s="22">
        <v>73.276527457766477</v>
      </c>
      <c r="Z796" s="22">
        <v>-7.5765274577664741</v>
      </c>
      <c r="AA796" s="22">
        <v>-7.6531845477348242</v>
      </c>
      <c r="AB796" s="22">
        <v>1.0016365016446987E-2</v>
      </c>
      <c r="AC796" s="22">
        <v>-2.117669030994382</v>
      </c>
      <c r="AD796" s="22">
        <v>2.3880570472047226E-3</v>
      </c>
      <c r="AE796" s="22">
        <v>-4.7140240828996732E-2</v>
      </c>
      <c r="AF796" s="22">
        <v>-5.324525681330413E-2</v>
      </c>
      <c r="AG796" s="22">
        <v>1.4552212996635192</v>
      </c>
      <c r="AH796" s="22">
        <v>-7.6531845477348179</v>
      </c>
      <c r="AI796">
        <v>-18.902189705582391</v>
      </c>
      <c r="AJ796">
        <v>-10.787464088230255</v>
      </c>
      <c r="AK796">
        <v>-7.1916427254868367</v>
      </c>
      <c r="AL796">
        <v>13.415204810032671</v>
      </c>
      <c r="AM796">
        <v>10.787464088230255</v>
      </c>
      <c r="AN796">
        <v>7.1916427254868367</v>
      </c>
    </row>
    <row r="797" spans="24:40" x14ac:dyDescent="0.25">
      <c r="X797">
        <v>65.5</v>
      </c>
      <c r="Y797" s="22">
        <v>73.285727777346125</v>
      </c>
      <c r="Z797" s="22">
        <v>-7.7857277773461249</v>
      </c>
      <c r="AA797" s="22">
        <v>-7.8629040355233144</v>
      </c>
      <c r="AB797" s="22">
        <v>9.8152359266394009E-3</v>
      </c>
      <c r="AC797" s="22">
        <v>-2.1759203146301718</v>
      </c>
      <c r="AD797" s="22">
        <v>2.4701133121066256E-3</v>
      </c>
      <c r="AE797" s="22">
        <v>-4.7140240828996732E-2</v>
      </c>
      <c r="AF797" s="22">
        <v>-5.1499606620470553E-2</v>
      </c>
      <c r="AG797" s="22">
        <v>1.4751001032574609</v>
      </c>
      <c r="AH797" s="22">
        <v>-7.8629040355233109</v>
      </c>
      <c r="AI797">
        <v>-18.902189705582391</v>
      </c>
      <c r="AJ797">
        <v>-10.787464088230255</v>
      </c>
      <c r="AK797">
        <v>-7.1916427254868367</v>
      </c>
      <c r="AL797">
        <v>13.415204810032671</v>
      </c>
      <c r="AM797">
        <v>10.787464088230255</v>
      </c>
      <c r="AN797">
        <v>7.1916427254868367</v>
      </c>
    </row>
    <row r="798" spans="24:40" x14ac:dyDescent="0.25">
      <c r="X798">
        <v>65.3</v>
      </c>
      <c r="Y798" s="22">
        <v>73.152793057707186</v>
      </c>
      <c r="Z798" s="22">
        <v>-7.8527930577071885</v>
      </c>
      <c r="AA798" s="22">
        <v>-7.9264314949441257</v>
      </c>
      <c r="AB798" s="22">
        <v>9.2902382722802618E-3</v>
      </c>
      <c r="AC798" s="22">
        <v>-2.1940818428003759</v>
      </c>
      <c r="AD798" s="22">
        <v>2.3759235180359499E-3</v>
      </c>
      <c r="AE798" s="22">
        <v>-4.7140240828996732E-2</v>
      </c>
      <c r="AF798" s="22">
        <v>-4.988504861864989E-2</v>
      </c>
      <c r="AG798" s="22">
        <v>1.4812433435463519</v>
      </c>
      <c r="AH798" s="22">
        <v>-7.9264314949441257</v>
      </c>
      <c r="AI798">
        <v>-18.902189705582391</v>
      </c>
      <c r="AJ798">
        <v>-10.787464088230255</v>
      </c>
      <c r="AK798">
        <v>-7.1916427254868367</v>
      </c>
      <c r="AL798">
        <v>13.415204810032671</v>
      </c>
      <c r="AM798">
        <v>10.787464088230255</v>
      </c>
      <c r="AN798">
        <v>7.1916427254868367</v>
      </c>
    </row>
    <row r="799" spans="24:40" x14ac:dyDescent="0.25">
      <c r="X799">
        <v>65.2</v>
      </c>
      <c r="Y799" s="22">
        <v>73.810375428345324</v>
      </c>
      <c r="Z799" s="22">
        <v>-8.6103754283453213</v>
      </c>
      <c r="AA799" s="22">
        <v>-8.7021872579047113</v>
      </c>
      <c r="AB799" s="22">
        <v>1.055043138447621E-2</v>
      </c>
      <c r="AC799" s="22">
        <v>-2.4072829946546728</v>
      </c>
      <c r="AD799" s="22">
        <v>3.252200024815387E-3</v>
      </c>
      <c r="AE799" s="22">
        <v>-4.7140240828996732E-2</v>
      </c>
      <c r="AF799" s="22">
        <v>-4.9884098600324125E-2</v>
      </c>
      <c r="AG799" s="22">
        <v>1.5515421343472027</v>
      </c>
      <c r="AH799" s="22">
        <v>-8.7021872579047077</v>
      </c>
      <c r="AI799">
        <v>-18.902189705582391</v>
      </c>
      <c r="AJ799">
        <v>-10.787464088230255</v>
      </c>
      <c r="AK799">
        <v>-7.1916427254868367</v>
      </c>
      <c r="AL799">
        <v>13.415204810032671</v>
      </c>
      <c r="AM799">
        <v>10.787464088230255</v>
      </c>
      <c r="AN799">
        <v>7.1916427254868367</v>
      </c>
    </row>
    <row r="800" spans="24:40" x14ac:dyDescent="0.25">
      <c r="X800">
        <v>65.099999999999994</v>
      </c>
      <c r="Y800" s="22">
        <v>73.496172764166303</v>
      </c>
      <c r="Z800" s="22">
        <v>-8.3961727641663089</v>
      </c>
      <c r="AA800" s="22">
        <v>-8.4878260868808439</v>
      </c>
      <c r="AB800" s="22">
        <v>1.0798209314891744E-2</v>
      </c>
      <c r="AC800" s="22">
        <v>-2.347690329960991</v>
      </c>
      <c r="AD800" s="22">
        <v>3.1666121158601119E-3</v>
      </c>
      <c r="AE800" s="22">
        <v>-4.7140240828996732E-2</v>
      </c>
      <c r="AF800" s="22">
        <v>-4.9390506154422177E-2</v>
      </c>
      <c r="AG800" s="22">
        <v>1.5322174551808863</v>
      </c>
      <c r="AH800" s="22">
        <v>-8.4878260868808475</v>
      </c>
      <c r="AI800">
        <v>-18.902189705582391</v>
      </c>
      <c r="AJ800">
        <v>-10.787464088230255</v>
      </c>
      <c r="AK800">
        <v>-7.1916427254868367</v>
      </c>
      <c r="AL800">
        <v>13.415204810032671</v>
      </c>
      <c r="AM800">
        <v>10.787464088230255</v>
      </c>
      <c r="AN800">
        <v>7.1916427254868367</v>
      </c>
    </row>
    <row r="801" spans="24:40" x14ac:dyDescent="0.25">
      <c r="X801">
        <v>65</v>
      </c>
      <c r="Y801" s="22">
        <v>70.817428868496023</v>
      </c>
      <c r="Z801" s="22">
        <v>-5.8174288684960231</v>
      </c>
      <c r="AA801" s="22">
        <v>-5.8944604044370408</v>
      </c>
      <c r="AB801" s="22">
        <v>1.3068462701527431E-2</v>
      </c>
      <c r="AC801" s="22">
        <v>-1.6285063637070087</v>
      </c>
      <c r="AD801" s="22">
        <v>1.8482588512479402E-3</v>
      </c>
      <c r="AE801" s="22">
        <v>-4.7140240828996732E-2</v>
      </c>
      <c r="AF801" s="22">
        <v>-4.7802209911054147E-2</v>
      </c>
      <c r="AG801" s="22">
        <v>1.2761294462972825</v>
      </c>
      <c r="AH801" s="22">
        <v>-5.894460404437039</v>
      </c>
      <c r="AI801">
        <v>-18.902189705582391</v>
      </c>
      <c r="AJ801">
        <v>-10.787464088230255</v>
      </c>
      <c r="AK801">
        <v>-7.1916427254868367</v>
      </c>
      <c r="AL801">
        <v>13.415204810032671</v>
      </c>
      <c r="AM801">
        <v>10.787464088230255</v>
      </c>
      <c r="AN801">
        <v>7.1916427254868367</v>
      </c>
    </row>
    <row r="802" spans="24:40" x14ac:dyDescent="0.25">
      <c r="X802">
        <v>65</v>
      </c>
      <c r="Y802" s="22">
        <v>69.931251304511235</v>
      </c>
      <c r="Z802" s="22">
        <v>-4.9312513045112354</v>
      </c>
      <c r="AA802" s="22">
        <v>-4.9696112652209621</v>
      </c>
      <c r="AB802" s="22">
        <v>7.7189056975521652E-3</v>
      </c>
      <c r="AC802" s="22">
        <v>-1.3767074695376171</v>
      </c>
      <c r="AD802" s="22">
        <v>7.759804052808099E-4</v>
      </c>
      <c r="AE802" s="22">
        <v>-4.7140240828996732E-2</v>
      </c>
      <c r="AF802" s="22">
        <v>-4.7578332963686111E-2</v>
      </c>
      <c r="AG802" s="22">
        <v>1.1733317815254205</v>
      </c>
      <c r="AH802" s="22">
        <v>-4.9696112652209692</v>
      </c>
      <c r="AI802">
        <v>-18.902189705582391</v>
      </c>
      <c r="AJ802">
        <v>-10.787464088230255</v>
      </c>
      <c r="AK802">
        <v>-7.1916427254868367</v>
      </c>
      <c r="AL802">
        <v>13.415204810032671</v>
      </c>
      <c r="AM802">
        <v>10.787464088230255</v>
      </c>
      <c r="AN802">
        <v>7.1916427254868367</v>
      </c>
    </row>
    <row r="803" spans="24:40" x14ac:dyDescent="0.25">
      <c r="X803">
        <v>64.900000000000006</v>
      </c>
      <c r="Y803" s="22">
        <v>64.602026656030731</v>
      </c>
      <c r="Z803" s="22">
        <v>0.29797334396927511</v>
      </c>
      <c r="AA803" s="22">
        <v>0.30978345999504597</v>
      </c>
      <c r="AB803" s="22">
        <v>3.8123778545030969E-2</v>
      </c>
      <c r="AC803" s="22">
        <v>8.4492801913452584E-2</v>
      </c>
      <c r="AD803" s="22">
        <v>1.4892327317401868E-5</v>
      </c>
      <c r="AE803" s="22">
        <v>-4.7140240828996732E-2</v>
      </c>
      <c r="AF803" s="22">
        <v>-4.3121764402256194E-2</v>
      </c>
      <c r="AG803" s="22">
        <v>0.29067645572604017</v>
      </c>
      <c r="AH803" s="22">
        <v>0.30978345999503948</v>
      </c>
      <c r="AI803">
        <v>-18.902189705582391</v>
      </c>
      <c r="AJ803">
        <v>-10.787464088230255</v>
      </c>
      <c r="AK803">
        <v>-7.1916427254868367</v>
      </c>
      <c r="AL803">
        <v>13.415204810032671</v>
      </c>
      <c r="AM803">
        <v>10.787464088230255</v>
      </c>
      <c r="AN803">
        <v>7.1916427254868367</v>
      </c>
    </row>
    <row r="804" spans="24:40" x14ac:dyDescent="0.25">
      <c r="X804">
        <v>64.8</v>
      </c>
      <c r="Y804" s="22">
        <v>63.981169833943071</v>
      </c>
      <c r="Z804" s="22">
        <v>0.8188301660569266</v>
      </c>
      <c r="AA804" s="22">
        <v>0.84434337570365159</v>
      </c>
      <c r="AB804" s="22">
        <v>3.021662795123204E-2</v>
      </c>
      <c r="AC804" s="22">
        <v>0.2312375498100708</v>
      </c>
      <c r="AD804" s="22">
        <v>8.7686832177931329E-5</v>
      </c>
      <c r="AE804" s="22">
        <v>-4.7140240828996732E-2</v>
      </c>
      <c r="AF804" s="22">
        <v>-4.275580994652154E-2</v>
      </c>
      <c r="AG804" s="22">
        <v>0.48087165627646511</v>
      </c>
      <c r="AH804" s="22">
        <v>0.84434337570365114</v>
      </c>
      <c r="AI804">
        <v>-18.902189705582391</v>
      </c>
      <c r="AJ804">
        <v>-10.787464088230255</v>
      </c>
      <c r="AK804">
        <v>-7.1916427254868367</v>
      </c>
      <c r="AL804">
        <v>13.415204810032671</v>
      </c>
      <c r="AM804">
        <v>10.787464088230255</v>
      </c>
      <c r="AN804">
        <v>7.1916427254868367</v>
      </c>
    </row>
    <row r="805" spans="24:40" x14ac:dyDescent="0.25">
      <c r="X805">
        <v>64.7</v>
      </c>
      <c r="Y805" s="22">
        <v>61.121214617628105</v>
      </c>
      <c r="Z805" s="22">
        <v>3.5787853823718976</v>
      </c>
      <c r="AA805" s="22">
        <v>3.7222013234413467</v>
      </c>
      <c r="AB805" s="22">
        <v>3.8529872139439501E-2</v>
      </c>
      <c r="AC805" s="22">
        <v>1.0150084289163475</v>
      </c>
      <c r="AD805" s="22">
        <v>2.1729386702188953E-3</v>
      </c>
      <c r="AE805" s="22">
        <v>-4.7140240828996732E-2</v>
      </c>
      <c r="AF805" s="22">
        <v>-4.1224526583330631E-2</v>
      </c>
      <c r="AG805" s="22">
        <v>1.0074762671727546</v>
      </c>
      <c r="AH805" s="22">
        <v>3.7222013234413449</v>
      </c>
      <c r="AI805">
        <v>-18.902189705582391</v>
      </c>
      <c r="AJ805">
        <v>-10.787464088230255</v>
      </c>
      <c r="AK805">
        <v>-7.1916427254868367</v>
      </c>
      <c r="AL805">
        <v>13.415204810032671</v>
      </c>
      <c r="AM805">
        <v>10.787464088230255</v>
      </c>
      <c r="AN805">
        <v>7.1916427254868367</v>
      </c>
    </row>
    <row r="806" spans="24:40" x14ac:dyDescent="0.25">
      <c r="X806">
        <v>64.599999999999994</v>
      </c>
      <c r="Y806" s="22">
        <v>64.328705199431937</v>
      </c>
      <c r="Z806" s="22">
        <v>0.27129480056805733</v>
      </c>
      <c r="AA806" s="22">
        <v>0.27870618825582483</v>
      </c>
      <c r="AB806" s="22">
        <v>2.6592117434308539E-2</v>
      </c>
      <c r="AC806" s="22">
        <v>7.6470852694808369E-2</v>
      </c>
      <c r="AD806" s="22">
        <v>8.4080701410393151E-6</v>
      </c>
      <c r="AE806" s="22">
        <v>-4.7140240828996732E-2</v>
      </c>
      <c r="AF806" s="22">
        <v>-3.7784054295082574E-2</v>
      </c>
      <c r="AG806" s="22">
        <v>0.27653363754669769</v>
      </c>
      <c r="AH806" s="22">
        <v>0.27870618825582472</v>
      </c>
      <c r="AI806">
        <v>-18.902189705582391</v>
      </c>
      <c r="AJ806">
        <v>-10.787464088230255</v>
      </c>
      <c r="AK806">
        <v>-7.1916427254868367</v>
      </c>
      <c r="AL806">
        <v>13.415204810032671</v>
      </c>
      <c r="AM806">
        <v>10.787464088230255</v>
      </c>
      <c r="AN806">
        <v>7.1916427254868367</v>
      </c>
    </row>
    <row r="807" spans="24:40" x14ac:dyDescent="0.25">
      <c r="X807">
        <v>64.3</v>
      </c>
      <c r="Y807" s="22">
        <v>63.122576791760309</v>
      </c>
      <c r="Z807" s="22">
        <v>1.1774232082396878</v>
      </c>
      <c r="AA807" s="22">
        <v>1.2060060499555192</v>
      </c>
      <c r="AB807" s="22">
        <v>2.3700413208443301E-2</v>
      </c>
      <c r="AC807" s="22">
        <v>0.33139269506843533</v>
      </c>
      <c r="AD807" s="22">
        <v>1.4031531428504063E-4</v>
      </c>
      <c r="AE807" s="22">
        <v>-4.7140240828996732E-2</v>
      </c>
      <c r="AF807" s="22">
        <v>-3.6243240209500802E-2</v>
      </c>
      <c r="AG807" s="22">
        <v>0.57566717386736177</v>
      </c>
      <c r="AH807" s="22">
        <v>1.2060060499555161</v>
      </c>
      <c r="AI807">
        <v>-18.902189705582391</v>
      </c>
      <c r="AJ807">
        <v>-10.787464088230255</v>
      </c>
      <c r="AK807">
        <v>-7.1916427254868367</v>
      </c>
      <c r="AL807">
        <v>13.415204810032671</v>
      </c>
      <c r="AM807">
        <v>10.787464088230255</v>
      </c>
      <c r="AN807">
        <v>7.1916427254868367</v>
      </c>
    </row>
    <row r="808" spans="24:40" x14ac:dyDescent="0.25">
      <c r="X808">
        <v>64.099999999999994</v>
      </c>
      <c r="Y808" s="22">
        <v>61.321935694405866</v>
      </c>
      <c r="Z808" s="22">
        <v>2.7780643055941283</v>
      </c>
      <c r="AA808" s="22">
        <v>2.8624894242849734</v>
      </c>
      <c r="AB808" s="22">
        <v>2.9493600211965988E-2</v>
      </c>
      <c r="AC808" s="22">
        <v>0.78423276743727799</v>
      </c>
      <c r="AD808" s="22">
        <v>9.8370698065840582E-4</v>
      </c>
      <c r="AE808" s="22">
        <v>-4.7140240828996732E-2</v>
      </c>
      <c r="AF808" s="22">
        <v>-3.3190548710559709E-2</v>
      </c>
      <c r="AG808" s="22">
        <v>0.88556917710435135</v>
      </c>
      <c r="AH808" s="22">
        <v>2.8624894242849699</v>
      </c>
      <c r="AI808">
        <v>-18.902189705582391</v>
      </c>
      <c r="AJ808">
        <v>-10.787464088230255</v>
      </c>
      <c r="AK808">
        <v>-7.1916427254868367</v>
      </c>
      <c r="AL808">
        <v>13.415204810032671</v>
      </c>
      <c r="AM808">
        <v>10.787464088230255</v>
      </c>
      <c r="AN808">
        <v>7.1916427254868367</v>
      </c>
    </row>
    <row r="809" spans="24:40" x14ac:dyDescent="0.25">
      <c r="X809">
        <v>74.400000000000006</v>
      </c>
      <c r="Y809" s="22">
        <v>75.622583983001221</v>
      </c>
      <c r="Z809" s="22">
        <v>-1.2225839830012148</v>
      </c>
      <c r="AA809" s="22">
        <v>-1.2395846704998661</v>
      </c>
      <c r="AB809" s="22">
        <v>1.3714825540556263E-2</v>
      </c>
      <c r="AC809" s="22">
        <v>-0.3423571016993176</v>
      </c>
      <c r="AD809" s="22">
        <v>8.5781347442001192E-5</v>
      </c>
      <c r="AE809" s="22">
        <v>-2.7365033500434788E-2</v>
      </c>
      <c r="AF809" s="22">
        <v>-3.2248375039751573E-2</v>
      </c>
      <c r="AG809" s="22">
        <v>0.58511289654161414</v>
      </c>
      <c r="AH809" s="22">
        <v>-1.2395846704998685</v>
      </c>
      <c r="AI809">
        <v>-18.902189705582391</v>
      </c>
      <c r="AJ809">
        <v>-10.787464088230255</v>
      </c>
      <c r="AK809">
        <v>-7.1916427254868367</v>
      </c>
      <c r="AL809">
        <v>13.415204810032671</v>
      </c>
      <c r="AM809">
        <v>10.787464088230255</v>
      </c>
      <c r="AN809">
        <v>7.1916427254868367</v>
      </c>
    </row>
    <row r="810" spans="24:40" x14ac:dyDescent="0.25">
      <c r="X810">
        <v>74.099999999999994</v>
      </c>
      <c r="Y810" s="22">
        <v>73.648645573657234</v>
      </c>
      <c r="Z810" s="22">
        <v>0.45135442634276046</v>
      </c>
      <c r="AA810" s="22">
        <v>0.45541274173629631</v>
      </c>
      <c r="AB810" s="22">
        <v>8.9112908392967906E-3</v>
      </c>
      <c r="AC810" s="22">
        <v>0.1260849740419058</v>
      </c>
      <c r="AD810" s="22">
        <v>7.5231748446831939E-6</v>
      </c>
      <c r="AE810" s="22">
        <v>-2.7365033500434788E-2</v>
      </c>
      <c r="AF810" s="22">
        <v>-3.0203758205264192E-2</v>
      </c>
      <c r="AG810" s="22">
        <v>0.35508446043428288</v>
      </c>
      <c r="AH810" s="22">
        <v>0.45541274173629415</v>
      </c>
      <c r="AI810">
        <v>-18.902189705582391</v>
      </c>
      <c r="AJ810">
        <v>-10.787464088230255</v>
      </c>
      <c r="AK810">
        <v>-7.1916427254868367</v>
      </c>
      <c r="AL810">
        <v>13.415204810032671</v>
      </c>
      <c r="AM810">
        <v>10.787464088230255</v>
      </c>
      <c r="AN810">
        <v>7.1916427254868367</v>
      </c>
    </row>
    <row r="811" spans="24:40" x14ac:dyDescent="0.25">
      <c r="X811">
        <v>73.8</v>
      </c>
      <c r="Y811" s="22">
        <v>76.53957068036587</v>
      </c>
      <c r="Z811" s="22">
        <v>-2.7395706803658726</v>
      </c>
      <c r="AA811" s="22">
        <v>-2.7731541395935011</v>
      </c>
      <c r="AB811" s="22">
        <v>1.2110202872660252E-2</v>
      </c>
      <c r="AC811" s="22">
        <v>-0.76653175559471098</v>
      </c>
      <c r="AD811" s="22">
        <v>3.7909636508186675E-4</v>
      </c>
      <c r="AE811" s="22">
        <v>-2.7365033500434788E-2</v>
      </c>
      <c r="AF811" s="22">
        <v>-3.015231294136865E-2</v>
      </c>
      <c r="AG811" s="22">
        <v>0.87551799273042408</v>
      </c>
      <c r="AH811" s="22">
        <v>-2.7731541395935078</v>
      </c>
      <c r="AI811">
        <v>-18.902189705582391</v>
      </c>
      <c r="AJ811">
        <v>-10.787464088230255</v>
      </c>
      <c r="AK811">
        <v>-7.1916427254868367</v>
      </c>
      <c r="AL811">
        <v>13.415204810032671</v>
      </c>
      <c r="AM811">
        <v>10.787464088230255</v>
      </c>
      <c r="AN811">
        <v>7.1916427254868367</v>
      </c>
    </row>
    <row r="812" spans="24:40" x14ac:dyDescent="0.25">
      <c r="X812">
        <v>73.599999999999994</v>
      </c>
      <c r="Y812" s="22">
        <v>75.583279653933005</v>
      </c>
      <c r="Z812" s="22">
        <v>-1.9832796539330104</v>
      </c>
      <c r="AA812" s="22">
        <v>-1.9903278014028984</v>
      </c>
      <c r="AB812" s="22">
        <v>3.5411993265244252E-3</v>
      </c>
      <c r="AC812" s="22">
        <v>-0.55253039621355571</v>
      </c>
      <c r="AD812" s="22">
        <v>5.7101796809696126E-5</v>
      </c>
      <c r="AE812" s="22">
        <v>-2.7365033500434788E-2</v>
      </c>
      <c r="AF812" s="22">
        <v>-2.983411631973493E-2</v>
      </c>
      <c r="AG812" s="22">
        <v>0.74332388379060965</v>
      </c>
      <c r="AH812" s="22">
        <v>-1.9903278014029011</v>
      </c>
      <c r="AI812">
        <v>-18.902189705582391</v>
      </c>
      <c r="AJ812">
        <v>-10.787464088230255</v>
      </c>
      <c r="AK812">
        <v>-7.1916427254868367</v>
      </c>
      <c r="AL812">
        <v>13.415204810032671</v>
      </c>
      <c r="AM812">
        <v>10.787464088230255</v>
      </c>
      <c r="AN812">
        <v>7.1916427254868367</v>
      </c>
    </row>
    <row r="813" spans="24:40" x14ac:dyDescent="0.25">
      <c r="X813">
        <v>72.8</v>
      </c>
      <c r="Y813" s="22">
        <v>78.932077983672912</v>
      </c>
      <c r="Z813" s="22">
        <v>-6.1320779836729145</v>
      </c>
      <c r="AA813" s="22">
        <v>-6.1517132143029158</v>
      </c>
      <c r="AB813" s="22">
        <v>3.1918312746345876E-3</v>
      </c>
      <c r="AC813" s="22">
        <v>-1.7080625350452927</v>
      </c>
      <c r="AD813" s="22">
        <v>4.9167969135987958E-4</v>
      </c>
      <c r="AE813" s="22">
        <v>-2.1282865457297767E-2</v>
      </c>
      <c r="AF813" s="22">
        <v>-2.9170369981215728E-2</v>
      </c>
      <c r="AG813" s="22">
        <v>1.3069286648648015</v>
      </c>
      <c r="AH813" s="22">
        <v>-6.1517132143029096</v>
      </c>
      <c r="AI813">
        <v>-18.902189705582391</v>
      </c>
      <c r="AJ813">
        <v>-10.787464088230255</v>
      </c>
      <c r="AK813">
        <v>-7.1916427254868367</v>
      </c>
      <c r="AL813">
        <v>13.415204810032671</v>
      </c>
      <c r="AM813">
        <v>10.787464088230255</v>
      </c>
      <c r="AN813">
        <v>7.1916427254868367</v>
      </c>
    </row>
    <row r="814" spans="24:40" x14ac:dyDescent="0.25">
      <c r="X814">
        <v>72.599999999999994</v>
      </c>
      <c r="Y814" s="22">
        <v>76.605397202164497</v>
      </c>
      <c r="Z814" s="22">
        <v>-4.0053972021645023</v>
      </c>
      <c r="AA814" s="22">
        <v>-4.0195907373409767</v>
      </c>
      <c r="AB814" s="22">
        <v>3.5310896317419706E-3</v>
      </c>
      <c r="AC814" s="22">
        <v>-1.1158751475839455</v>
      </c>
      <c r="AD814" s="22">
        <v>2.3223228631275348E-4</v>
      </c>
      <c r="AE814" s="22">
        <v>-2.1282865457297767E-2</v>
      </c>
      <c r="AF814" s="22">
        <v>-2.8346699088615521E-2</v>
      </c>
      <c r="AG814" s="22">
        <v>1.0563499172073358</v>
      </c>
      <c r="AH814" s="22">
        <v>-4.0195907373409732</v>
      </c>
      <c r="AI814">
        <v>-18.902189705582391</v>
      </c>
      <c r="AJ814">
        <v>-10.787464088230255</v>
      </c>
      <c r="AK814">
        <v>-7.1916427254868367</v>
      </c>
      <c r="AL814">
        <v>13.415204810032671</v>
      </c>
      <c r="AM814">
        <v>10.787464088230255</v>
      </c>
      <c r="AN814">
        <v>7.1916427254868367</v>
      </c>
    </row>
    <row r="815" spans="24:40" x14ac:dyDescent="0.25">
      <c r="X815">
        <v>71.900000000000006</v>
      </c>
      <c r="Y815" s="22">
        <v>75.818693749904227</v>
      </c>
      <c r="Z815" s="22">
        <v>-3.9186937499042216</v>
      </c>
      <c r="AA815" s="22">
        <v>-3.9725819025041886</v>
      </c>
      <c r="AB815" s="22">
        <v>1.3565019909595962E-2</v>
      </c>
      <c r="AC815" s="22">
        <v>-1.097258575690133</v>
      </c>
      <c r="AD815" s="22">
        <v>8.7139755633257484E-4</v>
      </c>
      <c r="AE815" s="22">
        <v>-2.1282865457297767E-2</v>
      </c>
      <c r="AF815" s="22">
        <v>-2.7221090122299386E-2</v>
      </c>
      <c r="AG815" s="22">
        <v>1.0475011101140337</v>
      </c>
      <c r="AH815" s="22">
        <v>-3.9725819025041913</v>
      </c>
      <c r="AI815">
        <v>-18.902189705582391</v>
      </c>
      <c r="AJ815">
        <v>-10.787464088230255</v>
      </c>
      <c r="AK815">
        <v>-7.1916427254868367</v>
      </c>
      <c r="AL815">
        <v>13.415204810032671</v>
      </c>
      <c r="AM815">
        <v>10.787464088230255</v>
      </c>
      <c r="AN815">
        <v>7.1916427254868367</v>
      </c>
    </row>
    <row r="816" spans="24:40" x14ac:dyDescent="0.25">
      <c r="X816">
        <v>78</v>
      </c>
      <c r="Y816" s="22">
        <v>75.093578394449452</v>
      </c>
      <c r="Z816" s="22">
        <v>2.9064216055505483</v>
      </c>
      <c r="AA816" s="22">
        <v>2.9222311407243353</v>
      </c>
      <c r="AB816" s="22">
        <v>5.4100905823165806E-3</v>
      </c>
      <c r="AC816" s="22">
        <v>0.8104728680175548</v>
      </c>
      <c r="AD816" s="22">
        <v>1.8805455110570778E-4</v>
      </c>
      <c r="AE816" s="22">
        <v>-2.1282865457297767E-2</v>
      </c>
      <c r="AF816" s="22">
        <v>-2.6017996876954358E-2</v>
      </c>
      <c r="AG816" s="22">
        <v>0.90026266612447881</v>
      </c>
      <c r="AH816" s="22">
        <v>2.9222311407243331</v>
      </c>
      <c r="AI816">
        <v>-18.902189705582391</v>
      </c>
      <c r="AJ816">
        <v>-10.787464088230255</v>
      </c>
      <c r="AK816">
        <v>-7.1916427254868367</v>
      </c>
      <c r="AL816">
        <v>13.415204810032671</v>
      </c>
      <c r="AM816">
        <v>10.787464088230255</v>
      </c>
      <c r="AN816">
        <v>7.1916427254868367</v>
      </c>
    </row>
    <row r="817" spans="24:40" x14ac:dyDescent="0.25">
      <c r="X817">
        <v>75</v>
      </c>
      <c r="Y817" s="22">
        <v>75.434552052415981</v>
      </c>
      <c r="Z817" s="22">
        <v>-0.43455205241598094</v>
      </c>
      <c r="AA817" s="22">
        <v>-0.43619942589856464</v>
      </c>
      <c r="AB817" s="22">
        <v>3.7766521108763022E-3</v>
      </c>
      <c r="AC817" s="22">
        <v>-0.12107802809718018</v>
      </c>
      <c r="AD817" s="22">
        <v>2.9250099192915767E-6</v>
      </c>
      <c r="AE817" s="22">
        <v>-2.1282865457297767E-2</v>
      </c>
      <c r="AF817" s="22">
        <v>-2.4679675800073325E-2</v>
      </c>
      <c r="AG817" s="22">
        <v>0.34796268204676806</v>
      </c>
      <c r="AH817" s="22">
        <v>-0.43619942589856375</v>
      </c>
      <c r="AI817">
        <v>-18.902189705582391</v>
      </c>
      <c r="AJ817">
        <v>-10.787464088230255</v>
      </c>
      <c r="AK817">
        <v>-7.1916427254868367</v>
      </c>
      <c r="AL817">
        <v>13.415204810032671</v>
      </c>
      <c r="AM817">
        <v>10.787464088230255</v>
      </c>
      <c r="AN817">
        <v>7.1916427254868367</v>
      </c>
    </row>
    <row r="818" spans="24:40" x14ac:dyDescent="0.25">
      <c r="X818">
        <v>76</v>
      </c>
      <c r="Y818" s="22">
        <v>74.838222563967847</v>
      </c>
      <c r="Z818" s="22">
        <v>1.1617774360321533</v>
      </c>
      <c r="AA818" s="22">
        <v>1.1677055555826144</v>
      </c>
      <c r="AB818" s="22">
        <v>5.0767246264471089E-3</v>
      </c>
      <c r="AC818" s="22">
        <v>0.32391423455207319</v>
      </c>
      <c r="AD818" s="22">
        <v>2.8177371790378193E-5</v>
      </c>
      <c r="AE818" s="22">
        <v>-2.1282865457297767E-2</v>
      </c>
      <c r="AF818" s="22">
        <v>-2.1792949975999985E-2</v>
      </c>
      <c r="AG818" s="22">
        <v>0.56913463657738594</v>
      </c>
      <c r="AH818" s="22">
        <v>1.1677055555826188</v>
      </c>
      <c r="AI818">
        <v>-18.902189705582391</v>
      </c>
      <c r="AJ818">
        <v>-10.787464088230255</v>
      </c>
      <c r="AK818">
        <v>-7.1916427254868367</v>
      </c>
      <c r="AL818">
        <v>13.415204810032671</v>
      </c>
      <c r="AM818">
        <v>10.787464088230255</v>
      </c>
      <c r="AN818">
        <v>7.1916427254868367</v>
      </c>
    </row>
    <row r="819" spans="24:40" x14ac:dyDescent="0.25">
      <c r="X819">
        <v>71</v>
      </c>
      <c r="Y819" s="22">
        <v>77.587601593255044</v>
      </c>
      <c r="Z819" s="22">
        <v>-6.5876015932550445</v>
      </c>
      <c r="AA819" s="22">
        <v>-6.6131000412794947</v>
      </c>
      <c r="AB819" s="22">
        <v>3.8557481159034717E-3</v>
      </c>
      <c r="AC819" s="22">
        <v>-1.8355579541450546</v>
      </c>
      <c r="AD819" s="22">
        <v>6.8638695802961211E-4</v>
      </c>
      <c r="AE819" s="22">
        <v>-2.1282865457297767E-2</v>
      </c>
      <c r="AF819" s="22">
        <v>-2.072881593993902E-2</v>
      </c>
      <c r="AG819" s="22">
        <v>1.354827647394699</v>
      </c>
      <c r="AH819" s="22">
        <v>-6.6131000412794894</v>
      </c>
      <c r="AI819">
        <v>-18.902189705582391</v>
      </c>
      <c r="AJ819">
        <v>-10.787464088230255</v>
      </c>
      <c r="AK819">
        <v>-7.1916427254868367</v>
      </c>
      <c r="AL819">
        <v>13.415204810032671</v>
      </c>
      <c r="AM819">
        <v>10.787464088230255</v>
      </c>
      <c r="AN819">
        <v>7.1916427254868367</v>
      </c>
    </row>
    <row r="820" spans="24:40" x14ac:dyDescent="0.25">
      <c r="X820">
        <v>78</v>
      </c>
      <c r="Y820" s="22">
        <v>77.228679350061228</v>
      </c>
      <c r="Z820" s="22">
        <v>0.77132064993877236</v>
      </c>
      <c r="AA820" s="22">
        <v>0.77334815400587331</v>
      </c>
      <c r="AB820" s="22">
        <v>2.6217222561319797E-3</v>
      </c>
      <c r="AC820" s="22">
        <v>0.21478645870955623</v>
      </c>
      <c r="AD820" s="22">
        <v>6.3824433664439698E-6</v>
      </c>
      <c r="AE820" s="22">
        <v>-2.1282865457297767E-2</v>
      </c>
      <c r="AF820" s="22">
        <v>-1.9724224139025741E-2</v>
      </c>
      <c r="AG820" s="22">
        <v>0.46345060007465327</v>
      </c>
      <c r="AH820" s="22">
        <v>0.77334815400586809</v>
      </c>
      <c r="AI820">
        <v>-18.902189705582391</v>
      </c>
      <c r="AJ820">
        <v>-10.787464088230255</v>
      </c>
      <c r="AK820">
        <v>-7.1916427254868367</v>
      </c>
      <c r="AL820">
        <v>13.415204810032671</v>
      </c>
      <c r="AM820">
        <v>10.787464088230255</v>
      </c>
      <c r="AN820">
        <v>7.1916427254868367</v>
      </c>
    </row>
    <row r="821" spans="24:40" x14ac:dyDescent="0.25">
      <c r="X821">
        <v>73</v>
      </c>
      <c r="Y821" s="22">
        <v>73.494556664205163</v>
      </c>
      <c r="Z821" s="22">
        <v>-0.49455666420516309</v>
      </c>
      <c r="AA821" s="22">
        <v>-0.49583140641755108</v>
      </c>
      <c r="AB821" s="22">
        <v>2.5709186547861274E-3</v>
      </c>
      <c r="AC821" s="22">
        <v>-0.13771363345724955</v>
      </c>
      <c r="AD821" s="22">
        <v>2.5728032873352115E-6</v>
      </c>
      <c r="AE821" s="22">
        <v>-2.1282865457297767E-2</v>
      </c>
      <c r="AF821" s="22">
        <v>-1.691839655022442E-2</v>
      </c>
      <c r="AG821" s="22">
        <v>0.37109787584577947</v>
      </c>
      <c r="AH821" s="22">
        <v>-0.4958314064175508</v>
      </c>
      <c r="AI821">
        <v>-18.902189705582391</v>
      </c>
      <c r="AJ821">
        <v>-10.787464088230255</v>
      </c>
      <c r="AK821">
        <v>-7.1916427254868367</v>
      </c>
      <c r="AL821">
        <v>13.415204810032671</v>
      </c>
      <c r="AM821">
        <v>10.787464088230255</v>
      </c>
      <c r="AN821">
        <v>7.1916427254868367</v>
      </c>
    </row>
    <row r="822" spans="24:40" x14ac:dyDescent="0.25">
      <c r="X822">
        <v>69.900000000000006</v>
      </c>
      <c r="Y822" s="22">
        <v>72.633311668233119</v>
      </c>
      <c r="Z822" s="22">
        <v>-2.7333116682331138</v>
      </c>
      <c r="AA822" s="22">
        <v>-2.7398128332530973</v>
      </c>
      <c r="AB822" s="22">
        <v>2.3728500505886519E-3</v>
      </c>
      <c r="AC822" s="22">
        <v>-0.76103900725420792</v>
      </c>
      <c r="AD822" s="22">
        <v>7.2504050270357778E-5</v>
      </c>
      <c r="AE822" s="22">
        <v>-2.1282865457297767E-2</v>
      </c>
      <c r="AF822" s="22">
        <v>-1.0507793247511613E-2</v>
      </c>
      <c r="AG822" s="22">
        <v>0.87237549670666925</v>
      </c>
      <c r="AH822" s="22">
        <v>-2.7398128332531018</v>
      </c>
      <c r="AI822">
        <v>-18.902189705582391</v>
      </c>
      <c r="AJ822">
        <v>-10.787464088230255</v>
      </c>
      <c r="AK822">
        <v>-7.1916427254868367</v>
      </c>
      <c r="AL822">
        <v>13.415204810032671</v>
      </c>
      <c r="AM822">
        <v>10.787464088230255</v>
      </c>
      <c r="AN822">
        <v>7.1916427254868367</v>
      </c>
    </row>
    <row r="823" spans="24:40" x14ac:dyDescent="0.25">
      <c r="X823">
        <v>71</v>
      </c>
      <c r="Y823" s="22">
        <v>72.161812071178915</v>
      </c>
      <c r="Z823" s="22">
        <v>-1.1618120711789146</v>
      </c>
      <c r="AA823" s="22">
        <v>-1.1643224780920036</v>
      </c>
      <c r="AB823" s="22">
        <v>2.15610963485432E-3</v>
      </c>
      <c r="AC823" s="22">
        <v>-0.32344949317188881</v>
      </c>
      <c r="AD823" s="22">
        <v>1.1897825271538573E-5</v>
      </c>
      <c r="AE823" s="22">
        <v>-2.1282865457297767E-2</v>
      </c>
      <c r="AF823" s="22">
        <v>-9.9813567190465014E-3</v>
      </c>
      <c r="AG823" s="22">
        <v>0.56872620229060034</v>
      </c>
      <c r="AH823" s="22">
        <v>-1.1643224780920063</v>
      </c>
      <c r="AI823">
        <v>-18.902189705582391</v>
      </c>
      <c r="AJ823">
        <v>-10.787464088230255</v>
      </c>
      <c r="AK823">
        <v>-7.1916427254868367</v>
      </c>
      <c r="AL823">
        <v>13.415204810032671</v>
      </c>
      <c r="AM823">
        <v>10.787464088230255</v>
      </c>
      <c r="AN823">
        <v>7.1916427254868367</v>
      </c>
    </row>
    <row r="824" spans="24:40" x14ac:dyDescent="0.25">
      <c r="X824">
        <v>74.8</v>
      </c>
      <c r="Y824" s="22">
        <v>74.568290789866438</v>
      </c>
      <c r="Z824" s="22">
        <v>0.23170921013355894</v>
      </c>
      <c r="AA824" s="22">
        <v>0.23312776063052354</v>
      </c>
      <c r="AB824" s="22">
        <v>6.084863051581459E-3</v>
      </c>
      <c r="AC824" s="22">
        <v>6.4635414187768914E-2</v>
      </c>
      <c r="AD824" s="22">
        <v>1.346136111472221E-6</v>
      </c>
      <c r="AE824" s="22">
        <v>-4.5602855597810616E-3</v>
      </c>
      <c r="AF824" s="22">
        <v>-9.0321126090352217E-3</v>
      </c>
      <c r="AG824" s="22">
        <v>0.25423495862640311</v>
      </c>
      <c r="AH824" s="22">
        <v>0.23312776063051752</v>
      </c>
      <c r="AI824">
        <v>-18.902189705582391</v>
      </c>
      <c r="AJ824">
        <v>-10.787464088230255</v>
      </c>
      <c r="AK824">
        <v>-7.1916427254868367</v>
      </c>
      <c r="AL824">
        <v>13.415204810032671</v>
      </c>
      <c r="AM824">
        <v>10.787464088230255</v>
      </c>
      <c r="AN824">
        <v>7.1916427254868367</v>
      </c>
    </row>
    <row r="825" spans="24:40" x14ac:dyDescent="0.25">
      <c r="X825">
        <v>74.900000000000006</v>
      </c>
      <c r="Y825" s="22">
        <v>74.477790352305675</v>
      </c>
      <c r="Z825" s="22">
        <v>0.42220964769433067</v>
      </c>
      <c r="AA825" s="22">
        <v>0.42397637849049374</v>
      </c>
      <c r="AB825" s="22">
        <v>4.1670500664618866E-3</v>
      </c>
      <c r="AC825" s="22">
        <v>0.11766215510502193</v>
      </c>
      <c r="AD825" s="22">
        <v>3.0490336883143227E-6</v>
      </c>
      <c r="AE825" s="22">
        <v>-4.5602855597810616E-3</v>
      </c>
      <c r="AF825" s="22">
        <v>-8.7634046468547319E-3</v>
      </c>
      <c r="AG825" s="22">
        <v>0.34301917600189924</v>
      </c>
      <c r="AH825" s="22">
        <v>0.4239763784904978</v>
      </c>
      <c r="AI825">
        <v>-18.902189705582391</v>
      </c>
      <c r="AJ825">
        <v>-10.787464088230255</v>
      </c>
      <c r="AK825">
        <v>-7.1916427254868367</v>
      </c>
      <c r="AL825">
        <v>13.415204810032671</v>
      </c>
      <c r="AM825">
        <v>10.787464088230255</v>
      </c>
      <c r="AN825">
        <v>7.1916427254868367</v>
      </c>
    </row>
    <row r="826" spans="24:40" x14ac:dyDescent="0.25">
      <c r="X826">
        <v>75</v>
      </c>
      <c r="Y826" s="22">
        <v>74.691357751060039</v>
      </c>
      <c r="Z826" s="22">
        <v>0.30864224893996095</v>
      </c>
      <c r="AA826" s="22">
        <v>0.31063073240237316</v>
      </c>
      <c r="AB826" s="22">
        <v>6.4014382834217893E-3</v>
      </c>
      <c r="AC826" s="22">
        <v>8.6109643160189236E-2</v>
      </c>
      <c r="AD826" s="22">
        <v>2.5142970550368745E-6</v>
      </c>
      <c r="AE826" s="22">
        <v>-4.5602855597810616E-3</v>
      </c>
      <c r="AF826" s="22">
        <v>-7.1924273651732167E-3</v>
      </c>
      <c r="AG826" s="22">
        <v>0.29344444646336254</v>
      </c>
      <c r="AH826" s="22">
        <v>0.31063073240236883</v>
      </c>
      <c r="AI826">
        <v>-18.902189705582391</v>
      </c>
      <c r="AJ826">
        <v>-10.787464088230255</v>
      </c>
      <c r="AK826">
        <v>-7.1916427254868367</v>
      </c>
      <c r="AL826">
        <v>13.415204810032671</v>
      </c>
      <c r="AM826">
        <v>10.787464088230255</v>
      </c>
      <c r="AN826">
        <v>7.1916427254868367</v>
      </c>
    </row>
    <row r="827" spans="24:40" x14ac:dyDescent="0.25">
      <c r="X827">
        <v>75</v>
      </c>
      <c r="Y827" s="22">
        <v>74.809922494060061</v>
      </c>
      <c r="Z827" s="22">
        <v>0.19007750593993933</v>
      </c>
      <c r="AA827" s="22">
        <v>0.19084223952752666</v>
      </c>
      <c r="AB827" s="22">
        <v>4.0071505631261535E-3</v>
      </c>
      <c r="AC827" s="22">
        <v>5.2966893986273703E-2</v>
      </c>
      <c r="AD827" s="22">
        <v>5.9406621174688972E-7</v>
      </c>
      <c r="AE827" s="22">
        <v>-4.5602855597810616E-3</v>
      </c>
      <c r="AF827" s="22">
        <v>-5.1411327437265938E-3</v>
      </c>
      <c r="AG827" s="22">
        <v>0.23014537576556629</v>
      </c>
      <c r="AH827" s="22">
        <v>0.19084223952753032</v>
      </c>
      <c r="AI827">
        <v>-18.902189705582391</v>
      </c>
      <c r="AJ827">
        <v>-10.787464088230255</v>
      </c>
      <c r="AK827">
        <v>-7.1916427254868367</v>
      </c>
      <c r="AL827">
        <v>13.415204810032671</v>
      </c>
      <c r="AM827">
        <v>10.787464088230255</v>
      </c>
      <c r="AN827">
        <v>7.1916427254868367</v>
      </c>
    </row>
    <row r="828" spans="24:40" x14ac:dyDescent="0.25">
      <c r="X828">
        <v>74.900000000000006</v>
      </c>
      <c r="Y828" s="22">
        <v>74.799555128662433</v>
      </c>
      <c r="Z828" s="22">
        <v>0.10044487133757229</v>
      </c>
      <c r="AA828" s="22">
        <v>0.10084565777258092</v>
      </c>
      <c r="AB828" s="22">
        <v>3.9742557473914954E-3</v>
      </c>
      <c r="AC828" s="22">
        <v>2.7989450782444584E-2</v>
      </c>
      <c r="AD828" s="22">
        <v>1.6452064353830015E-7</v>
      </c>
      <c r="AE828" s="22">
        <v>-4.5602855597810616E-3</v>
      </c>
      <c r="AF828" s="22">
        <v>-3.1671201173950293E-3</v>
      </c>
      <c r="AG828" s="22">
        <v>0.16730048052066254</v>
      </c>
      <c r="AH828" s="22">
        <v>0.10084565777257443</v>
      </c>
      <c r="AI828">
        <v>-18.902189705582391</v>
      </c>
      <c r="AJ828">
        <v>-10.787464088230255</v>
      </c>
      <c r="AK828">
        <v>-7.1916427254868367</v>
      </c>
      <c r="AL828">
        <v>13.415204810032671</v>
      </c>
      <c r="AM828">
        <v>10.787464088230255</v>
      </c>
      <c r="AN828">
        <v>7.1916427254868367</v>
      </c>
    </row>
    <row r="829" spans="24:40" x14ac:dyDescent="0.25">
      <c r="X829">
        <v>74.7</v>
      </c>
      <c r="Y829" s="22">
        <v>74.214157076445844</v>
      </c>
      <c r="Z829" s="22">
        <v>0.48584292355415926</v>
      </c>
      <c r="AA829" s="22">
        <v>0.48771417461583155</v>
      </c>
      <c r="AB829" s="22">
        <v>3.8367780947747595E-3</v>
      </c>
      <c r="AC829" s="22">
        <v>0.13537314588423696</v>
      </c>
      <c r="AD829" s="22">
        <v>3.714904213098541E-6</v>
      </c>
      <c r="AE829" s="22">
        <v>-4.5602855597810616E-3</v>
      </c>
      <c r="AF829" s="22">
        <v>-2.5341619407907847E-3</v>
      </c>
      <c r="AG829" s="22">
        <v>0.3679308982461747</v>
      </c>
      <c r="AH829" s="22">
        <v>0.48771417461583644</v>
      </c>
      <c r="AI829">
        <v>-18.902189705582391</v>
      </c>
      <c r="AJ829">
        <v>-10.787464088230255</v>
      </c>
      <c r="AK829">
        <v>-7.1916427254868367</v>
      </c>
      <c r="AL829">
        <v>13.415204810032671</v>
      </c>
      <c r="AM829">
        <v>10.787464088230255</v>
      </c>
      <c r="AN829">
        <v>7.1916427254868367</v>
      </c>
    </row>
    <row r="830" spans="24:40" x14ac:dyDescent="0.25">
      <c r="X830">
        <v>74.5</v>
      </c>
      <c r="Y830" s="22">
        <v>74.133653378139641</v>
      </c>
      <c r="Z830" s="22">
        <v>0.36634662186035882</v>
      </c>
      <c r="AA830" s="22">
        <v>0.36793939196324743</v>
      </c>
      <c r="AB830" s="22">
        <v>4.3288925776145369E-3</v>
      </c>
      <c r="AC830" s="22">
        <v>0.10210244229007794</v>
      </c>
      <c r="AD830" s="22">
        <v>2.3855007865032002E-6</v>
      </c>
      <c r="AE830" s="22">
        <v>-4.5602855597810616E-3</v>
      </c>
      <c r="AF830" s="22">
        <v>3.4345426111546235E-4</v>
      </c>
      <c r="AG830" s="22">
        <v>0.31953472783107306</v>
      </c>
      <c r="AH830" s="22">
        <v>0.36793939196324049</v>
      </c>
      <c r="AI830">
        <v>-18.902189705582391</v>
      </c>
      <c r="AJ830">
        <v>-10.787464088230255</v>
      </c>
      <c r="AK830">
        <v>-7.1916427254868367</v>
      </c>
      <c r="AL830">
        <v>13.415204810032671</v>
      </c>
      <c r="AM830">
        <v>10.787464088230255</v>
      </c>
      <c r="AN830">
        <v>7.1916427254868367</v>
      </c>
    </row>
    <row r="831" spans="24:40" x14ac:dyDescent="0.25">
      <c r="X831">
        <v>74.400000000000006</v>
      </c>
      <c r="Y831" s="22">
        <v>73.197786619099517</v>
      </c>
      <c r="Z831" s="22">
        <v>1.2022133809004885</v>
      </c>
      <c r="AA831" s="22">
        <v>1.223705151048847</v>
      </c>
      <c r="AB831" s="22">
        <v>1.7562866455161932E-2</v>
      </c>
      <c r="AC831" s="22">
        <v>0.33731143528824886</v>
      </c>
      <c r="AD831" s="22">
        <v>1.0705307781779165E-4</v>
      </c>
      <c r="AE831" s="22">
        <v>-4.5602855597810616E-3</v>
      </c>
      <c r="AF831" s="22">
        <v>5.8270207973663488E-3</v>
      </c>
      <c r="AG831" s="22">
        <v>0.58078518859234773</v>
      </c>
      <c r="AH831" s="22">
        <v>1.2237051510488532</v>
      </c>
      <c r="AI831">
        <v>-18.902189705582391</v>
      </c>
      <c r="AJ831">
        <v>-10.787464088230255</v>
      </c>
      <c r="AK831">
        <v>-7.1916427254868367</v>
      </c>
      <c r="AL831">
        <v>13.415204810032671</v>
      </c>
      <c r="AM831">
        <v>10.787464088230255</v>
      </c>
      <c r="AN831">
        <v>7.1916427254868367</v>
      </c>
    </row>
    <row r="832" spans="24:40" x14ac:dyDescent="0.25">
      <c r="X832">
        <v>74.099999999999994</v>
      </c>
      <c r="Y832" s="22">
        <v>75.967445528320127</v>
      </c>
      <c r="Z832" s="22">
        <v>-1.8674455283201326</v>
      </c>
      <c r="AA832" s="22">
        <v>-1.8766603234765995</v>
      </c>
      <c r="AB832" s="22">
        <v>4.9102093976180951E-3</v>
      </c>
      <c r="AC832" s="22">
        <v>-0.52061742430941571</v>
      </c>
      <c r="AD832" s="22">
        <v>7.0391713997837387E-5</v>
      </c>
      <c r="AE832" s="22">
        <v>-4.5602855597810616E-3</v>
      </c>
      <c r="AF832" s="22">
        <v>6.029439245795909E-3</v>
      </c>
      <c r="AG832" s="22">
        <v>0.7215382348215621</v>
      </c>
      <c r="AH832" s="22">
        <v>-1.8766603234766044</v>
      </c>
      <c r="AI832">
        <v>-18.902189705582391</v>
      </c>
      <c r="AJ832">
        <v>-10.787464088230255</v>
      </c>
      <c r="AK832">
        <v>-7.1916427254868367</v>
      </c>
      <c r="AL832">
        <v>13.415204810032671</v>
      </c>
      <c r="AM832">
        <v>10.787464088230255</v>
      </c>
      <c r="AN832">
        <v>7.1916427254868367</v>
      </c>
    </row>
    <row r="833" spans="24:40" x14ac:dyDescent="0.25">
      <c r="X833">
        <v>73.900000000000006</v>
      </c>
      <c r="Y833" s="22">
        <v>67.187557420763952</v>
      </c>
      <c r="Z833" s="22">
        <v>6.712442579236054</v>
      </c>
      <c r="AA833" s="22">
        <v>6.9327537179842551</v>
      </c>
      <c r="AB833" s="22">
        <v>3.1778301625903227E-2</v>
      </c>
      <c r="AC833" s="22">
        <v>1.8971211674674815</v>
      </c>
      <c r="AD833" s="22">
        <v>6.2171652409870421E-3</v>
      </c>
      <c r="AE833" s="22">
        <v>-4.5602855597810616E-3</v>
      </c>
      <c r="AF833" s="22">
        <v>6.1063818713268294E-3</v>
      </c>
      <c r="AG833" s="22">
        <v>1.3773602170338308</v>
      </c>
      <c r="AH833" s="22">
        <v>6.9327537179842595</v>
      </c>
      <c r="AI833">
        <v>-18.902189705582391</v>
      </c>
      <c r="AJ833">
        <v>-10.787464088230255</v>
      </c>
      <c r="AK833">
        <v>-7.1916427254868367</v>
      </c>
      <c r="AL833">
        <v>13.415204810032671</v>
      </c>
      <c r="AM833">
        <v>10.787464088230255</v>
      </c>
      <c r="AN833">
        <v>7.1916427254868367</v>
      </c>
    </row>
    <row r="834" spans="24:40" x14ac:dyDescent="0.25">
      <c r="X834">
        <v>73.7</v>
      </c>
      <c r="Y834" s="22">
        <v>67.585951201320469</v>
      </c>
      <c r="Z834" s="22">
        <v>6.1140487986795335</v>
      </c>
      <c r="AA834" s="22">
        <v>6.3292373434573079</v>
      </c>
      <c r="AB834" s="22">
        <v>3.3999127082857211E-2</v>
      </c>
      <c r="AC834" s="22">
        <v>1.7299837869278185</v>
      </c>
      <c r="AD834" s="22">
        <v>5.5439679769700486E-3</v>
      </c>
      <c r="AE834" s="22">
        <v>1.0640830227304372E-2</v>
      </c>
      <c r="AF834" s="22">
        <v>8.4081673202769467E-3</v>
      </c>
      <c r="AG834" s="22">
        <v>1.3152884804968903</v>
      </c>
      <c r="AH834" s="22">
        <v>6.3292373434573044</v>
      </c>
      <c r="AI834">
        <v>-18.902189705582391</v>
      </c>
      <c r="AJ834">
        <v>-10.787464088230255</v>
      </c>
      <c r="AK834">
        <v>-7.1916427254868367</v>
      </c>
      <c r="AL834">
        <v>13.415204810032671</v>
      </c>
      <c r="AM834">
        <v>10.787464088230255</v>
      </c>
      <c r="AN834">
        <v>7.1916427254868367</v>
      </c>
    </row>
    <row r="835" spans="24:40" x14ac:dyDescent="0.25">
      <c r="X835">
        <v>73.5</v>
      </c>
      <c r="Y835" s="22">
        <v>69.848315940547877</v>
      </c>
      <c r="Z835" s="22">
        <v>3.6516840594521227</v>
      </c>
      <c r="AA835" s="22">
        <v>3.7839737502321213</v>
      </c>
      <c r="AB835" s="22">
        <v>3.4960520212880285E-2</v>
      </c>
      <c r="AC835" s="22">
        <v>1.0337667206866887</v>
      </c>
      <c r="AD835" s="22">
        <v>2.037625180545061E-3</v>
      </c>
      <c r="AE835" s="22">
        <v>1.0640830227304372E-2</v>
      </c>
      <c r="AF835" s="22">
        <v>8.4374550164360816E-3</v>
      </c>
      <c r="AG835" s="22">
        <v>1.0167431930859872</v>
      </c>
      <c r="AH835" s="22">
        <v>3.7839737502321213</v>
      </c>
      <c r="AI835">
        <v>-18.902189705582391</v>
      </c>
      <c r="AJ835">
        <v>-10.787464088230255</v>
      </c>
      <c r="AK835">
        <v>-7.1916427254868367</v>
      </c>
      <c r="AL835">
        <v>13.415204810032671</v>
      </c>
      <c r="AM835">
        <v>10.787464088230255</v>
      </c>
      <c r="AN835">
        <v>7.1916427254868367</v>
      </c>
    </row>
    <row r="836" spans="24:40" x14ac:dyDescent="0.25">
      <c r="X836">
        <v>73.2</v>
      </c>
      <c r="Y836" s="22">
        <v>69.414344558580709</v>
      </c>
      <c r="Z836" s="22">
        <v>3.7856554414192942</v>
      </c>
      <c r="AA836" s="22">
        <v>3.9429823986448582</v>
      </c>
      <c r="AB836" s="22">
        <v>3.9900496963829524E-2</v>
      </c>
      <c r="AC836" s="22">
        <v>1.074446641298513</v>
      </c>
      <c r="AD836" s="22">
        <v>2.5250975719029668E-3</v>
      </c>
      <c r="AE836" s="22">
        <v>1.0640830227304372E-2</v>
      </c>
      <c r="AF836" s="22">
        <v>8.8264646569742745E-3</v>
      </c>
      <c r="AG836" s="22">
        <v>1.0365551800548358</v>
      </c>
      <c r="AH836" s="22">
        <v>3.9429823986448564</v>
      </c>
      <c r="AI836">
        <v>-18.902189705582391</v>
      </c>
      <c r="AJ836">
        <v>-10.787464088230255</v>
      </c>
      <c r="AK836">
        <v>-7.1916427254868367</v>
      </c>
      <c r="AL836">
        <v>13.415204810032671</v>
      </c>
      <c r="AM836">
        <v>10.787464088230255</v>
      </c>
      <c r="AN836">
        <v>7.1916427254868367</v>
      </c>
    </row>
    <row r="837" spans="24:40" x14ac:dyDescent="0.25">
      <c r="X837">
        <v>73</v>
      </c>
      <c r="Y837" s="22">
        <v>68.358701866725568</v>
      </c>
      <c r="Z837" s="22">
        <v>4.6412981332744323</v>
      </c>
      <c r="AA837" s="22">
        <v>4.8723166482872386</v>
      </c>
      <c r="AB837" s="22">
        <v>4.7414511758797767E-2</v>
      </c>
      <c r="AC837" s="22">
        <v>1.3224808054138639</v>
      </c>
      <c r="AD837" s="22">
        <v>4.5817614674314193E-3</v>
      </c>
      <c r="AE837" s="22">
        <v>1.0640830227304372E-2</v>
      </c>
      <c r="AF837" s="22">
        <v>1.2250845603556547E-2</v>
      </c>
      <c r="AG837" s="22">
        <v>1.1499916544974855</v>
      </c>
      <c r="AH837" s="22">
        <v>4.8723166482872333</v>
      </c>
      <c r="AI837">
        <v>-18.902189705582391</v>
      </c>
      <c r="AJ837">
        <v>-10.787464088230255</v>
      </c>
      <c r="AK837">
        <v>-7.1916427254868367</v>
      </c>
      <c r="AL837">
        <v>13.415204810032671</v>
      </c>
      <c r="AM837">
        <v>10.787464088230255</v>
      </c>
      <c r="AN837">
        <v>7.1916427254868367</v>
      </c>
    </row>
    <row r="838" spans="24:40" x14ac:dyDescent="0.25">
      <c r="X838">
        <v>72.7</v>
      </c>
      <c r="Y838" s="22">
        <v>67.73889861275309</v>
      </c>
      <c r="Z838" s="22">
        <v>4.961101387246913</v>
      </c>
      <c r="AA838" s="22">
        <v>5.1445766849750925</v>
      </c>
      <c r="AB838" s="22">
        <v>3.5663827942156556E-2</v>
      </c>
      <c r="AC838" s="22">
        <v>1.4049658419750259</v>
      </c>
      <c r="AD838" s="22">
        <v>3.8421775395613119E-3</v>
      </c>
      <c r="AE838" s="22">
        <v>1.0640830227304372E-2</v>
      </c>
      <c r="AF838" s="22">
        <v>1.6520178275993801E-2</v>
      </c>
      <c r="AG838" s="22">
        <v>1.1853125503322008</v>
      </c>
      <c r="AH838" s="22">
        <v>5.1445766849750951</v>
      </c>
      <c r="AI838">
        <v>-18.902189705582391</v>
      </c>
      <c r="AJ838">
        <v>-10.787464088230255</v>
      </c>
      <c r="AK838">
        <v>-7.1916427254868367</v>
      </c>
      <c r="AL838">
        <v>13.415204810032671</v>
      </c>
      <c r="AM838">
        <v>10.787464088230255</v>
      </c>
      <c r="AN838">
        <v>7.1916427254868367</v>
      </c>
    </row>
    <row r="839" spans="24:40" x14ac:dyDescent="0.25">
      <c r="X839">
        <v>52.1</v>
      </c>
      <c r="Y839" s="22">
        <v>56.43632657996104</v>
      </c>
      <c r="Z839" s="22">
        <v>-4.3363265799610389</v>
      </c>
      <c r="AA839" s="22">
        <v>-4.4345025189102927</v>
      </c>
      <c r="AB839" s="22">
        <v>2.2139109974702843E-2</v>
      </c>
      <c r="AC839" s="22">
        <v>-1.219509916180219</v>
      </c>
      <c r="AD839" s="22">
        <v>1.7721486655660874E-3</v>
      </c>
      <c r="AE839" s="22">
        <v>1.0640830227304372E-2</v>
      </c>
      <c r="AF839" s="22">
        <v>1.7512820698774866E-2</v>
      </c>
      <c r="AG839" s="22">
        <v>1.1043142289132288</v>
      </c>
      <c r="AH839" s="22">
        <v>-4.43450251891029</v>
      </c>
      <c r="AI839">
        <v>-18.902189705582391</v>
      </c>
      <c r="AJ839">
        <v>-10.787464088230255</v>
      </c>
      <c r="AK839">
        <v>-7.1916427254868367</v>
      </c>
      <c r="AL839">
        <v>13.415204810032671</v>
      </c>
      <c r="AM839">
        <v>10.787464088230255</v>
      </c>
      <c r="AN839">
        <v>7.1916427254868367</v>
      </c>
    </row>
    <row r="840" spans="24:40" x14ac:dyDescent="0.25">
      <c r="X840">
        <v>52.1</v>
      </c>
      <c r="Y840" s="22">
        <v>57.36933698509926</v>
      </c>
      <c r="Z840" s="22">
        <v>-5.2693369850992582</v>
      </c>
      <c r="AA840" s="22">
        <v>-5.4015835012396494</v>
      </c>
      <c r="AB840" s="22">
        <v>2.4482916187455146E-2</v>
      </c>
      <c r="AC840" s="22">
        <v>-1.483680625620351</v>
      </c>
      <c r="AD840" s="22">
        <v>2.9077396371462914E-3</v>
      </c>
      <c r="AE840" s="22">
        <v>1.0640830227304372E-2</v>
      </c>
      <c r="AF840" s="22">
        <v>1.7660764229763874E-2</v>
      </c>
      <c r="AG840" s="22">
        <v>1.2180642945347142</v>
      </c>
      <c r="AH840" s="22">
        <v>-5.4015835012396494</v>
      </c>
      <c r="AI840">
        <v>-18.902189705582391</v>
      </c>
      <c r="AJ840">
        <v>-10.787464088230255</v>
      </c>
      <c r="AK840">
        <v>-7.1916427254868367</v>
      </c>
      <c r="AL840">
        <v>13.415204810032671</v>
      </c>
      <c r="AM840">
        <v>10.787464088230255</v>
      </c>
      <c r="AN840">
        <v>7.1916427254868367</v>
      </c>
    </row>
    <row r="841" spans="24:40" x14ac:dyDescent="0.25">
      <c r="X841">
        <v>52.2</v>
      </c>
      <c r="Y841" s="22">
        <v>57.279431000257084</v>
      </c>
      <c r="Z841" s="22">
        <v>-5.0794310002570811</v>
      </c>
      <c r="AA841" s="22">
        <v>-5.1478248611271695</v>
      </c>
      <c r="AB841" s="22">
        <v>1.3285972758426369E-2</v>
      </c>
      <c r="AC841" s="22">
        <v>-1.4220710844912798</v>
      </c>
      <c r="AD841" s="22">
        <v>1.4331480798036994E-3</v>
      </c>
      <c r="AE841" s="22">
        <v>1.0640830227304372E-2</v>
      </c>
      <c r="AF841" s="22">
        <v>1.7832911604489805E-2</v>
      </c>
      <c r="AG841" s="22">
        <v>1.1925062198962653</v>
      </c>
      <c r="AH841" s="22">
        <v>-5.1478248611271669</v>
      </c>
      <c r="AI841">
        <v>-18.902189705582391</v>
      </c>
      <c r="AJ841">
        <v>-10.787464088230255</v>
      </c>
      <c r="AK841">
        <v>-7.1916427254868367</v>
      </c>
      <c r="AL841">
        <v>13.415204810032671</v>
      </c>
      <c r="AM841">
        <v>10.787464088230255</v>
      </c>
      <c r="AN841">
        <v>7.1916427254868367</v>
      </c>
    </row>
    <row r="842" spans="24:40" x14ac:dyDescent="0.25">
      <c r="X842">
        <v>52.3</v>
      </c>
      <c r="Y842" s="22">
        <v>64.223782494156822</v>
      </c>
      <c r="Z842" s="22">
        <v>-11.923782494156825</v>
      </c>
      <c r="AA842" s="22">
        <v>-12.077033703647416</v>
      </c>
      <c r="AB842" s="22">
        <v>1.2689474356961071E-2</v>
      </c>
      <c r="AC842" s="22">
        <v>-3.3372523963301397</v>
      </c>
      <c r="AD842" s="22">
        <v>7.5338049412507681E-3</v>
      </c>
      <c r="AE842" s="22">
        <v>1.0640830227304372E-2</v>
      </c>
      <c r="AF842" s="22">
        <v>1.7962859118689598E-2</v>
      </c>
      <c r="AG842" s="22">
        <v>1.8268148226709076</v>
      </c>
      <c r="AH842" s="22">
        <v>-12.077033703647414</v>
      </c>
      <c r="AI842">
        <v>-18.902189705582391</v>
      </c>
      <c r="AJ842">
        <v>-10.787464088230255</v>
      </c>
      <c r="AK842">
        <v>-7.1916427254868367</v>
      </c>
      <c r="AL842">
        <v>13.415204810032671</v>
      </c>
      <c r="AM842">
        <v>10.787464088230255</v>
      </c>
      <c r="AN842">
        <v>7.1916427254868367</v>
      </c>
    </row>
    <row r="843" spans="24:40" x14ac:dyDescent="0.25">
      <c r="X843">
        <v>51.1</v>
      </c>
      <c r="Y843" s="22">
        <v>54.761251915724642</v>
      </c>
      <c r="Z843" s="22">
        <v>-3.661251915724641</v>
      </c>
      <c r="AA843" s="22">
        <v>-3.6962111827003667</v>
      </c>
      <c r="AB843" s="22">
        <v>9.4581357091692367E-3</v>
      </c>
      <c r="AC843" s="22">
        <v>-1.0230458218865293</v>
      </c>
      <c r="AD843" s="22">
        <v>5.2598005604539196E-4</v>
      </c>
      <c r="AE843" s="22">
        <v>1.0640830227304372E-2</v>
      </c>
      <c r="AF843" s="22">
        <v>1.8970712167542095E-2</v>
      </c>
      <c r="AG843" s="22">
        <v>1.0114572763525551</v>
      </c>
      <c r="AH843" s="22">
        <v>-3.6962111827003699</v>
      </c>
      <c r="AI843">
        <v>-18.902189705582391</v>
      </c>
      <c r="AJ843">
        <v>-10.787464088230255</v>
      </c>
      <c r="AK843">
        <v>-7.1916427254868367</v>
      </c>
      <c r="AL843">
        <v>13.415204810032671</v>
      </c>
      <c r="AM843">
        <v>10.787464088230255</v>
      </c>
      <c r="AN843">
        <v>7.1916427254868367</v>
      </c>
    </row>
    <row r="844" spans="24:40" x14ac:dyDescent="0.25">
      <c r="X844">
        <v>49.4</v>
      </c>
      <c r="Y844" s="22">
        <v>52.350188117690436</v>
      </c>
      <c r="Z844" s="22">
        <v>-2.9501881176904377</v>
      </c>
      <c r="AA844" s="22">
        <v>-2.9823455501960936</v>
      </c>
      <c r="AB844" s="22">
        <v>1.0782597778966993E-2</v>
      </c>
      <c r="AC844" s="22">
        <v>-0.82490840252367492</v>
      </c>
      <c r="AD844" s="22">
        <v>3.903817540046039E-4</v>
      </c>
      <c r="AE844" s="22">
        <v>1.0640830227304372E-2</v>
      </c>
      <c r="AF844" s="22">
        <v>1.9056417219724751E-2</v>
      </c>
      <c r="AG844" s="22">
        <v>0.9082446820783896</v>
      </c>
      <c r="AH844" s="22">
        <v>-2.982345550196094</v>
      </c>
      <c r="AI844">
        <v>-18.902189705582391</v>
      </c>
      <c r="AJ844">
        <v>-10.787464088230255</v>
      </c>
      <c r="AK844">
        <v>-7.1916427254868367</v>
      </c>
      <c r="AL844">
        <v>13.415204810032671</v>
      </c>
      <c r="AM844">
        <v>10.787464088230255</v>
      </c>
      <c r="AN844">
        <v>7.1916427254868367</v>
      </c>
    </row>
    <row r="845" spans="24:40" x14ac:dyDescent="0.25">
      <c r="X845">
        <v>47.8</v>
      </c>
      <c r="Y845" s="22">
        <v>47.701765168193624</v>
      </c>
      <c r="Z845" s="22">
        <v>9.8234831806372824E-2</v>
      </c>
      <c r="AA845" s="22">
        <v>9.971523563273621E-2</v>
      </c>
      <c r="AB845" s="22">
        <v>1.4846315279375901E-2</v>
      </c>
      <c r="AC845" s="22">
        <v>2.7524244347139976E-2</v>
      </c>
      <c r="AD845" s="22">
        <v>6.0088574520415781E-7</v>
      </c>
      <c r="AE845" s="22">
        <v>2.7365033500434649E-2</v>
      </c>
      <c r="AF845" s="22">
        <v>1.9305920719934762E-2</v>
      </c>
      <c r="AG845" s="22">
        <v>0.16590432287056289</v>
      </c>
      <c r="AH845" s="22">
        <v>9.9715235632733643E-2</v>
      </c>
      <c r="AI845">
        <v>-18.902189705582391</v>
      </c>
      <c r="AJ845">
        <v>-10.787464088230255</v>
      </c>
      <c r="AK845">
        <v>-7.1916427254868367</v>
      </c>
      <c r="AL845">
        <v>13.415204810032671</v>
      </c>
      <c r="AM845">
        <v>10.787464088230255</v>
      </c>
      <c r="AN845">
        <v>7.1916427254868367</v>
      </c>
    </row>
    <row r="846" spans="24:40" x14ac:dyDescent="0.25">
      <c r="X846">
        <v>46.2</v>
      </c>
      <c r="Y846" s="22">
        <v>45.918917968847893</v>
      </c>
      <c r="Z846" s="22">
        <v>0.28108203115210983</v>
      </c>
      <c r="AA846" s="22">
        <v>0.28851483089020746</v>
      </c>
      <c r="AB846" s="22">
        <v>2.5762279585994703E-2</v>
      </c>
      <c r="AC846" s="22">
        <v>7.9195864639831012E-2</v>
      </c>
      <c r="AD846" s="22">
        <v>8.7291258929626727E-6</v>
      </c>
      <c r="AE846" s="22">
        <v>2.7365033500434649E-2</v>
      </c>
      <c r="AF846" s="22">
        <v>1.9566647322315757E-2</v>
      </c>
      <c r="AG846" s="22">
        <v>0.28141759831224311</v>
      </c>
      <c r="AH846" s="22">
        <v>0.28851483089020941</v>
      </c>
      <c r="AI846">
        <v>-18.902189705582391</v>
      </c>
      <c r="AJ846">
        <v>-10.787464088230255</v>
      </c>
      <c r="AK846">
        <v>-7.1916427254868367</v>
      </c>
      <c r="AL846">
        <v>13.415204810032671</v>
      </c>
      <c r="AM846">
        <v>10.787464088230255</v>
      </c>
      <c r="AN846">
        <v>7.1916427254868367</v>
      </c>
    </row>
    <row r="847" spans="24:40" x14ac:dyDescent="0.25">
      <c r="X847">
        <v>45.3</v>
      </c>
      <c r="Y847" s="22">
        <v>43.366464881360962</v>
      </c>
      <c r="Z847" s="22">
        <v>1.9335351186390355</v>
      </c>
      <c r="AA847" s="22">
        <v>1.9755290936789081</v>
      </c>
      <c r="AB847" s="22">
        <v>2.1257077495966979E-2</v>
      </c>
      <c r="AC847" s="22">
        <v>0.54352514304390398</v>
      </c>
      <c r="AD847" s="22">
        <v>3.376918647553352E-4</v>
      </c>
      <c r="AE847" s="22">
        <v>2.7365033500434649E-2</v>
      </c>
      <c r="AF847" s="22">
        <v>1.9793522003019218E-2</v>
      </c>
      <c r="AG847" s="22">
        <v>0.73724157712645588</v>
      </c>
      <c r="AH847" s="22">
        <v>1.9755290936789054</v>
      </c>
      <c r="AI847">
        <v>-18.902189705582391</v>
      </c>
      <c r="AJ847">
        <v>-10.787464088230255</v>
      </c>
      <c r="AK847">
        <v>-7.1916427254868367</v>
      </c>
      <c r="AL847">
        <v>13.415204810032671</v>
      </c>
      <c r="AM847">
        <v>10.787464088230255</v>
      </c>
      <c r="AN847">
        <v>7.1916427254868367</v>
      </c>
    </row>
    <row r="848" spans="24:40" x14ac:dyDescent="0.25">
      <c r="X848">
        <v>44.5</v>
      </c>
      <c r="Y848" s="22">
        <v>42.606255245476483</v>
      </c>
      <c r="Z848" s="22">
        <v>1.8937447545235173</v>
      </c>
      <c r="AA848" s="22">
        <v>1.9369743374408586</v>
      </c>
      <c r="AB848" s="22">
        <v>2.2318097912674514E-2</v>
      </c>
      <c r="AC848" s="22">
        <v>0.53262867858607732</v>
      </c>
      <c r="AD848" s="22">
        <v>3.4084356172369725E-4</v>
      </c>
      <c r="AE848" s="22">
        <v>2.7365033500434649E-2</v>
      </c>
      <c r="AF848" s="22">
        <v>2.3002732570924778E-2</v>
      </c>
      <c r="AG848" s="22">
        <v>0.72981413975482645</v>
      </c>
      <c r="AH848" s="22">
        <v>1.9369743374408601</v>
      </c>
      <c r="AI848">
        <v>-18.902189705582391</v>
      </c>
      <c r="AJ848">
        <v>-10.787464088230255</v>
      </c>
      <c r="AK848">
        <v>-7.1916427254868367</v>
      </c>
      <c r="AL848">
        <v>13.415204810032671</v>
      </c>
      <c r="AM848">
        <v>10.787464088230255</v>
      </c>
      <c r="AN848">
        <v>7.1916427254868367</v>
      </c>
    </row>
    <row r="849" spans="24:40" x14ac:dyDescent="0.25">
      <c r="X849">
        <v>44.8</v>
      </c>
      <c r="Y849" s="22">
        <v>42.160481527230239</v>
      </c>
      <c r="Z849" s="22">
        <v>2.6395184727697583</v>
      </c>
      <c r="AA849" s="22">
        <v>2.7367624219328661</v>
      </c>
      <c r="AB849" s="22">
        <v>3.5532477493762621E-2</v>
      </c>
      <c r="AC849" s="22">
        <v>0.74745111426459898</v>
      </c>
      <c r="AD849" s="22">
        <v>1.0833028063081459E-3</v>
      </c>
      <c r="AE849" s="22">
        <v>2.7365033500434649E-2</v>
      </c>
      <c r="AF849" s="22">
        <v>2.3422436364106937E-2</v>
      </c>
      <c r="AG849" s="22">
        <v>0.86455255147654209</v>
      </c>
      <c r="AH849" s="22">
        <v>2.736762421932863</v>
      </c>
      <c r="AI849">
        <v>-18.902189705582391</v>
      </c>
      <c r="AJ849">
        <v>-10.787464088230255</v>
      </c>
      <c r="AK849">
        <v>-7.1916427254868367</v>
      </c>
      <c r="AL849">
        <v>13.415204810032671</v>
      </c>
      <c r="AM849">
        <v>10.787464088230255</v>
      </c>
      <c r="AN849">
        <v>7.1916427254868367</v>
      </c>
    </row>
    <row r="850" spans="24:40" x14ac:dyDescent="0.25">
      <c r="X850">
        <v>45.5</v>
      </c>
      <c r="Y850" s="22">
        <v>42.429577037385215</v>
      </c>
      <c r="Z850" s="22">
        <v>3.070422962614785</v>
      </c>
      <c r="AA850" s="22">
        <v>3.1713498012344701</v>
      </c>
      <c r="AB850" s="22">
        <v>3.1824568384224608E-2</v>
      </c>
      <c r="AC850" s="22">
        <v>0.86780683864311525</v>
      </c>
      <c r="AD850" s="22">
        <v>1.3028697476529631E-3</v>
      </c>
      <c r="AE850" s="22">
        <v>2.7365033500434649E-2</v>
      </c>
      <c r="AF850" s="22">
        <v>2.426124789574402E-2</v>
      </c>
      <c r="AG850" s="22">
        <v>0.93156150556102046</v>
      </c>
      <c r="AH850" s="22">
        <v>3.1713498012344687</v>
      </c>
      <c r="AI850">
        <v>-18.902189705582391</v>
      </c>
      <c r="AJ850">
        <v>-10.787464088230255</v>
      </c>
      <c r="AK850">
        <v>-7.1916427254868367</v>
      </c>
      <c r="AL850">
        <v>13.415204810032671</v>
      </c>
      <c r="AM850">
        <v>10.787464088230255</v>
      </c>
      <c r="AN850">
        <v>7.1916427254868367</v>
      </c>
    </row>
    <row r="851" spans="24:40" x14ac:dyDescent="0.25">
      <c r="X851">
        <v>58.1</v>
      </c>
      <c r="Y851" s="22">
        <v>61.254477353000169</v>
      </c>
      <c r="Z851" s="22">
        <v>-3.1544773530001677</v>
      </c>
      <c r="AA851" s="22">
        <v>-3.1996337173090552</v>
      </c>
      <c r="AB851" s="22">
        <v>1.4112979265284558E-2</v>
      </c>
      <c r="AC851" s="22">
        <v>-0.88351866963692771</v>
      </c>
      <c r="AD851" s="22">
        <v>5.8812469482371406E-4</v>
      </c>
      <c r="AE851" s="22">
        <v>2.7365033500434649E-2</v>
      </c>
      <c r="AF851" s="22">
        <v>2.6194123323146204E-2</v>
      </c>
      <c r="AG851" s="22">
        <v>0.93995673817305425</v>
      </c>
      <c r="AH851" s="22">
        <v>-3.1996337173090557</v>
      </c>
      <c r="AI851">
        <v>-18.902189705582391</v>
      </c>
      <c r="AJ851">
        <v>-10.787464088230255</v>
      </c>
      <c r="AK851">
        <v>-7.1916427254868367</v>
      </c>
      <c r="AL851">
        <v>13.415204810032671</v>
      </c>
      <c r="AM851">
        <v>10.787464088230255</v>
      </c>
      <c r="AN851">
        <v>7.1916427254868367</v>
      </c>
    </row>
    <row r="852" spans="24:40" x14ac:dyDescent="0.25">
      <c r="X852">
        <v>61.1</v>
      </c>
      <c r="Y852" s="22">
        <v>63.720890343241372</v>
      </c>
      <c r="Z852" s="22">
        <v>-2.6208903432413706</v>
      </c>
      <c r="AA852" s="22">
        <v>-2.6316380303537059</v>
      </c>
      <c r="AB852" s="22">
        <v>4.0840294099613664E-3</v>
      </c>
      <c r="AC852" s="22">
        <v>-0.73036405980618335</v>
      </c>
      <c r="AD852" s="22">
        <v>1.151307546014011E-4</v>
      </c>
      <c r="AE852" s="22">
        <v>2.7365033500434649E-2</v>
      </c>
      <c r="AF852" s="22">
        <v>2.7524244347139976E-2</v>
      </c>
      <c r="AG852" s="22">
        <v>0.85461339786255597</v>
      </c>
      <c r="AH852" s="22">
        <v>-2.6316380303537077</v>
      </c>
      <c r="AI852">
        <v>-18.902189705582391</v>
      </c>
      <c r="AJ852">
        <v>-10.787464088230255</v>
      </c>
      <c r="AK852">
        <v>-7.1916427254868367</v>
      </c>
      <c r="AL852">
        <v>13.415204810032671</v>
      </c>
      <c r="AM852">
        <v>10.787464088230255</v>
      </c>
      <c r="AN852">
        <v>7.1916427254868367</v>
      </c>
    </row>
    <row r="853" spans="24:40" x14ac:dyDescent="0.25">
      <c r="X853">
        <v>67</v>
      </c>
      <c r="Y853" s="22">
        <v>61.55569755879025</v>
      </c>
      <c r="Z853" s="22">
        <v>5.44430244120975</v>
      </c>
      <c r="AA853" s="22">
        <v>5.5183148971080271</v>
      </c>
      <c r="AB853" s="22">
        <v>1.3412147961520201E-2</v>
      </c>
      <c r="AC853" s="22">
        <v>1.5243203690666614</v>
      </c>
      <c r="AD853" s="22">
        <v>1.6624993237910415E-3</v>
      </c>
      <c r="AE853" s="22">
        <v>2.7365033500434649E-2</v>
      </c>
      <c r="AF853" s="22">
        <v>2.7989450782444584E-2</v>
      </c>
      <c r="AG853" s="22">
        <v>1.2346336983359321</v>
      </c>
      <c r="AH853" s="22">
        <v>5.5183148971080245</v>
      </c>
      <c r="AI853">
        <v>-18.902189705582391</v>
      </c>
      <c r="AJ853">
        <v>-10.787464088230255</v>
      </c>
      <c r="AK853">
        <v>-7.1916427254868367</v>
      </c>
      <c r="AL853">
        <v>13.415204810032671</v>
      </c>
      <c r="AM853">
        <v>10.787464088230255</v>
      </c>
      <c r="AN853">
        <v>7.1916427254868367</v>
      </c>
    </row>
    <row r="854" spans="24:40" x14ac:dyDescent="0.25">
      <c r="X854">
        <v>62</v>
      </c>
      <c r="Y854" s="22">
        <v>62.879163786124892</v>
      </c>
      <c r="Z854" s="22">
        <v>-0.87916378612489154</v>
      </c>
      <c r="AA854" s="22">
        <v>-0.88497435311782624</v>
      </c>
      <c r="AB854" s="22">
        <v>6.5658026952605626E-3</v>
      </c>
      <c r="AC854" s="22">
        <v>-0.24530258765372495</v>
      </c>
      <c r="AD854" s="22">
        <v>2.0931453162702048E-5</v>
      </c>
      <c r="AE854" s="22">
        <v>4.1053957112594373E-2</v>
      </c>
      <c r="AF854" s="22">
        <v>2.9081901264690721E-2</v>
      </c>
      <c r="AG854" s="22">
        <v>0.49528031220080304</v>
      </c>
      <c r="AH854" s="22">
        <v>-0.88497435311782902</v>
      </c>
      <c r="AI854">
        <v>-18.902189705582391</v>
      </c>
      <c r="AJ854">
        <v>-10.787464088230255</v>
      </c>
      <c r="AK854">
        <v>-7.1916427254868367</v>
      </c>
      <c r="AL854">
        <v>13.415204810032671</v>
      </c>
      <c r="AM854">
        <v>10.787464088230255</v>
      </c>
      <c r="AN854">
        <v>7.1916427254868367</v>
      </c>
    </row>
    <row r="855" spans="24:40" x14ac:dyDescent="0.25">
      <c r="X855">
        <v>59.7</v>
      </c>
      <c r="Y855" s="22">
        <v>61.747151398161847</v>
      </c>
      <c r="Z855" s="22">
        <v>-2.0471513981618443</v>
      </c>
      <c r="AA855" s="22">
        <v>-2.0857594883989776</v>
      </c>
      <c r="AB855" s="22">
        <v>1.8510327030451846E-2</v>
      </c>
      <c r="AC855" s="22">
        <v>-0.57465737791624172</v>
      </c>
      <c r="AD855" s="22">
        <v>3.277877582613373E-4</v>
      </c>
      <c r="AE855" s="22">
        <v>4.1053957112594373E-2</v>
      </c>
      <c r="AF855" s="22">
        <v>3.0978491661154208E-2</v>
      </c>
      <c r="AG855" s="22">
        <v>0.75806159242916515</v>
      </c>
      <c r="AH855" s="22">
        <v>-2.0857594883989772</v>
      </c>
      <c r="AI855">
        <v>-18.902189705582391</v>
      </c>
      <c r="AJ855">
        <v>-10.787464088230255</v>
      </c>
      <c r="AK855">
        <v>-7.1916427254868367</v>
      </c>
      <c r="AL855">
        <v>13.415204810032671</v>
      </c>
      <c r="AM855">
        <v>10.787464088230255</v>
      </c>
      <c r="AN855">
        <v>7.1916427254868367</v>
      </c>
    </row>
    <row r="856" spans="24:40" x14ac:dyDescent="0.25">
      <c r="X856">
        <v>59.2</v>
      </c>
      <c r="Y856" s="22">
        <v>62.922513900839895</v>
      </c>
      <c r="Z856" s="22">
        <v>-3.7225139008398926</v>
      </c>
      <c r="AA856" s="22">
        <v>-3.7718719152199753</v>
      </c>
      <c r="AB856" s="22">
        <v>1.3085814017416455E-2</v>
      </c>
      <c r="AC856" s="22">
        <v>-1.0420739133538597</v>
      </c>
      <c r="AD856" s="22">
        <v>7.5781779542892188E-4</v>
      </c>
      <c r="AE856" s="22">
        <v>4.1053957112594373E-2</v>
      </c>
      <c r="AF856" s="22">
        <v>3.1260550079240342E-2</v>
      </c>
      <c r="AG856" s="22">
        <v>1.0208202159801987</v>
      </c>
      <c r="AH856" s="22">
        <v>-3.771871915219978</v>
      </c>
      <c r="AI856">
        <v>-18.902189705582391</v>
      </c>
      <c r="AJ856">
        <v>-10.787464088230255</v>
      </c>
      <c r="AK856">
        <v>-7.1916427254868367</v>
      </c>
      <c r="AL856">
        <v>13.415204810032671</v>
      </c>
      <c r="AM856">
        <v>10.787464088230255</v>
      </c>
      <c r="AN856">
        <v>7.1916427254868367</v>
      </c>
    </row>
    <row r="857" spans="24:40" x14ac:dyDescent="0.25">
      <c r="X857">
        <v>58.6</v>
      </c>
      <c r="Y857" s="22">
        <v>62.329836696113105</v>
      </c>
      <c r="Z857" s="22">
        <v>-3.7298366961131038</v>
      </c>
      <c r="AA857" s="22">
        <v>-3.7595619222763332</v>
      </c>
      <c r="AB857" s="22">
        <v>7.9065664504945239E-3</v>
      </c>
      <c r="AC857" s="22">
        <v>-1.0413948404715365</v>
      </c>
      <c r="AD857" s="22">
        <v>4.5489649703316017E-4</v>
      </c>
      <c r="AE857" s="22">
        <v>4.1053957112594373E-2</v>
      </c>
      <c r="AF857" s="22">
        <v>3.192608256306962E-2</v>
      </c>
      <c r="AG857" s="22">
        <v>1.0204875503755724</v>
      </c>
      <c r="AH857" s="22">
        <v>-3.7595619222763301</v>
      </c>
      <c r="AI857">
        <v>-18.902189705582391</v>
      </c>
      <c r="AJ857">
        <v>-10.787464088230255</v>
      </c>
      <c r="AK857">
        <v>-7.1916427254868367</v>
      </c>
      <c r="AL857">
        <v>13.415204810032671</v>
      </c>
      <c r="AM857">
        <v>10.787464088230255</v>
      </c>
      <c r="AN857">
        <v>7.1916427254868367</v>
      </c>
    </row>
    <row r="858" spans="24:40" x14ac:dyDescent="0.25">
      <c r="X858">
        <v>73.400000000000006</v>
      </c>
      <c r="Y858" s="22">
        <v>77.35211234540624</v>
      </c>
      <c r="Z858" s="22">
        <v>-3.9521123454062348</v>
      </c>
      <c r="AA858" s="22">
        <v>-3.9768779854712903</v>
      </c>
      <c r="AB858" s="22">
        <v>6.2274075683328E-3</v>
      </c>
      <c r="AC858" s="22">
        <v>-1.1025230196463305</v>
      </c>
      <c r="AD858" s="22">
        <v>4.0090549224675433E-4</v>
      </c>
      <c r="AE858" s="22">
        <v>4.1053957112594373E-2</v>
      </c>
      <c r="AF858" s="22">
        <v>3.6249050438618979E-2</v>
      </c>
      <c r="AG858" s="22">
        <v>1.0500109616791296</v>
      </c>
      <c r="AH858" s="22">
        <v>-3.9768779854712952</v>
      </c>
      <c r="AI858">
        <v>-18.902189705582391</v>
      </c>
      <c r="AJ858">
        <v>-10.787464088230255</v>
      </c>
      <c r="AK858">
        <v>-7.1916427254868367</v>
      </c>
      <c r="AL858">
        <v>13.415204810032671</v>
      </c>
      <c r="AM858">
        <v>10.787464088230255</v>
      </c>
      <c r="AN858">
        <v>7.1916427254868367</v>
      </c>
    </row>
    <row r="859" spans="24:40" x14ac:dyDescent="0.25">
      <c r="X859">
        <v>73</v>
      </c>
      <c r="Y859" s="22">
        <v>76.939198855708113</v>
      </c>
      <c r="Z859" s="22">
        <v>-3.9391988557081135</v>
      </c>
      <c r="AA859" s="22">
        <v>-3.9638426422693271</v>
      </c>
      <c r="AB859" s="22">
        <v>6.217145529042495E-3</v>
      </c>
      <c r="AC859" s="22">
        <v>-1.0989148622377753</v>
      </c>
      <c r="AD859" s="22">
        <v>3.9762531552254454E-4</v>
      </c>
      <c r="AE859" s="22">
        <v>4.1053957112594373E-2</v>
      </c>
      <c r="AF859" s="22">
        <v>3.6512657036517973E-2</v>
      </c>
      <c r="AG859" s="22">
        <v>1.0482914013945623</v>
      </c>
      <c r="AH859" s="22">
        <v>-3.9638426422693263</v>
      </c>
      <c r="AI859">
        <v>-18.902189705582391</v>
      </c>
      <c r="AJ859">
        <v>-10.787464088230255</v>
      </c>
      <c r="AK859">
        <v>-7.1916427254868367</v>
      </c>
      <c r="AL859">
        <v>13.415204810032671</v>
      </c>
      <c r="AM859">
        <v>10.787464088230255</v>
      </c>
      <c r="AN859">
        <v>7.1916427254868367</v>
      </c>
    </row>
    <row r="860" spans="24:40" x14ac:dyDescent="0.25">
      <c r="X860">
        <v>73</v>
      </c>
      <c r="Y860" s="22">
        <v>75.117041726684178</v>
      </c>
      <c r="Z860" s="22">
        <v>-2.1170417266841781</v>
      </c>
      <c r="AA860" s="22">
        <v>-2.1416500194665673</v>
      </c>
      <c r="AB860" s="22">
        <v>1.1490342753819622E-2</v>
      </c>
      <c r="AC860" s="22">
        <v>-0.59216243217500686</v>
      </c>
      <c r="AD860" s="22">
        <v>2.1452611571790345E-4</v>
      </c>
      <c r="AE860" s="22">
        <v>4.1053957112594373E-2</v>
      </c>
      <c r="AF860" s="22">
        <v>3.7834137341650337E-2</v>
      </c>
      <c r="AG860" s="22">
        <v>0.76952091081075036</v>
      </c>
      <c r="AH860" s="22">
        <v>-2.1416500194665735</v>
      </c>
      <c r="AI860">
        <v>-18.902189705582391</v>
      </c>
      <c r="AJ860">
        <v>-10.787464088230255</v>
      </c>
      <c r="AK860">
        <v>-7.1916427254868367</v>
      </c>
      <c r="AL860">
        <v>13.415204810032671</v>
      </c>
      <c r="AM860">
        <v>10.787464088230255</v>
      </c>
      <c r="AN860">
        <v>7.1916427254868367</v>
      </c>
    </row>
    <row r="861" spans="24:40" x14ac:dyDescent="0.25">
      <c r="X861">
        <v>72.8</v>
      </c>
      <c r="Y861" s="22">
        <v>78.003600956088775</v>
      </c>
      <c r="Z861" s="22">
        <v>-5.2036009560887777</v>
      </c>
      <c r="AA861" s="22">
        <v>-5.260533207451104</v>
      </c>
      <c r="AB861" s="22">
        <v>1.0822524850082053E-2</v>
      </c>
      <c r="AC861" s="22">
        <v>-1.455019344823719</v>
      </c>
      <c r="AD861" s="22">
        <v>1.2190971253504032E-3</v>
      </c>
      <c r="AE861" s="22">
        <v>4.1053957112594373E-2</v>
      </c>
      <c r="AF861" s="22">
        <v>3.8316484588924858E-2</v>
      </c>
      <c r="AG861" s="22">
        <v>1.2062418268422459</v>
      </c>
      <c r="AH861" s="22">
        <v>-5.2605332074510995</v>
      </c>
      <c r="AI861">
        <v>-18.902189705582391</v>
      </c>
      <c r="AJ861">
        <v>-10.787464088230255</v>
      </c>
      <c r="AK861">
        <v>-7.1916427254868367</v>
      </c>
      <c r="AL861">
        <v>13.415204810032671</v>
      </c>
      <c r="AM861">
        <v>10.787464088230255</v>
      </c>
      <c r="AN861">
        <v>7.1916427254868367</v>
      </c>
    </row>
    <row r="862" spans="24:40" x14ac:dyDescent="0.25">
      <c r="X862">
        <v>72.400000000000006</v>
      </c>
      <c r="Y862" s="22">
        <v>75.165917675074127</v>
      </c>
      <c r="Z862" s="22">
        <v>-2.765917675074121</v>
      </c>
      <c r="AA862" s="22">
        <v>-2.7957651542709243</v>
      </c>
      <c r="AB862" s="22">
        <v>1.0675960801357534E-2</v>
      </c>
      <c r="AC862" s="22">
        <v>-0.77334246860028066</v>
      </c>
      <c r="AD862" s="22">
        <v>3.3967104583236351E-4</v>
      </c>
      <c r="AE862" s="22">
        <v>4.1053957112594373E-2</v>
      </c>
      <c r="AF862" s="22">
        <v>3.8914081111811154E-2</v>
      </c>
      <c r="AG862" s="22">
        <v>0.87939892460718905</v>
      </c>
      <c r="AH862" s="22">
        <v>-2.7957651542709185</v>
      </c>
      <c r="AI862">
        <v>-18.902189705582391</v>
      </c>
      <c r="AJ862">
        <v>-10.787464088230255</v>
      </c>
      <c r="AK862">
        <v>-7.1916427254868367</v>
      </c>
      <c r="AL862">
        <v>13.415204810032671</v>
      </c>
      <c r="AM862">
        <v>10.787464088230255</v>
      </c>
      <c r="AN862">
        <v>7.1916427254868367</v>
      </c>
    </row>
    <row r="863" spans="24:40" x14ac:dyDescent="0.25">
      <c r="X863">
        <v>72.2</v>
      </c>
      <c r="Y863" s="22">
        <v>76.789650879899057</v>
      </c>
      <c r="Z863" s="22">
        <v>-4.5896508798990538</v>
      </c>
      <c r="AA863" s="22">
        <v>-4.6102350316074023</v>
      </c>
      <c r="AB863" s="22">
        <v>4.4648811974294031E-3</v>
      </c>
      <c r="AC863" s="22">
        <v>-1.2792435935419131</v>
      </c>
      <c r="AD863" s="22">
        <v>3.8628355809669642E-4</v>
      </c>
      <c r="AE863" s="22">
        <v>4.1053957112594373E-2</v>
      </c>
      <c r="AF863" s="22">
        <v>3.9937585782585147E-2</v>
      </c>
      <c r="AG863" s="22">
        <v>1.1310365129127853</v>
      </c>
      <c r="AH863" s="22">
        <v>-4.6102350316074077</v>
      </c>
      <c r="AI863">
        <v>-18.902189705582391</v>
      </c>
      <c r="AJ863">
        <v>-10.787464088230255</v>
      </c>
      <c r="AK863">
        <v>-7.1916427254868367</v>
      </c>
      <c r="AL863">
        <v>13.415204810032671</v>
      </c>
      <c r="AM863">
        <v>10.787464088230255</v>
      </c>
      <c r="AN863">
        <v>7.1916427254868367</v>
      </c>
    </row>
    <row r="864" spans="24:40" x14ac:dyDescent="0.25">
      <c r="X864">
        <v>71.099999999999994</v>
      </c>
      <c r="Y864" s="22">
        <v>76.135654133519623</v>
      </c>
      <c r="Z864" s="22">
        <v>-5.0356541335196283</v>
      </c>
      <c r="AA864" s="22">
        <v>-5.0629501265397892</v>
      </c>
      <c r="AB864" s="22">
        <v>5.3913217270456885E-3</v>
      </c>
      <c r="AC864" s="22">
        <v>-1.4042087122029465</v>
      </c>
      <c r="AD864" s="22">
        <v>5.6253912113365023E-4</v>
      </c>
      <c r="AE864" s="22">
        <v>4.1053957112594373E-2</v>
      </c>
      <c r="AF864" s="22">
        <v>4.1100799057405657E-2</v>
      </c>
      <c r="AG864" s="22">
        <v>1.184993127491863</v>
      </c>
      <c r="AH864" s="22">
        <v>-5.0629501265397909</v>
      </c>
      <c r="AI864">
        <v>-18.902189705582391</v>
      </c>
      <c r="AJ864">
        <v>-10.787464088230255</v>
      </c>
      <c r="AK864">
        <v>-7.1916427254868367</v>
      </c>
      <c r="AL864">
        <v>13.415204810032671</v>
      </c>
      <c r="AM864">
        <v>10.787464088230255</v>
      </c>
      <c r="AN864">
        <v>7.1916427254868367</v>
      </c>
    </row>
    <row r="865" spans="24:40" x14ac:dyDescent="0.25">
      <c r="X865">
        <v>72</v>
      </c>
      <c r="Y865" s="22">
        <v>79.120326095874901</v>
      </c>
      <c r="Z865" s="22">
        <v>-7.1203260958749013</v>
      </c>
      <c r="AA865" s="22">
        <v>-7.1574009911434757</v>
      </c>
      <c r="AB865" s="22">
        <v>5.1799382645260437E-3</v>
      </c>
      <c r="AC865" s="22">
        <v>-1.9853153856280548</v>
      </c>
      <c r="AD865" s="22">
        <v>1.0801534685765774E-3</v>
      </c>
      <c r="AE865" s="22">
        <v>4.1053957112594373E-2</v>
      </c>
      <c r="AF865" s="22">
        <v>4.4700069221284694E-2</v>
      </c>
      <c r="AG865" s="22">
        <v>1.4090122020862894</v>
      </c>
      <c r="AH865" s="22">
        <v>-7.1574009911434819</v>
      </c>
      <c r="AI865">
        <v>-18.902189705582391</v>
      </c>
      <c r="AJ865">
        <v>-10.787464088230255</v>
      </c>
      <c r="AK865">
        <v>-7.1916427254868367</v>
      </c>
      <c r="AL865">
        <v>13.415204810032671</v>
      </c>
      <c r="AM865">
        <v>10.787464088230255</v>
      </c>
      <c r="AN865">
        <v>7.1916427254868367</v>
      </c>
    </row>
    <row r="866" spans="24:40" x14ac:dyDescent="0.25">
      <c r="X866">
        <v>76</v>
      </c>
      <c r="Y866" s="22">
        <v>74.90931517399504</v>
      </c>
      <c r="Z866" s="22">
        <v>1.09068482600496</v>
      </c>
      <c r="AA866" s="22">
        <v>1.0977456574016315</v>
      </c>
      <c r="AB866" s="22">
        <v>6.4321196345057492E-3</v>
      </c>
      <c r="AC866" s="22">
        <v>0.30430030748888248</v>
      </c>
      <c r="AD866" s="22">
        <v>3.1550609364896834E-5</v>
      </c>
      <c r="AE866" s="22">
        <v>4.1053957112594373E-2</v>
      </c>
      <c r="AF866" s="22">
        <v>4.5456591153585413E-2</v>
      </c>
      <c r="AG866" s="22">
        <v>0.55163421529930723</v>
      </c>
      <c r="AH866" s="22">
        <v>1.0977456574016264</v>
      </c>
      <c r="AI866">
        <v>-18.902189705582391</v>
      </c>
      <c r="AJ866">
        <v>-10.787464088230255</v>
      </c>
      <c r="AK866">
        <v>-7.1916427254868367</v>
      </c>
      <c r="AL866">
        <v>13.415204810032671</v>
      </c>
      <c r="AM866">
        <v>10.787464088230255</v>
      </c>
      <c r="AN866">
        <v>7.1916427254868367</v>
      </c>
    </row>
    <row r="867" spans="24:40" x14ac:dyDescent="0.25">
      <c r="X867">
        <v>78</v>
      </c>
      <c r="Y867" s="22">
        <v>75.127666433599529</v>
      </c>
      <c r="Z867" s="22">
        <v>2.8723335664004708</v>
      </c>
      <c r="AA867" s="22">
        <v>2.886784023976702</v>
      </c>
      <c r="AB867" s="22">
        <v>5.0057286780758742E-3</v>
      </c>
      <c r="AC867" s="22">
        <v>0.80080444497004943</v>
      </c>
      <c r="AD867" s="22">
        <v>1.6980328001919894E-4</v>
      </c>
      <c r="AE867" s="22">
        <v>4.1053957112594373E-2</v>
      </c>
      <c r="AF867" s="22">
        <v>4.8634307950197853E-2</v>
      </c>
      <c r="AG867" s="22">
        <v>0.89487677641675867</v>
      </c>
      <c r="AH867" s="22">
        <v>2.8867840239767024</v>
      </c>
      <c r="AI867">
        <v>-18.902189705582391</v>
      </c>
      <c r="AJ867">
        <v>-10.787464088230255</v>
      </c>
      <c r="AK867">
        <v>-7.1916427254868367</v>
      </c>
      <c r="AL867">
        <v>13.415204810032671</v>
      </c>
      <c r="AM867">
        <v>10.787464088230255</v>
      </c>
      <c r="AN867">
        <v>7.1916427254868367</v>
      </c>
    </row>
    <row r="868" spans="24:40" x14ac:dyDescent="0.25">
      <c r="X868">
        <v>71.599999999999994</v>
      </c>
      <c r="Y868" s="22">
        <v>77.421415321200655</v>
      </c>
      <c r="Z868" s="22">
        <v>-5.8214153212006607</v>
      </c>
      <c r="AA868" s="22">
        <v>-5.9514134121281899</v>
      </c>
      <c r="AB868" s="22">
        <v>2.1843229822114594E-2</v>
      </c>
      <c r="AC868" s="22">
        <v>-1.6369154346861412</v>
      </c>
      <c r="AD868" s="22">
        <v>3.1492510043730068E-3</v>
      </c>
      <c r="AE868" s="22">
        <v>4.1053957112594373E-2</v>
      </c>
      <c r="AF868" s="22">
        <v>4.9200910057824718E-2</v>
      </c>
      <c r="AG868" s="22">
        <v>1.2794199602500116</v>
      </c>
      <c r="AH868" s="22">
        <v>-5.9514134121281925</v>
      </c>
      <c r="AI868">
        <v>-18.902189705582391</v>
      </c>
      <c r="AJ868">
        <v>-10.787464088230255</v>
      </c>
      <c r="AK868">
        <v>-7.1916427254868367</v>
      </c>
      <c r="AL868">
        <v>13.415204810032671</v>
      </c>
      <c r="AM868">
        <v>10.787464088230255</v>
      </c>
      <c r="AN868">
        <v>7.1916427254868367</v>
      </c>
    </row>
    <row r="869" spans="24:40" x14ac:dyDescent="0.25">
      <c r="X869">
        <v>71.599999999999994</v>
      </c>
      <c r="Y869" s="22">
        <v>77.624065301569757</v>
      </c>
      <c r="Z869" s="22">
        <v>-6.0240653015697632</v>
      </c>
      <c r="AA869" s="22">
        <v>-6.0549100040229149</v>
      </c>
      <c r="AB869" s="22">
        <v>5.0941636510960847E-3</v>
      </c>
      <c r="AC869" s="22">
        <v>-1.6795795320060671</v>
      </c>
      <c r="AD869" s="22">
        <v>7.6021854585987835E-4</v>
      </c>
      <c r="AE869" s="22">
        <v>6.3887210036911155E-2</v>
      </c>
      <c r="AF869" s="22">
        <v>4.9468085138808758E-2</v>
      </c>
      <c r="AG869" s="22">
        <v>1.2959859304815262</v>
      </c>
      <c r="AH869" s="22">
        <v>-6.0549100040229149</v>
      </c>
      <c r="AI869">
        <v>-18.902189705582391</v>
      </c>
      <c r="AJ869">
        <v>-10.787464088230255</v>
      </c>
      <c r="AK869">
        <v>-7.1916427254868367</v>
      </c>
      <c r="AL869">
        <v>13.415204810032671</v>
      </c>
      <c r="AM869">
        <v>10.787464088230255</v>
      </c>
      <c r="AN869">
        <v>7.1916427254868367</v>
      </c>
    </row>
    <row r="870" spans="24:40" x14ac:dyDescent="0.25">
      <c r="X870">
        <v>71.400000000000006</v>
      </c>
      <c r="Y870" s="22">
        <v>77.381142367234844</v>
      </c>
      <c r="Z870" s="22">
        <v>-5.9811423672348383</v>
      </c>
      <c r="AA870" s="22">
        <v>-6.0059187699116166</v>
      </c>
      <c r="AB870" s="22">
        <v>4.1253309653310382E-3</v>
      </c>
      <c r="AC870" s="22">
        <v>-1.6668007559812019</v>
      </c>
      <c r="AD870" s="22">
        <v>6.0571438449877715E-4</v>
      </c>
      <c r="AE870" s="22">
        <v>6.3887210036911155E-2</v>
      </c>
      <c r="AF870" s="22">
        <v>5.1063305166924214E-2</v>
      </c>
      <c r="AG870" s="22">
        <v>1.2910463802595171</v>
      </c>
      <c r="AH870" s="22">
        <v>-6.0059187699116174</v>
      </c>
      <c r="AI870">
        <v>-18.902189705582391</v>
      </c>
      <c r="AJ870">
        <v>-10.787464088230255</v>
      </c>
      <c r="AK870">
        <v>-7.1916427254868367</v>
      </c>
      <c r="AL870">
        <v>13.415204810032671</v>
      </c>
      <c r="AM870">
        <v>10.787464088230255</v>
      </c>
      <c r="AN870">
        <v>7.1916427254868367</v>
      </c>
    </row>
    <row r="871" spans="24:40" x14ac:dyDescent="0.25">
      <c r="X871">
        <v>71.2</v>
      </c>
      <c r="Y871" s="22">
        <v>76.512308936184354</v>
      </c>
      <c r="Z871" s="22">
        <v>-5.3123089361843512</v>
      </c>
      <c r="AA871" s="22">
        <v>-5.3346856719326041</v>
      </c>
      <c r="AB871" s="22">
        <v>4.194574361895121E-3</v>
      </c>
      <c r="AC871" s="22">
        <v>-1.4804644084753242</v>
      </c>
      <c r="AD871" s="22">
        <v>4.8590990389758685E-4</v>
      </c>
      <c r="AE871" s="22">
        <v>6.3887210036911155E-2</v>
      </c>
      <c r="AF871" s="22">
        <v>5.1634940483861254E-2</v>
      </c>
      <c r="AG871" s="22">
        <v>1.2167433617962846</v>
      </c>
      <c r="AH871" s="22">
        <v>-5.3346856719326086</v>
      </c>
      <c r="AI871">
        <v>-18.902189705582391</v>
      </c>
      <c r="AJ871">
        <v>-10.787464088230255</v>
      </c>
      <c r="AK871">
        <v>-7.1916427254868367</v>
      </c>
      <c r="AL871">
        <v>13.415204810032671</v>
      </c>
      <c r="AM871">
        <v>10.787464088230255</v>
      </c>
      <c r="AN871">
        <v>7.1916427254868367</v>
      </c>
    </row>
    <row r="872" spans="24:40" x14ac:dyDescent="0.25">
      <c r="X872">
        <v>71.599999999999994</v>
      </c>
      <c r="Y872" s="22">
        <v>76.21121978139999</v>
      </c>
      <c r="Z872" s="22">
        <v>-4.6112197813999956</v>
      </c>
      <c r="AA872" s="22">
        <v>-4.630011914848339</v>
      </c>
      <c r="AB872" s="22">
        <v>4.0587656779203819E-3</v>
      </c>
      <c r="AC872" s="22">
        <v>-1.2849932820614418</v>
      </c>
      <c r="AD872" s="22">
        <v>3.5416723348009562E-4</v>
      </c>
      <c r="AE872" s="22">
        <v>6.3887210036911155E-2</v>
      </c>
      <c r="AF872" s="22">
        <v>5.190624183340975E-2</v>
      </c>
      <c r="AG872" s="22">
        <v>1.1335754417159194</v>
      </c>
      <c r="AH872" s="22">
        <v>-4.6300119148483443</v>
      </c>
      <c r="AI872">
        <v>-18.902189705582391</v>
      </c>
      <c r="AJ872">
        <v>-10.787464088230255</v>
      </c>
      <c r="AK872">
        <v>-7.1916427254868367</v>
      </c>
      <c r="AL872">
        <v>13.415204810032671</v>
      </c>
      <c r="AM872">
        <v>10.787464088230255</v>
      </c>
      <c r="AN872">
        <v>7.1916427254868367</v>
      </c>
    </row>
    <row r="873" spans="24:40" x14ac:dyDescent="0.25">
      <c r="X873">
        <v>81.7</v>
      </c>
      <c r="Y873" s="22">
        <v>82.700400214156033</v>
      </c>
      <c r="Z873" s="22">
        <v>-1.0004002141560306</v>
      </c>
      <c r="AA873" s="22">
        <v>-1.0905447274040512</v>
      </c>
      <c r="AB873" s="22">
        <v>8.2660078933762052E-2</v>
      </c>
      <c r="AC873" s="22">
        <v>-0.29047617755895305</v>
      </c>
      <c r="AD873" s="22">
        <v>4.0015934449510662E-4</v>
      </c>
      <c r="AE873" s="22">
        <v>6.3887210036911155E-2</v>
      </c>
      <c r="AF873" s="22">
        <v>5.2966893986273703E-2</v>
      </c>
      <c r="AG873" s="22">
        <v>0.53895841913727727</v>
      </c>
      <c r="AH873" s="22">
        <v>-1.0905447274040472</v>
      </c>
      <c r="AI873">
        <v>-18.902189705582391</v>
      </c>
      <c r="AJ873">
        <v>-10.787464088230255</v>
      </c>
      <c r="AK873">
        <v>-7.1916427254868367</v>
      </c>
      <c r="AL873">
        <v>13.415204810032671</v>
      </c>
      <c r="AM873">
        <v>10.787464088230255</v>
      </c>
      <c r="AN873">
        <v>7.1916427254868367</v>
      </c>
    </row>
    <row r="874" spans="24:40" x14ac:dyDescent="0.25">
      <c r="X874">
        <v>81.400000000000006</v>
      </c>
      <c r="Y874" s="22">
        <v>82.301496847708918</v>
      </c>
      <c r="Z874" s="22">
        <v>-0.9014968477089127</v>
      </c>
      <c r="AA874" s="22">
        <v>-0.9749255339284133</v>
      </c>
      <c r="AB874" s="22">
        <v>7.5317225433229107E-2</v>
      </c>
      <c r="AC874" s="22">
        <v>-0.26071722230990113</v>
      </c>
      <c r="AD874" s="22">
        <v>2.9139854940178769E-4</v>
      </c>
      <c r="AE874" s="22">
        <v>6.3887210036911155E-2</v>
      </c>
      <c r="AF874" s="22">
        <v>5.4758384049553507E-2</v>
      </c>
      <c r="AG874" s="22">
        <v>0.51060476134668109</v>
      </c>
      <c r="AH874" s="22">
        <v>-0.97492553392840997</v>
      </c>
      <c r="AI874">
        <v>-18.902189705582391</v>
      </c>
      <c r="AJ874">
        <v>-10.787464088230255</v>
      </c>
      <c r="AK874">
        <v>-7.1916427254868367</v>
      </c>
      <c r="AL874">
        <v>13.415204810032671</v>
      </c>
      <c r="AM874">
        <v>10.787464088230255</v>
      </c>
      <c r="AN874">
        <v>7.1916427254868367</v>
      </c>
    </row>
    <row r="875" spans="24:40" x14ac:dyDescent="0.25">
      <c r="X875">
        <v>81.099999999999994</v>
      </c>
      <c r="Y875" s="22">
        <v>76.968273265127166</v>
      </c>
      <c r="Z875" s="22">
        <v>4.1317267348728279</v>
      </c>
      <c r="AA875" s="22">
        <v>4.1750335819489521</v>
      </c>
      <c r="AB875" s="22">
        <v>1.0372814068696895E-2</v>
      </c>
      <c r="AC875" s="22">
        <v>1.1550417260941084</v>
      </c>
      <c r="AD875" s="22">
        <v>7.3598120213411405E-4</v>
      </c>
      <c r="AE875" s="22">
        <v>6.3887210036911155E-2</v>
      </c>
      <c r="AF875" s="22">
        <v>5.5427727607509761E-2</v>
      </c>
      <c r="AG875" s="22">
        <v>1.0747286755707732</v>
      </c>
      <c r="AH875" s="22">
        <v>4.1750335819489504</v>
      </c>
      <c r="AI875">
        <v>-18.902189705582391</v>
      </c>
      <c r="AJ875">
        <v>-10.787464088230255</v>
      </c>
      <c r="AK875">
        <v>-7.1916427254868367</v>
      </c>
      <c r="AL875">
        <v>13.415204810032671</v>
      </c>
      <c r="AM875">
        <v>10.787464088230255</v>
      </c>
      <c r="AN875">
        <v>7.1916427254868367</v>
      </c>
    </row>
    <row r="876" spans="24:40" x14ac:dyDescent="0.25">
      <c r="X876">
        <v>88</v>
      </c>
      <c r="Y876" s="22">
        <v>84.595076158560289</v>
      </c>
      <c r="Z876" s="22">
        <v>3.4049238414397109</v>
      </c>
      <c r="AA876" s="22">
        <v>3.6613770770618999</v>
      </c>
      <c r="AB876" s="22">
        <v>7.0042836404052691E-2</v>
      </c>
      <c r="AC876" s="22">
        <v>0.98192388012533027</v>
      </c>
      <c r="AD876" s="22">
        <v>3.8221068474765369E-3</v>
      </c>
      <c r="AE876" s="22">
        <v>6.3887210036911155E-2</v>
      </c>
      <c r="AF876" s="22">
        <v>5.6337362326177441E-2</v>
      </c>
      <c r="AG876" s="22">
        <v>0.99092072343115833</v>
      </c>
      <c r="AH876" s="22">
        <v>3.661377077061907</v>
      </c>
      <c r="AI876">
        <v>-18.902189705582391</v>
      </c>
      <c r="AJ876">
        <v>-10.787464088230255</v>
      </c>
      <c r="AK876">
        <v>-7.1916427254868367</v>
      </c>
      <c r="AL876">
        <v>13.415204810032671</v>
      </c>
      <c r="AM876">
        <v>10.787464088230255</v>
      </c>
      <c r="AN876">
        <v>7.1916427254868367</v>
      </c>
    </row>
    <row r="877" spans="24:40" x14ac:dyDescent="0.25">
      <c r="X877">
        <v>86</v>
      </c>
      <c r="Y877" s="22">
        <v>77.362192529183773</v>
      </c>
      <c r="Z877" s="22">
        <v>8.6378074708162274</v>
      </c>
      <c r="AA877" s="22">
        <v>8.6752377881975917</v>
      </c>
      <c r="AB877" s="22">
        <v>4.3146157252646911E-3</v>
      </c>
      <c r="AC877" s="22">
        <v>2.4073783220574709</v>
      </c>
      <c r="AD877" s="22">
        <v>1.3217675326994637E-3</v>
      </c>
      <c r="AE877" s="22">
        <v>6.3887210036911155E-2</v>
      </c>
      <c r="AF877" s="22">
        <v>5.6801726715678645E-2</v>
      </c>
      <c r="AG877" s="22">
        <v>1.5515728542538603</v>
      </c>
      <c r="AH877" s="22">
        <v>8.6752377881975953</v>
      </c>
      <c r="AI877">
        <v>-18.902189705582391</v>
      </c>
      <c r="AJ877">
        <v>-10.787464088230255</v>
      </c>
      <c r="AK877">
        <v>-7.1916427254868367</v>
      </c>
      <c r="AL877">
        <v>13.415204810032671</v>
      </c>
      <c r="AM877">
        <v>10.787464088230255</v>
      </c>
      <c r="AN877">
        <v>7.1916427254868367</v>
      </c>
    </row>
    <row r="878" spans="24:40" x14ac:dyDescent="0.25">
      <c r="X878">
        <v>83</v>
      </c>
      <c r="Y878" s="22">
        <v>77.081315721505774</v>
      </c>
      <c r="Z878" s="22">
        <v>5.9186842784942257</v>
      </c>
      <c r="AA878" s="22">
        <v>5.9473675417692249</v>
      </c>
      <c r="AB878" s="22">
        <v>4.8228502902412634E-3</v>
      </c>
      <c r="AC878" s="22">
        <v>1.64997311543179</v>
      </c>
      <c r="AD878" s="22">
        <v>6.9439009948498061E-4</v>
      </c>
      <c r="AE878" s="22">
        <v>6.3887210036911155E-2</v>
      </c>
      <c r="AF878" s="22">
        <v>5.8281796198830123E-2</v>
      </c>
      <c r="AG878" s="22">
        <v>1.2845127930199021</v>
      </c>
      <c r="AH878" s="22">
        <v>5.9473675417692187</v>
      </c>
      <c r="AI878">
        <v>-18.902189705582391</v>
      </c>
      <c r="AJ878">
        <v>-10.787464088230255</v>
      </c>
      <c r="AK878">
        <v>-7.1916427254868367</v>
      </c>
      <c r="AL878">
        <v>13.415204810032671</v>
      </c>
      <c r="AM878">
        <v>10.787464088230255</v>
      </c>
      <c r="AN878">
        <v>7.1916427254868367</v>
      </c>
    </row>
    <row r="879" spans="24:40" x14ac:dyDescent="0.25">
      <c r="X879">
        <v>80</v>
      </c>
      <c r="Y879" s="22">
        <v>85.929651247791114</v>
      </c>
      <c r="Z879" s="22">
        <v>-5.9296512477911136</v>
      </c>
      <c r="AA879" s="22">
        <v>-6.4438196936111183</v>
      </c>
      <c r="AB879" s="22">
        <v>7.9792494245266271E-2</v>
      </c>
      <c r="AC879" s="22">
        <v>-1.719048608811051</v>
      </c>
      <c r="AD879" s="22">
        <v>1.3486491504478592E-2</v>
      </c>
      <c r="AE879" s="22">
        <v>7.9127168877726875E-2</v>
      </c>
      <c r="AF879" s="22">
        <v>6.2514965812746251E-2</v>
      </c>
      <c r="AG879" s="22">
        <v>1.3111249401987024</v>
      </c>
      <c r="AH879" s="22">
        <v>-6.4438196936111112</v>
      </c>
      <c r="AI879">
        <v>-18.902189705582391</v>
      </c>
      <c r="AJ879">
        <v>-10.787464088230255</v>
      </c>
      <c r="AK879">
        <v>-7.1916427254868367</v>
      </c>
      <c r="AL879">
        <v>13.415204810032671</v>
      </c>
      <c r="AM879">
        <v>10.787464088230255</v>
      </c>
      <c r="AN879">
        <v>7.1916427254868367</v>
      </c>
    </row>
    <row r="880" spans="24:40" x14ac:dyDescent="0.25">
      <c r="X880">
        <v>79.7</v>
      </c>
      <c r="Y880" s="22">
        <v>75.92955447297858</v>
      </c>
      <c r="Z880" s="22">
        <v>3.7704455270214225</v>
      </c>
      <c r="AA880" s="22">
        <v>3.7911383029579042</v>
      </c>
      <c r="AB880" s="22">
        <v>5.4581960041739652E-3</v>
      </c>
      <c r="AC880" s="22">
        <v>1.051436480506917</v>
      </c>
      <c r="AD880" s="22">
        <v>3.1932915062034013E-4</v>
      </c>
      <c r="AE880" s="22">
        <v>7.9127168877726875E-2</v>
      </c>
      <c r="AF880" s="22">
        <v>6.3549492544484013E-2</v>
      </c>
      <c r="AG880" s="22">
        <v>1.0253957677438097</v>
      </c>
      <c r="AH880" s="22">
        <v>3.791138302957898</v>
      </c>
      <c r="AI880">
        <v>-18.902189705582391</v>
      </c>
      <c r="AJ880">
        <v>-10.787464088230255</v>
      </c>
      <c r="AK880">
        <v>-7.1916427254868367</v>
      </c>
      <c r="AL880">
        <v>13.415204810032671</v>
      </c>
      <c r="AM880">
        <v>10.787464088230255</v>
      </c>
      <c r="AN880">
        <v>7.1916427254868367</v>
      </c>
    </row>
    <row r="881" spans="24:40" x14ac:dyDescent="0.25">
      <c r="X881">
        <v>79.400000000000006</v>
      </c>
      <c r="Y881" s="22">
        <v>82.850834380155746</v>
      </c>
      <c r="Z881" s="22">
        <v>-3.4508343801557402</v>
      </c>
      <c r="AA881" s="22">
        <v>-3.6427057749460943</v>
      </c>
      <c r="AB881" s="22">
        <v>5.2672767619611531E-2</v>
      </c>
      <c r="AC881" s="22">
        <v>-0.98599791595026287</v>
      </c>
      <c r="AD881" s="22">
        <v>2.8450146656888633E-3</v>
      </c>
      <c r="AE881" s="22">
        <v>7.9127168877726875E-2</v>
      </c>
      <c r="AF881" s="22">
        <v>6.4635414187768914E-2</v>
      </c>
      <c r="AG881" s="22">
        <v>0.99297427758742218</v>
      </c>
      <c r="AH881" s="22">
        <v>-3.6427057749460925</v>
      </c>
      <c r="AI881">
        <v>-18.902189705582391</v>
      </c>
      <c r="AJ881">
        <v>-10.787464088230255</v>
      </c>
      <c r="AK881">
        <v>-7.1916427254868367</v>
      </c>
      <c r="AL881">
        <v>13.415204810032671</v>
      </c>
      <c r="AM881">
        <v>10.787464088230255</v>
      </c>
      <c r="AN881">
        <v>7.1916427254868367</v>
      </c>
    </row>
    <row r="882" spans="24:40" x14ac:dyDescent="0.25">
      <c r="X882">
        <v>78.8</v>
      </c>
      <c r="Y882" s="22">
        <v>77.66748693634031</v>
      </c>
      <c r="Z882" s="22">
        <v>1.1325130636596867</v>
      </c>
      <c r="AA882" s="22">
        <v>1.1390702721159442</v>
      </c>
      <c r="AB882" s="22">
        <v>5.7566320680843414E-3</v>
      </c>
      <c r="AC882" s="22">
        <v>0.31586300353962027</v>
      </c>
      <c r="AD882" s="22">
        <v>3.0403227588493797E-5</v>
      </c>
      <c r="AE882" s="22">
        <v>7.9127168877726875E-2</v>
      </c>
      <c r="AF882" s="22">
        <v>6.481004448125903E-2</v>
      </c>
      <c r="AG882" s="22">
        <v>0.56201690680941285</v>
      </c>
      <c r="AH882" s="22">
        <v>1.1390702721159509</v>
      </c>
      <c r="AI882">
        <v>-18.902189705582391</v>
      </c>
      <c r="AJ882">
        <v>-10.787464088230255</v>
      </c>
      <c r="AK882">
        <v>-7.1916427254868367</v>
      </c>
      <c r="AL882">
        <v>13.415204810032671</v>
      </c>
      <c r="AM882">
        <v>10.787464088230255</v>
      </c>
      <c r="AN882">
        <v>7.1916427254868367</v>
      </c>
    </row>
    <row r="883" spans="24:40" x14ac:dyDescent="0.25">
      <c r="X883">
        <v>78.7</v>
      </c>
      <c r="Y883" s="22">
        <v>81.268110022596488</v>
      </c>
      <c r="Z883" s="22">
        <v>-2.5681100225964855</v>
      </c>
      <c r="AA883" s="22">
        <v>-2.6551428368102137</v>
      </c>
      <c r="AB883" s="22">
        <v>3.2778957503577393E-2</v>
      </c>
      <c r="AC883" s="22">
        <v>-0.72619398839167515</v>
      </c>
      <c r="AD883" s="22">
        <v>9.4063492296407722E-4</v>
      </c>
      <c r="AE883" s="22">
        <v>7.9127168877726875E-2</v>
      </c>
      <c r="AF883" s="22">
        <v>6.6468513333966445E-2</v>
      </c>
      <c r="AG883" s="22">
        <v>0.85217016398819967</v>
      </c>
      <c r="AH883" s="22">
        <v>-2.6551428368102155</v>
      </c>
      <c r="AI883">
        <v>-18.902189705582391</v>
      </c>
      <c r="AJ883">
        <v>-10.787464088230255</v>
      </c>
      <c r="AK883">
        <v>-7.1916427254868367</v>
      </c>
      <c r="AL883">
        <v>13.415204810032671</v>
      </c>
      <c r="AM883">
        <v>10.787464088230255</v>
      </c>
      <c r="AN883">
        <v>7.1916427254868367</v>
      </c>
    </row>
    <row r="884" spans="24:40" x14ac:dyDescent="0.25">
      <c r="X884">
        <v>78.599999999999994</v>
      </c>
      <c r="Y884" s="22">
        <v>80.24774031669412</v>
      </c>
      <c r="Z884" s="22">
        <v>-1.6477403166941258</v>
      </c>
      <c r="AA884" s="22">
        <v>-1.6849195441117217</v>
      </c>
      <c r="AB884" s="22">
        <v>2.2065877001381184E-2</v>
      </c>
      <c r="AC884" s="22">
        <v>-0.46337847907813451</v>
      </c>
      <c r="AD884" s="22">
        <v>2.5499385308062607E-4</v>
      </c>
      <c r="AE884" s="22">
        <v>7.9127168877726875E-2</v>
      </c>
      <c r="AF884" s="22">
        <v>6.8675988795714085E-2</v>
      </c>
      <c r="AG884" s="22">
        <v>0.68071908969716322</v>
      </c>
      <c r="AH884" s="22">
        <v>-1.6849195441117182</v>
      </c>
      <c r="AI884">
        <v>-18.902189705582391</v>
      </c>
      <c r="AJ884">
        <v>-10.787464088230255</v>
      </c>
      <c r="AK884">
        <v>-7.1916427254868367</v>
      </c>
      <c r="AL884">
        <v>13.415204810032671</v>
      </c>
      <c r="AM884">
        <v>10.787464088230255</v>
      </c>
      <c r="AN884">
        <v>7.1916427254868367</v>
      </c>
    </row>
    <row r="885" spans="24:40" x14ac:dyDescent="0.25">
      <c r="X885">
        <v>78.3</v>
      </c>
      <c r="Y885" s="22">
        <v>75.778604648675014</v>
      </c>
      <c r="Z885" s="22">
        <v>2.5213953513249834</v>
      </c>
      <c r="AA885" s="22">
        <v>2.536827624551762</v>
      </c>
      <c r="AB885" s="22">
        <v>6.0832959549259307E-3</v>
      </c>
      <c r="AC885" s="22">
        <v>0.70334409362690486</v>
      </c>
      <c r="AD885" s="22">
        <v>1.5935696309049213E-4</v>
      </c>
      <c r="AE885" s="22">
        <v>7.9127168877726875E-2</v>
      </c>
      <c r="AF885" s="22">
        <v>6.8797795619932392E-2</v>
      </c>
      <c r="AG885" s="22">
        <v>0.8386561235851705</v>
      </c>
      <c r="AH885" s="22">
        <v>2.5368276245517634</v>
      </c>
      <c r="AI885">
        <v>-18.902189705582391</v>
      </c>
      <c r="AJ885">
        <v>-10.787464088230255</v>
      </c>
      <c r="AK885">
        <v>-7.1916427254868367</v>
      </c>
      <c r="AL885">
        <v>13.415204810032671</v>
      </c>
      <c r="AM885">
        <v>10.787464088230255</v>
      </c>
      <c r="AN885">
        <v>7.1916427254868367</v>
      </c>
    </row>
    <row r="886" spans="24:40" x14ac:dyDescent="0.25">
      <c r="X886">
        <v>78</v>
      </c>
      <c r="Y886" s="22">
        <v>78.796143079952017</v>
      </c>
      <c r="Z886" s="22">
        <v>-0.79614307995201727</v>
      </c>
      <c r="AA886" s="22">
        <v>-0.80744182586300894</v>
      </c>
      <c r="AB886" s="22">
        <v>1.3993263104639221E-2</v>
      </c>
      <c r="AC886" s="22">
        <v>-0.22297340975456509</v>
      </c>
      <c r="AD886" s="22">
        <v>3.7135704484824056E-5</v>
      </c>
      <c r="AE886" s="22">
        <v>7.9127168877726875E-2</v>
      </c>
      <c r="AF886" s="22">
        <v>7.0023531517939372E-2</v>
      </c>
      <c r="AG886" s="22">
        <v>0.4722006032975446</v>
      </c>
      <c r="AH886" s="22">
        <v>-0.80744182586300861</v>
      </c>
      <c r="AI886">
        <v>-18.902189705582391</v>
      </c>
      <c r="AJ886">
        <v>-10.787464088230255</v>
      </c>
      <c r="AK886">
        <v>-7.1916427254868367</v>
      </c>
      <c r="AL886">
        <v>13.415204810032671</v>
      </c>
      <c r="AM886">
        <v>10.787464088230255</v>
      </c>
      <c r="AN886">
        <v>7.1916427254868367</v>
      </c>
    </row>
    <row r="887" spans="24:40" x14ac:dyDescent="0.25">
      <c r="X887">
        <v>77.8</v>
      </c>
      <c r="Y887" s="22">
        <v>78.961479637466354</v>
      </c>
      <c r="Z887" s="22">
        <v>-1.161479637466357</v>
      </c>
      <c r="AA887" s="22">
        <v>-1.1798537950538446</v>
      </c>
      <c r="AB887" s="22">
        <v>1.5573249553894344E-2</v>
      </c>
      <c r="AC887" s="22">
        <v>-0.32555306527942718</v>
      </c>
      <c r="AD887" s="22">
        <v>8.8244127452423131E-5</v>
      </c>
      <c r="AE887" s="22">
        <v>7.9127168877726875E-2</v>
      </c>
      <c r="AF887" s="22">
        <v>7.219687133884109E-2</v>
      </c>
      <c r="AG887" s="22">
        <v>0.57057257669767758</v>
      </c>
      <c r="AH887" s="22">
        <v>-1.1798537950538397</v>
      </c>
      <c r="AI887">
        <v>-18.902189705582391</v>
      </c>
      <c r="AJ887">
        <v>-10.787464088230255</v>
      </c>
      <c r="AK887">
        <v>-7.1916427254868367</v>
      </c>
      <c r="AL887">
        <v>13.415204810032671</v>
      </c>
      <c r="AM887">
        <v>10.787464088230255</v>
      </c>
      <c r="AN887">
        <v>7.1916427254868367</v>
      </c>
    </row>
    <row r="888" spans="24:40" x14ac:dyDescent="0.25">
      <c r="X888">
        <v>65.099999999999994</v>
      </c>
      <c r="Y888" s="22">
        <v>64.499283757891135</v>
      </c>
      <c r="Z888" s="22">
        <v>0.60071624210885943</v>
      </c>
      <c r="AA888" s="22">
        <v>0.60335667078872746</v>
      </c>
      <c r="AB888" s="22">
        <v>4.3762318504111577E-3</v>
      </c>
      <c r="AC888" s="22">
        <v>0.16742628405469343</v>
      </c>
      <c r="AD888" s="22">
        <v>6.4848321966260112E-6</v>
      </c>
      <c r="AE888" s="22">
        <v>7.9127168877726875E-2</v>
      </c>
      <c r="AF888" s="22">
        <v>7.2997811012540631E-2</v>
      </c>
      <c r="AG888" s="22">
        <v>0.40917757032209551</v>
      </c>
      <c r="AH888" s="22">
        <v>0.60335667078872302</v>
      </c>
      <c r="AI888">
        <v>-18.902189705582391</v>
      </c>
      <c r="AJ888">
        <v>-10.787464088230255</v>
      </c>
      <c r="AK888">
        <v>-7.1916427254868367</v>
      </c>
      <c r="AL888">
        <v>13.415204810032671</v>
      </c>
      <c r="AM888">
        <v>10.787464088230255</v>
      </c>
      <c r="AN888">
        <v>7.1916427254868367</v>
      </c>
    </row>
    <row r="889" spans="24:40" x14ac:dyDescent="0.25">
      <c r="X889">
        <v>64.7</v>
      </c>
      <c r="Y889" s="22">
        <v>68.402615299634448</v>
      </c>
      <c r="Z889" s="22">
        <v>-3.702615299634445</v>
      </c>
      <c r="AA889" s="22">
        <v>-3.7170425959532736</v>
      </c>
      <c r="AB889" s="22">
        <v>3.881391172254119E-3</v>
      </c>
      <c r="AC889" s="22">
        <v>-1.0317036248982261</v>
      </c>
      <c r="AD889" s="22">
        <v>2.1828941265785251E-4</v>
      </c>
      <c r="AE889" s="22">
        <v>7.9127168877726875E-2</v>
      </c>
      <c r="AF889" s="22">
        <v>7.3199419145212649E-2</v>
      </c>
      <c r="AG889" s="22">
        <v>1.0157281254835007</v>
      </c>
      <c r="AH889" s="22">
        <v>-3.7170425959532709</v>
      </c>
      <c r="AI889">
        <v>-18.902189705582391</v>
      </c>
      <c r="AJ889">
        <v>-10.787464088230255</v>
      </c>
      <c r="AK889">
        <v>-7.1916427254868367</v>
      </c>
      <c r="AL889">
        <v>13.415204810032671</v>
      </c>
      <c r="AM889">
        <v>10.787464088230255</v>
      </c>
      <c r="AN889">
        <v>7.1916427254868367</v>
      </c>
    </row>
    <row r="890" spans="24:40" x14ac:dyDescent="0.25">
      <c r="X890">
        <v>64.3</v>
      </c>
      <c r="Y890" s="22">
        <v>63.976885669834076</v>
      </c>
      <c r="Z890" s="22">
        <v>0.32311433016592161</v>
      </c>
      <c r="AA890" s="22">
        <v>0.32760046147665633</v>
      </c>
      <c r="AB890" s="22">
        <v>1.3693910229895394E-2</v>
      </c>
      <c r="AC890" s="22">
        <v>9.0479929585662963E-2</v>
      </c>
      <c r="AD890" s="22">
        <v>5.9822790711362676E-6</v>
      </c>
      <c r="AE890" s="22">
        <v>7.9127168877726875E-2</v>
      </c>
      <c r="AF890" s="22">
        <v>7.4558757074830243E-2</v>
      </c>
      <c r="AG890" s="22">
        <v>0.30079881912278672</v>
      </c>
      <c r="AH890" s="22">
        <v>0.32760046147665522</v>
      </c>
      <c r="AI890">
        <v>-18.902189705582391</v>
      </c>
      <c r="AJ890">
        <v>-10.787464088230255</v>
      </c>
      <c r="AK890">
        <v>-7.1916427254868367</v>
      </c>
      <c r="AL890">
        <v>13.415204810032671</v>
      </c>
      <c r="AM890">
        <v>10.787464088230255</v>
      </c>
      <c r="AN890">
        <v>7.1916427254868367</v>
      </c>
    </row>
    <row r="891" spans="24:40" x14ac:dyDescent="0.25">
      <c r="X891">
        <v>63.8</v>
      </c>
      <c r="Y891" s="22">
        <v>64.517753730984666</v>
      </c>
      <c r="Z891" s="22">
        <v>-0.71775373098466844</v>
      </c>
      <c r="AA891" s="22">
        <v>-0.71926514318209911</v>
      </c>
      <c r="AB891" s="22">
        <v>2.1013282956346231E-3</v>
      </c>
      <c r="AC891" s="22">
        <v>-0.19981777935733991</v>
      </c>
      <c r="AD891" s="22">
        <v>4.4250901166340519E-6</v>
      </c>
      <c r="AE891" s="22">
        <v>7.9127168877726875E-2</v>
      </c>
      <c r="AF891" s="22">
        <v>7.6404724663229742E-2</v>
      </c>
      <c r="AG891" s="22">
        <v>0.44700982020235297</v>
      </c>
      <c r="AH891" s="22">
        <v>-0.71926514318210066</v>
      </c>
      <c r="AI891">
        <v>-18.902189705582391</v>
      </c>
      <c r="AJ891">
        <v>-10.787464088230255</v>
      </c>
      <c r="AK891">
        <v>-7.1916427254868367</v>
      </c>
      <c r="AL891">
        <v>13.415204810032671</v>
      </c>
      <c r="AM891">
        <v>10.787464088230255</v>
      </c>
      <c r="AN891">
        <v>7.1916427254868367</v>
      </c>
    </row>
    <row r="892" spans="24:40" x14ac:dyDescent="0.25">
      <c r="X892">
        <v>63.3</v>
      </c>
      <c r="Y892" s="22">
        <v>63.235809991514181</v>
      </c>
      <c r="Z892" s="22">
        <v>6.4190008485816463E-2</v>
      </c>
      <c r="AA892" s="22">
        <v>6.4994964502730568E-2</v>
      </c>
      <c r="AB892" s="22">
        <v>1.2384898169772066E-2</v>
      </c>
      <c r="AC892" s="22">
        <v>1.7962859118689598E-2</v>
      </c>
      <c r="AD892" s="22">
        <v>2.1296196456656345E-7</v>
      </c>
      <c r="AE892" s="22">
        <v>9.896716322379942E-2</v>
      </c>
      <c r="AF892" s="22">
        <v>7.6470852694808369E-2</v>
      </c>
      <c r="AG892" s="22">
        <v>0.13402559128274569</v>
      </c>
      <c r="AH892" s="22">
        <v>6.4994964502730734E-2</v>
      </c>
      <c r="AI892">
        <v>-18.902189705582391</v>
      </c>
      <c r="AJ892">
        <v>-10.787464088230255</v>
      </c>
      <c r="AK892">
        <v>-7.1916427254868367</v>
      </c>
      <c r="AL892">
        <v>13.415204810032671</v>
      </c>
      <c r="AM892">
        <v>10.787464088230255</v>
      </c>
      <c r="AN892">
        <v>7.1916427254868367</v>
      </c>
    </row>
    <row r="893" spans="24:40" x14ac:dyDescent="0.25">
      <c r="X893">
        <v>62.8</v>
      </c>
      <c r="Y893" s="22">
        <v>63.747805678487204</v>
      </c>
      <c r="Z893" s="22">
        <v>-0.94780567848720665</v>
      </c>
      <c r="AA893" s="22">
        <v>-0.94973100152466827</v>
      </c>
      <c r="AB893" s="22">
        <v>2.0272298517937872E-3</v>
      </c>
      <c r="AC893" s="22">
        <v>-0.26385288809310714</v>
      </c>
      <c r="AD893" s="22">
        <v>7.4431094393809759E-6</v>
      </c>
      <c r="AE893" s="22">
        <v>9.896716322379942E-2</v>
      </c>
      <c r="AF893" s="22">
        <v>7.7813825244520157E-2</v>
      </c>
      <c r="AG893" s="22">
        <v>0.51366612511738319</v>
      </c>
      <c r="AH893" s="22">
        <v>-0.94973100152467149</v>
      </c>
      <c r="AI893">
        <v>-18.902189705582391</v>
      </c>
      <c r="AJ893">
        <v>-10.787464088230255</v>
      </c>
      <c r="AK893">
        <v>-7.1916427254868367</v>
      </c>
      <c r="AL893">
        <v>13.415204810032671</v>
      </c>
      <c r="AM893">
        <v>10.787464088230255</v>
      </c>
      <c r="AN893">
        <v>7.1916427254868367</v>
      </c>
    </row>
    <row r="894" spans="24:40" x14ac:dyDescent="0.25">
      <c r="X894">
        <v>62.3</v>
      </c>
      <c r="Y894" s="22">
        <v>63.204233943611221</v>
      </c>
      <c r="Z894" s="22">
        <v>-0.90423394361122433</v>
      </c>
      <c r="AA894" s="22">
        <v>-0.9062126658272831</v>
      </c>
      <c r="AB894" s="22">
        <v>2.183507570217669E-3</v>
      </c>
      <c r="AC894" s="22">
        <v>-0.25174297406387913</v>
      </c>
      <c r="AD894" s="22">
        <v>7.2990298593618143E-6</v>
      </c>
      <c r="AE894" s="22">
        <v>9.896716322379942E-2</v>
      </c>
      <c r="AF894" s="22">
        <v>7.9195864639831012E-2</v>
      </c>
      <c r="AG894" s="22">
        <v>0.50173994664953592</v>
      </c>
      <c r="AH894" s="22">
        <v>-0.90621266582728532</v>
      </c>
      <c r="AI894">
        <v>-18.902189705582391</v>
      </c>
      <c r="AJ894">
        <v>-10.787464088230255</v>
      </c>
      <c r="AK894">
        <v>-7.1916427254868367</v>
      </c>
      <c r="AL894">
        <v>13.415204810032671</v>
      </c>
      <c r="AM894">
        <v>10.787464088230255</v>
      </c>
      <c r="AN894">
        <v>7.1916427254868367</v>
      </c>
    </row>
    <row r="895" spans="24:40" x14ac:dyDescent="0.25">
      <c r="X895">
        <v>61.9</v>
      </c>
      <c r="Y895" s="22">
        <v>62.886692759778505</v>
      </c>
      <c r="Z895" s="22">
        <v>-0.98669275977850646</v>
      </c>
      <c r="AA895" s="22">
        <v>-0.98898205647693516</v>
      </c>
      <c r="AB895" s="22">
        <v>2.3148010456153847E-3</v>
      </c>
      <c r="AC895" s="22">
        <v>-0.27471796991549446</v>
      </c>
      <c r="AD895" s="22">
        <v>9.2159620265459827E-6</v>
      </c>
      <c r="AE895" s="22">
        <v>9.896716322379942E-2</v>
      </c>
      <c r="AF895" s="22">
        <v>8.0090610054618053E-2</v>
      </c>
      <c r="AG895" s="22">
        <v>0.52413544997022898</v>
      </c>
      <c r="AH895" s="22">
        <v>-0.98898205647693416</v>
      </c>
      <c r="AI895">
        <v>-18.902189705582391</v>
      </c>
      <c r="AJ895">
        <v>-10.787464088230255</v>
      </c>
      <c r="AK895">
        <v>-7.1916427254868367</v>
      </c>
      <c r="AL895">
        <v>13.415204810032671</v>
      </c>
      <c r="AM895">
        <v>10.787464088230255</v>
      </c>
      <c r="AN895">
        <v>7.1916427254868367</v>
      </c>
    </row>
    <row r="896" spans="24:40" x14ac:dyDescent="0.25">
      <c r="X896">
        <v>61.4</v>
      </c>
      <c r="Y896" s="22">
        <v>62.620915491494387</v>
      </c>
      <c r="Z896" s="22">
        <v>-1.220915491494388</v>
      </c>
      <c r="AA896" s="22">
        <v>-1.2238269684358869</v>
      </c>
      <c r="AB896" s="22">
        <v>2.3789939399839173E-3</v>
      </c>
      <c r="AC896" s="22">
        <v>-0.33994190473435693</v>
      </c>
      <c r="AD896" s="22">
        <v>1.4503858584186129E-5</v>
      </c>
      <c r="AE896" s="22">
        <v>9.896716322379942E-2</v>
      </c>
      <c r="AF896" s="22">
        <v>8.4492801913452584E-2</v>
      </c>
      <c r="AG896" s="22">
        <v>0.58304537107703458</v>
      </c>
      <c r="AH896" s="22">
        <v>-1.2238269684358858</v>
      </c>
      <c r="AI896">
        <v>-18.902189705582391</v>
      </c>
      <c r="AJ896">
        <v>-10.787464088230255</v>
      </c>
      <c r="AK896">
        <v>-7.1916427254868367</v>
      </c>
      <c r="AL896">
        <v>13.415204810032671</v>
      </c>
      <c r="AM896">
        <v>10.787464088230255</v>
      </c>
      <c r="AN896">
        <v>7.1916427254868367</v>
      </c>
    </row>
    <row r="897" spans="24:40" x14ac:dyDescent="0.25">
      <c r="X897">
        <v>69</v>
      </c>
      <c r="Y897" s="22">
        <v>61.797668579204476</v>
      </c>
      <c r="Z897" s="22">
        <v>7.2023314207955238</v>
      </c>
      <c r="AA897" s="22">
        <v>7.2969365164447026</v>
      </c>
      <c r="AB897" s="22">
        <v>1.2965042992490051E-2</v>
      </c>
      <c r="AC897" s="22">
        <v>2.0160844812297842</v>
      </c>
      <c r="AD897" s="22">
        <v>2.8099932691116858E-3</v>
      </c>
      <c r="AE897" s="22">
        <v>9.896716322379942E-2</v>
      </c>
      <c r="AF897" s="22">
        <v>8.6109643160189236E-2</v>
      </c>
      <c r="AG897" s="22">
        <v>1.4198888974950767</v>
      </c>
      <c r="AH897" s="22">
        <v>7.2969365164447</v>
      </c>
      <c r="AI897">
        <v>-18.902189705582391</v>
      </c>
      <c r="AJ897">
        <v>-10.787464088230255</v>
      </c>
      <c r="AK897">
        <v>-7.1916427254868367</v>
      </c>
      <c r="AL897">
        <v>13.415204810032671</v>
      </c>
      <c r="AM897">
        <v>10.787464088230255</v>
      </c>
      <c r="AN897">
        <v>7.1916427254868367</v>
      </c>
    </row>
    <row r="898" spans="24:40" x14ac:dyDescent="0.25">
      <c r="X898">
        <v>64</v>
      </c>
      <c r="Y898" s="22">
        <v>61.588372721588577</v>
      </c>
      <c r="Z898" s="22">
        <v>2.411627278411423</v>
      </c>
      <c r="AA898" s="22">
        <v>2.4422954666994201</v>
      </c>
      <c r="AB898" s="22">
        <v>1.2557116330172306E-2</v>
      </c>
      <c r="AC898" s="22">
        <v>0.67492588899703188</v>
      </c>
      <c r="AD898" s="22">
        <v>3.048853150659279E-4</v>
      </c>
      <c r="AE898" s="22">
        <v>9.896716322379942E-2</v>
      </c>
      <c r="AF898" s="22">
        <v>8.6544461853535801E-2</v>
      </c>
      <c r="AG898" s="22">
        <v>0.82153873249958942</v>
      </c>
      <c r="AH898" s="22">
        <v>2.4422954666994201</v>
      </c>
      <c r="AI898">
        <v>-18.902189705582391</v>
      </c>
      <c r="AJ898">
        <v>-10.787464088230255</v>
      </c>
      <c r="AK898">
        <v>-7.1916427254868367</v>
      </c>
      <c r="AL898">
        <v>13.415204810032671</v>
      </c>
      <c r="AM898">
        <v>10.787464088230255</v>
      </c>
      <c r="AN898">
        <v>7.1916427254868367</v>
      </c>
    </row>
    <row r="899" spans="24:40" x14ac:dyDescent="0.25">
      <c r="X899">
        <v>59.9</v>
      </c>
      <c r="Y899" s="22">
        <v>60.850701486513152</v>
      </c>
      <c r="Z899" s="22">
        <v>-0.95070148651315378</v>
      </c>
      <c r="AA899" s="22">
        <v>-0.98554828710455666</v>
      </c>
      <c r="AB899" s="22">
        <v>3.5357781092367854E-2</v>
      </c>
      <c r="AC899" s="22">
        <v>-0.26919248524487588</v>
      </c>
      <c r="AD899" s="22">
        <v>1.3979479456352665E-4</v>
      </c>
      <c r="AE899" s="22">
        <v>9.896716322379942E-2</v>
      </c>
      <c r="AF899" s="22">
        <v>8.8932611117249302E-2</v>
      </c>
      <c r="AG899" s="22">
        <v>0.51883762897931363</v>
      </c>
      <c r="AH899" s="22">
        <v>-0.98554828710455478</v>
      </c>
      <c r="AI899">
        <v>-18.902189705582391</v>
      </c>
      <c r="AJ899">
        <v>-10.787464088230255</v>
      </c>
      <c r="AK899">
        <v>-7.1916427254868367</v>
      </c>
      <c r="AL899">
        <v>13.415204810032671</v>
      </c>
      <c r="AM899">
        <v>10.787464088230255</v>
      </c>
      <c r="AN899">
        <v>7.1916427254868367</v>
      </c>
    </row>
    <row r="900" spans="24:40" x14ac:dyDescent="0.25">
      <c r="X900">
        <v>59.3</v>
      </c>
      <c r="Y900" s="22">
        <v>60.992488923959215</v>
      </c>
      <c r="Z900" s="22">
        <v>-1.6924889239592176</v>
      </c>
      <c r="AA900" s="22">
        <v>-1.6991038202598219</v>
      </c>
      <c r="AB900" s="22">
        <v>3.8931678110116401E-3</v>
      </c>
      <c r="AC900" s="22">
        <v>-0.47160105457004381</v>
      </c>
      <c r="AD900" s="22">
        <v>4.5750214989248105E-5</v>
      </c>
      <c r="AE900" s="22">
        <v>9.896716322379942E-2</v>
      </c>
      <c r="AF900" s="22">
        <v>9.0479929585662963E-2</v>
      </c>
      <c r="AG900" s="22">
        <v>0.68673215635358431</v>
      </c>
      <c r="AH900" s="22">
        <v>-1.6991038202598201</v>
      </c>
      <c r="AI900">
        <v>-18.902189705582391</v>
      </c>
      <c r="AJ900">
        <v>-10.787464088230255</v>
      </c>
      <c r="AK900">
        <v>-7.1916427254868367</v>
      </c>
      <c r="AL900">
        <v>13.415204810032671</v>
      </c>
      <c r="AM900">
        <v>10.787464088230255</v>
      </c>
      <c r="AN900">
        <v>7.1916427254868367</v>
      </c>
    </row>
    <row r="901" spans="24:40" x14ac:dyDescent="0.25">
      <c r="X901">
        <v>57.6</v>
      </c>
      <c r="Y901" s="22">
        <v>61.046807054547337</v>
      </c>
      <c r="Z901" s="22">
        <v>-3.4468070545473353</v>
      </c>
      <c r="AA901" s="22">
        <v>-3.4760401936159369</v>
      </c>
      <c r="AB901" s="22">
        <v>8.4098967331528007E-3</v>
      </c>
      <c r="AC901" s="22">
        <v>-0.96261532874796207</v>
      </c>
      <c r="AD901" s="22">
        <v>4.1362847116586601E-4</v>
      </c>
      <c r="AE901" s="22">
        <v>9.896716322379942E-2</v>
      </c>
      <c r="AF901" s="22">
        <v>9.0483723991918383E-2</v>
      </c>
      <c r="AG901" s="22">
        <v>0.9811296187293308</v>
      </c>
      <c r="AH901" s="22">
        <v>-3.4760401936159337</v>
      </c>
      <c r="AI901">
        <v>-18.902189705582391</v>
      </c>
      <c r="AJ901">
        <v>-10.787464088230255</v>
      </c>
      <c r="AK901">
        <v>-7.1916427254868367</v>
      </c>
      <c r="AL901">
        <v>13.415204810032671</v>
      </c>
      <c r="AM901">
        <v>10.787464088230255</v>
      </c>
      <c r="AN901">
        <v>7.1916427254868367</v>
      </c>
    </row>
    <row r="902" spans="24:40" x14ac:dyDescent="0.25">
      <c r="X902">
        <v>56.7</v>
      </c>
      <c r="Y902" s="22">
        <v>59.427787118330222</v>
      </c>
      <c r="Z902" s="22">
        <v>-2.7277871183302196</v>
      </c>
      <c r="AA902" s="22">
        <v>-2.74492675643571</v>
      </c>
      <c r="AB902" s="22">
        <v>6.2441149168393105E-3</v>
      </c>
      <c r="AC902" s="22">
        <v>-0.76097871436855047</v>
      </c>
      <c r="AD902" s="22">
        <v>1.9150609070459532E-4</v>
      </c>
      <c r="AE902" s="22">
        <v>9.896716322379942E-2</v>
      </c>
      <c r="AF902" s="22">
        <v>9.0944707518648762E-2</v>
      </c>
      <c r="AG902" s="22">
        <v>0.87234093929412171</v>
      </c>
      <c r="AH902" s="22">
        <v>-2.7449267564357109</v>
      </c>
      <c r="AI902">
        <v>-18.902189705582391</v>
      </c>
      <c r="AJ902">
        <v>-10.787464088230255</v>
      </c>
      <c r="AK902">
        <v>-7.1916427254868367</v>
      </c>
      <c r="AL902">
        <v>13.415204810032671</v>
      </c>
      <c r="AM902">
        <v>10.787464088230255</v>
      </c>
      <c r="AN902">
        <v>7.1916427254868367</v>
      </c>
    </row>
    <row r="903" spans="24:40" x14ac:dyDescent="0.25">
      <c r="X903">
        <v>55.3</v>
      </c>
      <c r="Y903" s="22">
        <v>65.312188924151485</v>
      </c>
      <c r="Z903" s="22">
        <v>-10.012188924151488</v>
      </c>
      <c r="AA903" s="22">
        <v>-10.137467402563288</v>
      </c>
      <c r="AB903" s="22">
        <v>1.2357966091227321E-2</v>
      </c>
      <c r="AC903" s="22">
        <v>-2.8017613831567418</v>
      </c>
      <c r="AD903" s="22">
        <v>5.1695902702157672E-3</v>
      </c>
      <c r="AE903" s="22">
        <v>0.11578501997911882</v>
      </c>
      <c r="AF903" s="22">
        <v>9.1035927049421386E-2</v>
      </c>
      <c r="AG903" s="22">
        <v>1.6738462842079442</v>
      </c>
      <c r="AH903" s="22">
        <v>-10.137467402563287</v>
      </c>
      <c r="AI903">
        <v>-18.902189705582391</v>
      </c>
      <c r="AJ903">
        <v>-10.787464088230255</v>
      </c>
      <c r="AK903">
        <v>-7.1916427254868367</v>
      </c>
      <c r="AL903">
        <v>13.415204810032671</v>
      </c>
      <c r="AM903">
        <v>10.787464088230255</v>
      </c>
      <c r="AN903">
        <v>7.1916427254868367</v>
      </c>
    </row>
    <row r="904" spans="24:40" x14ac:dyDescent="0.25">
      <c r="X904">
        <v>54.1</v>
      </c>
      <c r="Y904" s="22">
        <v>56.757980199507386</v>
      </c>
      <c r="Z904" s="22">
        <v>-2.6579801995073851</v>
      </c>
      <c r="AA904" s="22">
        <v>-2.6844006865283703</v>
      </c>
      <c r="AB904" s="22">
        <v>9.8422292743307414E-3</v>
      </c>
      <c r="AC904" s="22">
        <v>-0.7428505223265891</v>
      </c>
      <c r="AD904" s="22">
        <v>2.8869438873176378E-4</v>
      </c>
      <c r="AE904" s="22">
        <v>0.11578501997911882</v>
      </c>
      <c r="AF904" s="22">
        <v>9.258116295840671E-2</v>
      </c>
      <c r="AG904" s="22">
        <v>0.86188776666488842</v>
      </c>
      <c r="AH904" s="22">
        <v>-2.6844006865283681</v>
      </c>
      <c r="AI904">
        <v>-18.902189705582391</v>
      </c>
      <c r="AJ904">
        <v>-10.787464088230255</v>
      </c>
      <c r="AK904">
        <v>-7.1916427254868367</v>
      </c>
      <c r="AL904">
        <v>13.415204810032671</v>
      </c>
      <c r="AM904">
        <v>10.787464088230255</v>
      </c>
      <c r="AN904">
        <v>7.1916427254868367</v>
      </c>
    </row>
    <row r="905" spans="24:40" x14ac:dyDescent="0.25">
      <c r="X905">
        <v>52.9</v>
      </c>
      <c r="Y905" s="22">
        <v>52.858898693652208</v>
      </c>
      <c r="Z905" s="22">
        <v>4.1101306347790967E-2</v>
      </c>
      <c r="AA905" s="22">
        <v>4.7214209629800052E-2</v>
      </c>
      <c r="AB905" s="22">
        <v>0.12947168511212184</v>
      </c>
      <c r="AC905" s="22">
        <v>1.2250845603556547E-2</v>
      </c>
      <c r="AD905" s="22">
        <v>1.1748175646221175E-6</v>
      </c>
      <c r="AE905" s="22">
        <v>0.11578501997911882</v>
      </c>
      <c r="AF905" s="22">
        <v>9.2699276861928359E-2</v>
      </c>
      <c r="AG905" s="22">
        <v>0.11068353808745249</v>
      </c>
      <c r="AH905" s="22">
        <v>4.7214209629797867E-2</v>
      </c>
      <c r="AI905">
        <v>-18.902189705582391</v>
      </c>
      <c r="AJ905">
        <v>-10.787464088230255</v>
      </c>
      <c r="AK905">
        <v>-7.1916427254868367</v>
      </c>
      <c r="AL905">
        <v>13.415204810032671</v>
      </c>
      <c r="AM905">
        <v>10.787464088230255</v>
      </c>
      <c r="AN905">
        <v>7.1916427254868367</v>
      </c>
    </row>
    <row r="906" spans="24:40" x14ac:dyDescent="0.25">
      <c r="X906">
        <v>51.5</v>
      </c>
      <c r="Y906" s="22">
        <v>52.410402180281217</v>
      </c>
      <c r="Z906" s="22">
        <v>-0.910402180281217</v>
      </c>
      <c r="AA906" s="22">
        <v>-0.91945668450778584</v>
      </c>
      <c r="AB906" s="22">
        <v>9.8476680621650738E-3</v>
      </c>
      <c r="AC906" s="22">
        <v>-0.25443928915247022</v>
      </c>
      <c r="AD906" s="22">
        <v>3.3888015173156126E-5</v>
      </c>
      <c r="AE906" s="22">
        <v>0.11578501997911882</v>
      </c>
      <c r="AF906" s="22">
        <v>9.474646731360814E-2</v>
      </c>
      <c r="AG906" s="22">
        <v>0.50441975491892688</v>
      </c>
      <c r="AH906" s="22">
        <v>-0.9194566845077885</v>
      </c>
      <c r="AI906">
        <v>-18.902189705582391</v>
      </c>
      <c r="AJ906">
        <v>-10.787464088230255</v>
      </c>
      <c r="AK906">
        <v>-7.1916427254868367</v>
      </c>
      <c r="AL906">
        <v>13.415204810032671</v>
      </c>
      <c r="AM906">
        <v>10.787464088230255</v>
      </c>
      <c r="AN906">
        <v>7.1916427254868367</v>
      </c>
    </row>
    <row r="907" spans="24:40" x14ac:dyDescent="0.25">
      <c r="X907">
        <v>50</v>
      </c>
      <c r="Y907" s="22">
        <v>50.419258811647516</v>
      </c>
      <c r="Z907" s="22">
        <v>-0.41925881164751644</v>
      </c>
      <c r="AA907" s="22">
        <v>-0.42364430708168754</v>
      </c>
      <c r="AB907" s="22">
        <v>1.0351833745572621E-2</v>
      </c>
      <c r="AC907" s="22">
        <v>-0.117204335962814</v>
      </c>
      <c r="AD907" s="22">
        <v>7.5625841566852572E-6</v>
      </c>
      <c r="AE907" s="22">
        <v>0.11578501997911882</v>
      </c>
      <c r="AF907" s="22">
        <v>0.10089991588709231</v>
      </c>
      <c r="AG907" s="22">
        <v>0.34235118805521036</v>
      </c>
      <c r="AH907" s="22">
        <v>-0.42364430708168432</v>
      </c>
      <c r="AI907">
        <v>-18.902189705582391</v>
      </c>
      <c r="AJ907">
        <v>-10.787464088230255</v>
      </c>
      <c r="AK907">
        <v>-7.1916427254868367</v>
      </c>
      <c r="AL907">
        <v>13.415204810032671</v>
      </c>
      <c r="AM907">
        <v>10.787464088230255</v>
      </c>
      <c r="AN907">
        <v>7.1916427254868367</v>
      </c>
    </row>
    <row r="908" spans="24:40" x14ac:dyDescent="0.25">
      <c r="X908">
        <v>48.5</v>
      </c>
      <c r="Y908" s="22">
        <v>49.282346985821064</v>
      </c>
      <c r="Z908" s="22">
        <v>-0.78234698582106432</v>
      </c>
      <c r="AA908" s="22">
        <v>-0.79076213448139754</v>
      </c>
      <c r="AB908" s="22">
        <v>1.0641820458250826E-2</v>
      </c>
      <c r="AC908" s="22">
        <v>-0.21873814819509227</v>
      </c>
      <c r="AD908" s="22">
        <v>2.7086808674455973E-5</v>
      </c>
      <c r="AE908" s="22">
        <v>0.11578501997911882</v>
      </c>
      <c r="AF908" s="22">
        <v>0.10210244229007794</v>
      </c>
      <c r="AG908" s="22">
        <v>0.4676945030627282</v>
      </c>
      <c r="AH908" s="22">
        <v>-0.79076213448139854</v>
      </c>
      <c r="AI908">
        <v>-18.902189705582391</v>
      </c>
      <c r="AJ908">
        <v>-10.787464088230255</v>
      </c>
      <c r="AK908">
        <v>-7.1916427254868367</v>
      </c>
      <c r="AL908">
        <v>13.415204810032671</v>
      </c>
      <c r="AM908">
        <v>10.787464088230255</v>
      </c>
      <c r="AN908">
        <v>7.1916427254868367</v>
      </c>
    </row>
    <row r="909" spans="24:40" x14ac:dyDescent="0.25">
      <c r="X909">
        <v>47.1</v>
      </c>
      <c r="Y909" s="22">
        <v>47.930849491370303</v>
      </c>
      <c r="Z909" s="22">
        <v>-0.83084949137030151</v>
      </c>
      <c r="AA909" s="22">
        <v>-0.84158133286603487</v>
      </c>
      <c r="AB909" s="22">
        <v>1.2751995649885092E-2</v>
      </c>
      <c r="AC909" s="22">
        <v>-0.23254720167250728</v>
      </c>
      <c r="AD909" s="22">
        <v>3.6763811116188606E-5</v>
      </c>
      <c r="AE909" s="22">
        <v>0.11578501997911882</v>
      </c>
      <c r="AF909" s="22">
        <v>0.10221479491494798</v>
      </c>
      <c r="AG909" s="22">
        <v>0.48223148141997874</v>
      </c>
      <c r="AH909" s="22">
        <v>-0.84158133286603365</v>
      </c>
      <c r="AI909">
        <v>-18.902189705582391</v>
      </c>
      <c r="AJ909">
        <v>-10.787464088230255</v>
      </c>
      <c r="AK909">
        <v>-7.1916427254868367</v>
      </c>
      <c r="AL909">
        <v>13.415204810032671</v>
      </c>
      <c r="AM909">
        <v>10.787464088230255</v>
      </c>
      <c r="AN909">
        <v>7.1916427254868367</v>
      </c>
    </row>
    <row r="910" spans="24:40" x14ac:dyDescent="0.25">
      <c r="X910">
        <v>46</v>
      </c>
      <c r="Y910" s="22">
        <v>56.05125832543947</v>
      </c>
      <c r="Z910" s="22">
        <v>-10.05125832543947</v>
      </c>
      <c r="AA910" s="22">
        <v>-10.238358105940421</v>
      </c>
      <c r="AB910" s="22">
        <v>1.8274393077967278E-2</v>
      </c>
      <c r="AC910" s="22">
        <v>-2.8211570737593124</v>
      </c>
      <c r="AD910" s="22">
        <v>7.7974711457891093E-3</v>
      </c>
      <c r="AE910" s="22">
        <v>0.11578501997911882</v>
      </c>
      <c r="AF910" s="22">
        <v>0.10423495499164349</v>
      </c>
      <c r="AG910" s="22">
        <v>1.6796300407409104</v>
      </c>
      <c r="AH910" s="22">
        <v>-10.238358105940417</v>
      </c>
      <c r="AI910">
        <v>-18.902189705582391</v>
      </c>
      <c r="AJ910">
        <v>-10.787464088230255</v>
      </c>
      <c r="AK910">
        <v>-7.1916427254868367</v>
      </c>
      <c r="AL910">
        <v>13.415204810032671</v>
      </c>
      <c r="AM910">
        <v>10.787464088230255</v>
      </c>
      <c r="AN910">
        <v>7.1916427254868367</v>
      </c>
    </row>
    <row r="911" spans="24:40" x14ac:dyDescent="0.25">
      <c r="X911">
        <v>45.1</v>
      </c>
      <c r="Y911" s="22">
        <v>46.359207060536008</v>
      </c>
      <c r="Z911" s="22">
        <v>-1.2592070605360064</v>
      </c>
      <c r="AA911" s="22">
        <v>-1.2764020584137938</v>
      </c>
      <c r="AB911" s="22">
        <v>1.347145890626298E-2</v>
      </c>
      <c r="AC911" s="22">
        <v>-0.35256907384353287</v>
      </c>
      <c r="AD911" s="22">
        <v>8.9338736295520841E-5</v>
      </c>
      <c r="AE911" s="22">
        <v>0.11578501997911882</v>
      </c>
      <c r="AF911" s="22">
        <v>0.10526342578485759</v>
      </c>
      <c r="AG911" s="22">
        <v>0.59377527217250536</v>
      </c>
      <c r="AH911" s="22">
        <v>-1.2764020584137974</v>
      </c>
      <c r="AI911">
        <v>-18.902189705582391</v>
      </c>
      <c r="AJ911">
        <v>-10.787464088230255</v>
      </c>
      <c r="AK911">
        <v>-7.1916427254868367</v>
      </c>
      <c r="AL911">
        <v>13.415204810032671</v>
      </c>
      <c r="AM911">
        <v>10.787464088230255</v>
      </c>
      <c r="AN911">
        <v>7.1916427254868367</v>
      </c>
    </row>
    <row r="912" spans="24:40" x14ac:dyDescent="0.25">
      <c r="X912">
        <v>44.6</v>
      </c>
      <c r="Y912" s="22">
        <v>45.925862047484607</v>
      </c>
      <c r="Z912" s="22">
        <v>-1.3258620474846055</v>
      </c>
      <c r="AA912" s="22">
        <v>-1.3437784243199857</v>
      </c>
      <c r="AB912" s="22">
        <v>1.333283561569662E-2</v>
      </c>
      <c r="AC912" s="22">
        <v>-0.37120591959556004</v>
      </c>
      <c r="AD912" s="22">
        <v>9.800044207295181E-5</v>
      </c>
      <c r="AE912" s="22">
        <v>0.12956927093944998</v>
      </c>
      <c r="AF912" s="22">
        <v>0.11025049790518522</v>
      </c>
      <c r="AG912" s="22">
        <v>0.6092667064558509</v>
      </c>
      <c r="AH912" s="22">
        <v>-1.3437784243199837</v>
      </c>
      <c r="AI912">
        <v>-18.902189705582391</v>
      </c>
      <c r="AJ912">
        <v>-10.787464088230255</v>
      </c>
      <c r="AK912">
        <v>-7.1916427254868367</v>
      </c>
      <c r="AL912">
        <v>13.415204810032671</v>
      </c>
      <c r="AM912">
        <v>10.787464088230255</v>
      </c>
      <c r="AN912">
        <v>7.1916427254868367</v>
      </c>
    </row>
    <row r="913" spans="24:40" x14ac:dyDescent="0.25">
      <c r="X913">
        <v>44</v>
      </c>
      <c r="Y913" s="22">
        <v>54.842406250962135</v>
      </c>
      <c r="Z913" s="22">
        <v>-10.842406250962135</v>
      </c>
      <c r="AA913" s="22">
        <v>-11.071636005750456</v>
      </c>
      <c r="AB913" s="22">
        <v>2.0704235098522417E-2</v>
      </c>
      <c r="AC913" s="22">
        <v>-3.046987196434594</v>
      </c>
      <c r="AD913" s="22">
        <v>1.0330776638632761E-2</v>
      </c>
      <c r="AE913" s="22">
        <v>0.12956927093944998</v>
      </c>
      <c r="AF913" s="22">
        <v>0.11079914251731877</v>
      </c>
      <c r="AG913" s="22">
        <v>1.7455621433895139</v>
      </c>
      <c r="AH913" s="22">
        <v>-11.071636005750458</v>
      </c>
      <c r="AI913">
        <v>-18.902189705582391</v>
      </c>
      <c r="AJ913">
        <v>-10.787464088230255</v>
      </c>
      <c r="AK913">
        <v>-7.1916427254868367</v>
      </c>
      <c r="AL913">
        <v>13.415204810032671</v>
      </c>
      <c r="AM913">
        <v>10.787464088230255</v>
      </c>
      <c r="AN913">
        <v>7.1916427254868367</v>
      </c>
    </row>
    <row r="914" spans="24:40" x14ac:dyDescent="0.25">
      <c r="X914">
        <v>74.8</v>
      </c>
      <c r="Y914" s="22">
        <v>73.540787901592751</v>
      </c>
      <c r="Z914" s="22">
        <v>1.2592120984072466</v>
      </c>
      <c r="AA914" s="22">
        <v>1.2664330489339619</v>
      </c>
      <c r="AB914" s="22">
        <v>5.7018020279813635E-3</v>
      </c>
      <c r="AC914" s="22">
        <v>0.3511902525181439</v>
      </c>
      <c r="AD914" s="22">
        <v>3.7224321243615518E-5</v>
      </c>
      <c r="AE914" s="22">
        <v>0.12956927093944998</v>
      </c>
      <c r="AF914" s="22">
        <v>0.11342762855043388</v>
      </c>
      <c r="AG914" s="22">
        <v>0.59261307150462339</v>
      </c>
      <c r="AH914" s="22">
        <v>1.2664330489339608</v>
      </c>
      <c r="AI914">
        <v>-18.902189705582391</v>
      </c>
      <c r="AJ914">
        <v>-10.787464088230255</v>
      </c>
      <c r="AK914">
        <v>-7.1916427254868367</v>
      </c>
      <c r="AL914">
        <v>13.415204810032671</v>
      </c>
      <c r="AM914">
        <v>10.787464088230255</v>
      </c>
      <c r="AN914">
        <v>7.1916427254868367</v>
      </c>
    </row>
    <row r="915" spans="24:40" x14ac:dyDescent="0.25">
      <c r="X915">
        <v>74.599999999999994</v>
      </c>
      <c r="Y915" s="22">
        <v>72.881632944888622</v>
      </c>
      <c r="Z915" s="22">
        <v>1.7183670551113721</v>
      </c>
      <c r="AA915" s="22">
        <v>1.7256216841540777</v>
      </c>
      <c r="AB915" s="22">
        <v>4.2040669222692673E-3</v>
      </c>
      <c r="AC915" s="22">
        <v>0.47888656735601681</v>
      </c>
      <c r="AD915" s="22">
        <v>5.0957836643537199E-5</v>
      </c>
      <c r="AE915" s="22">
        <v>0.12956927093944998</v>
      </c>
      <c r="AF915" s="22">
        <v>0.11371627096248542</v>
      </c>
      <c r="AG915" s="22">
        <v>0.69201630570096884</v>
      </c>
      <c r="AH915" s="22">
        <v>1.7256216841540748</v>
      </c>
      <c r="AI915">
        <v>-18.902189705582391</v>
      </c>
      <c r="AJ915">
        <v>-10.787464088230255</v>
      </c>
      <c r="AK915">
        <v>-7.1916427254868367</v>
      </c>
      <c r="AL915">
        <v>13.415204810032671</v>
      </c>
      <c r="AM915">
        <v>10.787464088230255</v>
      </c>
      <c r="AN915">
        <v>7.1916427254868367</v>
      </c>
    </row>
    <row r="916" spans="24:40" x14ac:dyDescent="0.25">
      <c r="X916">
        <v>74.5</v>
      </c>
      <c r="Y916" s="22">
        <v>72.759653910576262</v>
      </c>
      <c r="Z916" s="22">
        <v>1.7403460894237384</v>
      </c>
      <c r="AA916" s="22">
        <v>1.747849348554098</v>
      </c>
      <c r="AB916" s="22">
        <v>4.292852319663888E-3</v>
      </c>
      <c r="AC916" s="22">
        <v>0.48503346192229696</v>
      </c>
      <c r="AD916" s="22">
        <v>5.3383141171814385E-5</v>
      </c>
      <c r="AE916" s="22">
        <v>0.12956927093944998</v>
      </c>
      <c r="AF916" s="22">
        <v>0.11407279745801735</v>
      </c>
      <c r="AG916" s="22">
        <v>0.69644343770495598</v>
      </c>
      <c r="AH916" s="22">
        <v>1.747849348554102</v>
      </c>
      <c r="AI916">
        <v>-18.902189705582391</v>
      </c>
      <c r="AJ916">
        <v>-10.787464088230255</v>
      </c>
      <c r="AK916">
        <v>-7.1916427254868367</v>
      </c>
      <c r="AL916">
        <v>13.415204810032671</v>
      </c>
      <c r="AM916">
        <v>10.787464088230255</v>
      </c>
      <c r="AN916">
        <v>7.1916427254868367</v>
      </c>
    </row>
    <row r="917" spans="24:40" x14ac:dyDescent="0.25">
      <c r="X917">
        <v>74.3</v>
      </c>
      <c r="Y917" s="22">
        <v>74.639058195786006</v>
      </c>
      <c r="Z917" s="22">
        <v>-0.33905819578600926</v>
      </c>
      <c r="AA917" s="22">
        <v>-0.3409865560080334</v>
      </c>
      <c r="AB917" s="22">
        <v>5.6552382727273823E-3</v>
      </c>
      <c r="AC917" s="22">
        <v>-9.4560039156767473E-2</v>
      </c>
      <c r="AD917" s="22">
        <v>2.6765514956569781E-6</v>
      </c>
      <c r="AE917" s="22">
        <v>0.12956927093944998</v>
      </c>
      <c r="AF917" s="22">
        <v>0.11690317491563391</v>
      </c>
      <c r="AG917" s="22">
        <v>0.30750616116879265</v>
      </c>
      <c r="AH917" s="22">
        <v>-0.34098655600803141</v>
      </c>
      <c r="AI917">
        <v>-18.902189705582391</v>
      </c>
      <c r="AJ917">
        <v>-10.787464088230255</v>
      </c>
      <c r="AK917">
        <v>-7.1916427254868367</v>
      </c>
      <c r="AL917">
        <v>13.415204810032671</v>
      </c>
      <c r="AM917">
        <v>10.787464088230255</v>
      </c>
      <c r="AN917">
        <v>7.1916427254868367</v>
      </c>
    </row>
    <row r="918" spans="24:40" x14ac:dyDescent="0.25">
      <c r="X918">
        <v>74.099999999999994</v>
      </c>
      <c r="Y918" s="22">
        <v>72.381847233493687</v>
      </c>
      <c r="Z918" s="22">
        <v>1.7181527665063072</v>
      </c>
      <c r="AA918" s="22">
        <v>1.7257305250947894</v>
      </c>
      <c r="AB918" s="22">
        <v>4.3910439540154967E-3</v>
      </c>
      <c r="AC918" s="22">
        <v>0.47887180803831231</v>
      </c>
      <c r="AD918" s="22">
        <v>5.3230914714030625E-5</v>
      </c>
      <c r="AE918" s="22">
        <v>0.12956927093944998</v>
      </c>
      <c r="AF918" s="22">
        <v>0.11766215510502193</v>
      </c>
      <c r="AG918" s="22">
        <v>0.69200564162318234</v>
      </c>
      <c r="AH918" s="22">
        <v>1.7257305250947845</v>
      </c>
      <c r="AI918">
        <v>-18.902189705582391</v>
      </c>
      <c r="AJ918">
        <v>-10.787464088230255</v>
      </c>
      <c r="AK918">
        <v>-7.1916427254868367</v>
      </c>
      <c r="AL918">
        <v>13.415204810032671</v>
      </c>
      <c r="AM918">
        <v>10.787464088230255</v>
      </c>
      <c r="AN918">
        <v>7.1916427254868367</v>
      </c>
    </row>
    <row r="919" spans="24:40" x14ac:dyDescent="0.25">
      <c r="X919">
        <v>74</v>
      </c>
      <c r="Y919" s="22">
        <v>72.351021512707902</v>
      </c>
      <c r="Z919" s="22">
        <v>1.6489784872920978</v>
      </c>
      <c r="AA919" s="22">
        <v>1.6567178164082463</v>
      </c>
      <c r="AB919" s="22">
        <v>4.6714830006022072E-3</v>
      </c>
      <c r="AC919" s="22">
        <v>0.45965676691300561</v>
      </c>
      <c r="AD919" s="22">
        <v>5.2191771834966581E-5</v>
      </c>
      <c r="AE919" s="22">
        <v>0.12956927093944998</v>
      </c>
      <c r="AF919" s="22">
        <v>0.11993804306408919</v>
      </c>
      <c r="AG919" s="22">
        <v>0.67797991630505217</v>
      </c>
      <c r="AH919" s="22">
        <v>1.6567178164082437</v>
      </c>
      <c r="AI919">
        <v>-18.902189705582391</v>
      </c>
      <c r="AJ919">
        <v>-10.787464088230255</v>
      </c>
      <c r="AK919">
        <v>-7.1916427254868367</v>
      </c>
      <c r="AL919">
        <v>13.415204810032671</v>
      </c>
      <c r="AM919">
        <v>10.787464088230255</v>
      </c>
      <c r="AN919">
        <v>7.1916427254868367</v>
      </c>
    </row>
    <row r="920" spans="24:40" x14ac:dyDescent="0.25">
      <c r="X920">
        <v>73.8</v>
      </c>
      <c r="Y920" s="22">
        <v>72.089572831947223</v>
      </c>
      <c r="Z920" s="22">
        <v>1.7104271680527745</v>
      </c>
      <c r="AA920" s="22">
        <v>1.7196938228189964</v>
      </c>
      <c r="AB920" s="22">
        <v>5.3885491959405262E-3</v>
      </c>
      <c r="AC920" s="22">
        <v>0.47695757486836632</v>
      </c>
      <c r="AD920" s="22">
        <v>6.4867072349965849E-5</v>
      </c>
      <c r="AE920" s="22">
        <v>0.12956927093944998</v>
      </c>
      <c r="AF920" s="22">
        <v>0.12052241745549795</v>
      </c>
      <c r="AG920" s="22">
        <v>0.69062115147768699</v>
      </c>
      <c r="AH920" s="22">
        <v>1.7196938228189897</v>
      </c>
      <c r="AI920">
        <v>-18.902189705582391</v>
      </c>
      <c r="AJ920">
        <v>-10.787464088230255</v>
      </c>
      <c r="AK920">
        <v>-7.1916427254868367</v>
      </c>
      <c r="AL920">
        <v>13.415204810032671</v>
      </c>
      <c r="AM920">
        <v>10.787464088230255</v>
      </c>
      <c r="AN920">
        <v>7.1916427254868367</v>
      </c>
    </row>
    <row r="921" spans="24:40" x14ac:dyDescent="0.25">
      <c r="X921">
        <v>73.7</v>
      </c>
      <c r="Y921" s="22">
        <v>71.720720745252038</v>
      </c>
      <c r="Z921" s="22">
        <v>1.979279254747965</v>
      </c>
      <c r="AA921" s="22">
        <v>1.9890501245272105</v>
      </c>
      <c r="AB921" s="22">
        <v>4.9123295882564678E-3</v>
      </c>
      <c r="AC921" s="22">
        <v>0.55179567475106617</v>
      </c>
      <c r="AD921" s="22">
        <v>7.9109590319640681E-5</v>
      </c>
      <c r="AE921" s="22">
        <v>0.12956927093944998</v>
      </c>
      <c r="AF921" s="22">
        <v>0.12199276656104752</v>
      </c>
      <c r="AG921" s="22">
        <v>0.74282950584307439</v>
      </c>
      <c r="AH921" s="22">
        <v>1.9890501245272052</v>
      </c>
      <c r="AI921">
        <v>-18.902189705582391</v>
      </c>
      <c r="AJ921">
        <v>-10.787464088230255</v>
      </c>
      <c r="AK921">
        <v>-7.1916427254868367</v>
      </c>
      <c r="AL921">
        <v>13.415204810032671</v>
      </c>
      <c r="AM921">
        <v>10.787464088230255</v>
      </c>
      <c r="AN921">
        <v>7.1916427254868367</v>
      </c>
    </row>
    <row r="922" spans="24:40" x14ac:dyDescent="0.25">
      <c r="X922">
        <v>73.599999999999994</v>
      </c>
      <c r="Y922" s="22">
        <v>71.912349581956335</v>
      </c>
      <c r="Z922" s="22">
        <v>1.6876504180436598</v>
      </c>
      <c r="AA922" s="22">
        <v>1.6954522643406165</v>
      </c>
      <c r="AB922" s="22">
        <v>4.6016313529093026E-3</v>
      </c>
      <c r="AC922" s="22">
        <v>0.47042015510302115</v>
      </c>
      <c r="AD922" s="22">
        <v>5.3843482232121517E-5</v>
      </c>
      <c r="AE922" s="22">
        <v>0.12956927093944998</v>
      </c>
      <c r="AF922" s="22">
        <v>0.12501349237600753</v>
      </c>
      <c r="AG922" s="22">
        <v>0.68587182119038914</v>
      </c>
      <c r="AH922" s="22">
        <v>1.6954522643406105</v>
      </c>
      <c r="AI922">
        <v>-18.902189705582391</v>
      </c>
      <c r="AJ922">
        <v>-10.787464088230255</v>
      </c>
      <c r="AK922">
        <v>-7.1916427254868367</v>
      </c>
      <c r="AL922">
        <v>13.415204810032671</v>
      </c>
      <c r="AM922">
        <v>10.787464088230255</v>
      </c>
      <c r="AN922">
        <v>7.1916427254868367</v>
      </c>
    </row>
    <row r="923" spans="24:40" x14ac:dyDescent="0.25">
      <c r="X923">
        <v>73.400000000000006</v>
      </c>
      <c r="Y923" s="22">
        <v>71.088523093675107</v>
      </c>
      <c r="Z923" s="22">
        <v>2.3114769063248986</v>
      </c>
      <c r="AA923" s="22">
        <v>2.3291125319554737</v>
      </c>
      <c r="AB923" s="22">
        <v>7.5718220517977785E-3</v>
      </c>
      <c r="AC923" s="22">
        <v>0.64527064329706174</v>
      </c>
      <c r="AD923" s="22">
        <v>1.6719817232612916E-4</v>
      </c>
      <c r="AE923" s="22">
        <v>0.12956927093944998</v>
      </c>
      <c r="AF923" s="22">
        <v>0.1260849740419058</v>
      </c>
      <c r="AG923" s="22">
        <v>0.80328739769590674</v>
      </c>
      <c r="AH923" s="22">
        <v>2.3291125319554773</v>
      </c>
      <c r="AI923">
        <v>-18.902189705582391</v>
      </c>
      <c r="AJ923">
        <v>-10.787464088230255</v>
      </c>
      <c r="AK923">
        <v>-7.1916427254868367</v>
      </c>
      <c r="AL923">
        <v>13.415204810032671</v>
      </c>
      <c r="AM923">
        <v>10.787464088230255</v>
      </c>
      <c r="AN923">
        <v>7.1916427254868367</v>
      </c>
    </row>
    <row r="924" spans="24:40" x14ac:dyDescent="0.25">
      <c r="X924">
        <v>73.2</v>
      </c>
      <c r="Y924" s="22">
        <v>71.717004579397837</v>
      </c>
      <c r="Z924" s="22">
        <v>1.4829954206021654</v>
      </c>
      <c r="AA924" s="22">
        <v>1.4899352303679336</v>
      </c>
      <c r="AB924" s="22">
        <v>4.6577929189973192E-3</v>
      </c>
      <c r="AC924" s="22">
        <v>0.41338574016060597</v>
      </c>
      <c r="AD924" s="22">
        <v>4.2088663744822099E-5</v>
      </c>
      <c r="AE924" s="22">
        <v>0.14798710972583889</v>
      </c>
      <c r="AF924" s="22">
        <v>0.12667735911111305</v>
      </c>
      <c r="AG924" s="22">
        <v>0.64295080695229401</v>
      </c>
      <c r="AH924" s="22">
        <v>1.4899352303679378</v>
      </c>
      <c r="AI924">
        <v>-18.902189705582391</v>
      </c>
      <c r="AJ924">
        <v>-10.787464088230255</v>
      </c>
      <c r="AK924">
        <v>-7.1916427254868367</v>
      </c>
      <c r="AL924">
        <v>13.415204810032671</v>
      </c>
      <c r="AM924">
        <v>10.787464088230255</v>
      </c>
      <c r="AN924">
        <v>7.1916427254868367</v>
      </c>
    </row>
    <row r="925" spans="24:40" x14ac:dyDescent="0.25">
      <c r="X925">
        <v>73.099999999999994</v>
      </c>
      <c r="Y925" s="22">
        <v>71.111404537098792</v>
      </c>
      <c r="Z925" s="22">
        <v>1.9885954629012019</v>
      </c>
      <c r="AA925" s="22">
        <v>1.9968522912662365</v>
      </c>
      <c r="AB925" s="22">
        <v>4.1349219474807576E-3</v>
      </c>
      <c r="AC925" s="22">
        <v>0.55417647306307605</v>
      </c>
      <c r="AD925" s="22">
        <v>6.7113421570367231E-5</v>
      </c>
      <c r="AE925" s="22">
        <v>0.14798710972583889</v>
      </c>
      <c r="AF925" s="22">
        <v>0.12801940753548446</v>
      </c>
      <c r="AG925" s="22">
        <v>0.74443030101083074</v>
      </c>
      <c r="AH925" s="22">
        <v>1.9968522912662359</v>
      </c>
      <c r="AI925">
        <v>-18.902189705582391</v>
      </c>
      <c r="AJ925">
        <v>-10.787464088230255</v>
      </c>
      <c r="AK925">
        <v>-7.1916427254868367</v>
      </c>
      <c r="AL925">
        <v>13.415204810032671</v>
      </c>
      <c r="AM925">
        <v>10.787464088230255</v>
      </c>
      <c r="AN925">
        <v>7.1916427254868367</v>
      </c>
    </row>
    <row r="926" spans="24:40" x14ac:dyDescent="0.25">
      <c r="X926">
        <v>72.900000000000006</v>
      </c>
      <c r="Y926" s="22">
        <v>73.035477182607096</v>
      </c>
      <c r="Z926" s="22">
        <v>-0.13547718260709019</v>
      </c>
      <c r="AA926" s="22">
        <v>-0.13625334510884102</v>
      </c>
      <c r="AB926" s="22">
        <v>5.6964656620026779E-3</v>
      </c>
      <c r="AC926" s="22">
        <v>-3.7784054295082574E-2</v>
      </c>
      <c r="AD926" s="22">
        <v>4.3047706002097487E-7</v>
      </c>
      <c r="AE926" s="22">
        <v>0.14798710972583889</v>
      </c>
      <c r="AF926" s="22">
        <v>0.12843425541014836</v>
      </c>
      <c r="AG926" s="22">
        <v>0.19438120869848138</v>
      </c>
      <c r="AH926" s="22">
        <v>-0.13625334510883566</v>
      </c>
      <c r="AI926">
        <v>-18.902189705582391</v>
      </c>
      <c r="AJ926">
        <v>-10.787464088230255</v>
      </c>
      <c r="AK926">
        <v>-7.1916427254868367</v>
      </c>
      <c r="AL926">
        <v>13.415204810032671</v>
      </c>
      <c r="AM926">
        <v>10.787464088230255</v>
      </c>
      <c r="AN926">
        <v>7.1916427254868367</v>
      </c>
    </row>
    <row r="927" spans="24:40" x14ac:dyDescent="0.25">
      <c r="X927">
        <v>72.7</v>
      </c>
      <c r="Y927" s="22">
        <v>70.692491450620537</v>
      </c>
      <c r="Z927" s="22">
        <v>2.007508549379466</v>
      </c>
      <c r="AA927" s="22">
        <v>2.0166610697952336</v>
      </c>
      <c r="AB927" s="22">
        <v>4.5384524711930213E-3</v>
      </c>
      <c r="AC927" s="22">
        <v>0.55956050162385806</v>
      </c>
      <c r="AD927" s="22">
        <v>7.5131801690945572E-5</v>
      </c>
      <c r="AE927" s="22">
        <v>0.14798710972583889</v>
      </c>
      <c r="AF927" s="22">
        <v>0.13196888733796364</v>
      </c>
      <c r="AG927" s="22">
        <v>0.74803776751167994</v>
      </c>
      <c r="AH927" s="22">
        <v>2.0166610697952367</v>
      </c>
      <c r="AI927">
        <v>-18.902189705582391</v>
      </c>
      <c r="AJ927">
        <v>-10.787464088230255</v>
      </c>
      <c r="AK927">
        <v>-7.1916427254868367</v>
      </c>
      <c r="AL927">
        <v>13.415204810032671</v>
      </c>
      <c r="AM927">
        <v>10.787464088230255</v>
      </c>
      <c r="AN927">
        <v>7.1916427254868367</v>
      </c>
    </row>
    <row r="928" spans="24:40" x14ac:dyDescent="0.25">
      <c r="X928">
        <v>72.400000000000006</v>
      </c>
      <c r="Y928" s="22">
        <v>70.089359277026745</v>
      </c>
      <c r="Z928" s="22">
        <v>2.3106407229732611</v>
      </c>
      <c r="AA928" s="22">
        <v>2.322065387801203</v>
      </c>
      <c r="AB928" s="22">
        <v>4.9200444087260497E-3</v>
      </c>
      <c r="AC928" s="22">
        <v>0.64417716514417633</v>
      </c>
      <c r="AD928" s="22">
        <v>1.0798615937813414E-4</v>
      </c>
      <c r="AE928" s="22">
        <v>0.14798710972583889</v>
      </c>
      <c r="AF928" s="22">
        <v>0.13478331735096552</v>
      </c>
      <c r="AG928" s="22">
        <v>0.80260648212195262</v>
      </c>
      <c r="AH928" s="22">
        <v>2.3220653878012087</v>
      </c>
      <c r="AI928">
        <v>-18.902189705582391</v>
      </c>
      <c r="AJ928">
        <v>-10.787464088230255</v>
      </c>
      <c r="AK928">
        <v>-7.1916427254868367</v>
      </c>
      <c r="AL928">
        <v>13.415204810032671</v>
      </c>
      <c r="AM928">
        <v>10.787464088230255</v>
      </c>
      <c r="AN928">
        <v>7.1916427254868367</v>
      </c>
    </row>
    <row r="929" spans="24:40" x14ac:dyDescent="0.25">
      <c r="X929">
        <v>78.2</v>
      </c>
      <c r="Y929" s="22">
        <v>73.835278884161397</v>
      </c>
      <c r="Z929" s="22">
        <v>4.3647211158386057</v>
      </c>
      <c r="AA929" s="22">
        <v>4.4468241388086511</v>
      </c>
      <c r="AB929" s="22">
        <v>1.8463294343824016E-2</v>
      </c>
      <c r="AC929" s="22">
        <v>1.2251947264989356</v>
      </c>
      <c r="AD929" s="22">
        <v>1.4861384989541058E-3</v>
      </c>
      <c r="AE929" s="22">
        <v>0.14798710972583889</v>
      </c>
      <c r="AF929" s="22">
        <v>0.13537314588423696</v>
      </c>
      <c r="AG929" s="22">
        <v>1.1068851460286815</v>
      </c>
      <c r="AH929" s="22">
        <v>4.4468241388086511</v>
      </c>
      <c r="AI929">
        <v>-18.902189705582391</v>
      </c>
      <c r="AJ929">
        <v>-10.787464088230255</v>
      </c>
      <c r="AK929">
        <v>-7.1916427254868367</v>
      </c>
      <c r="AL929">
        <v>13.415204810032671</v>
      </c>
      <c r="AM929">
        <v>10.787464088230255</v>
      </c>
      <c r="AN929">
        <v>7.1916427254868367</v>
      </c>
    </row>
    <row r="930" spans="24:40" x14ac:dyDescent="0.25">
      <c r="X930">
        <v>77.900000000000006</v>
      </c>
      <c r="Y930" s="22">
        <v>73.023030502659878</v>
      </c>
      <c r="Z930" s="22">
        <v>4.8769694973401272</v>
      </c>
      <c r="AA930" s="22">
        <v>4.9390875107347085</v>
      </c>
      <c r="AB930" s="22">
        <v>1.2576819758624918E-2</v>
      </c>
      <c r="AC930" s="22">
        <v>1.3648982343884835</v>
      </c>
      <c r="AD930" s="22">
        <v>1.2488620301004348E-3</v>
      </c>
      <c r="AE930" s="22">
        <v>0.14798710972583889</v>
      </c>
      <c r="AF930" s="22">
        <v>0.1365782586028966</v>
      </c>
      <c r="AG930" s="22">
        <v>1.1682885920818038</v>
      </c>
      <c r="AH930" s="22">
        <v>4.939087510734713</v>
      </c>
      <c r="AI930">
        <v>-18.902189705582391</v>
      </c>
      <c r="AJ930">
        <v>-10.787464088230255</v>
      </c>
      <c r="AK930">
        <v>-7.1916427254868367</v>
      </c>
      <c r="AL930">
        <v>13.415204810032671</v>
      </c>
      <c r="AM930">
        <v>10.787464088230255</v>
      </c>
      <c r="AN930">
        <v>7.1916427254868367</v>
      </c>
    </row>
    <row r="931" spans="24:40" x14ac:dyDescent="0.25">
      <c r="X931">
        <v>77.599999999999994</v>
      </c>
      <c r="Y931" s="22">
        <v>72.318685557658398</v>
      </c>
      <c r="Z931" s="22">
        <v>5.2813144423415963</v>
      </c>
      <c r="AA931" s="22">
        <v>5.3316770968984031</v>
      </c>
      <c r="AB931" s="22">
        <v>9.4459311097633697E-3</v>
      </c>
      <c r="AC931" s="22">
        <v>1.4757229257293403</v>
      </c>
      <c r="AD931" s="22">
        <v>1.0930062242284619E-3</v>
      </c>
      <c r="AE931" s="22">
        <v>0.14798710972583889</v>
      </c>
      <c r="AF931" s="22">
        <v>0.14233826658708645</v>
      </c>
      <c r="AG931" s="22">
        <v>1.2147933675030254</v>
      </c>
      <c r="AH931" s="22">
        <v>5.3316770968984013</v>
      </c>
      <c r="AI931">
        <v>-18.902189705582391</v>
      </c>
      <c r="AJ931">
        <v>-10.787464088230255</v>
      </c>
      <c r="AK931">
        <v>-7.1916427254868367</v>
      </c>
      <c r="AL931">
        <v>13.415204810032671</v>
      </c>
      <c r="AM931">
        <v>10.787464088230255</v>
      </c>
      <c r="AN931">
        <v>7.1916427254868367</v>
      </c>
    </row>
    <row r="932" spans="24:40" x14ac:dyDescent="0.25">
      <c r="X932">
        <v>77.3</v>
      </c>
      <c r="Y932" s="22">
        <v>71.557944969232324</v>
      </c>
      <c r="Z932" s="22">
        <v>5.7420550307676734</v>
      </c>
      <c r="AA932" s="22">
        <v>5.785693282326136</v>
      </c>
      <c r="AB932" s="22">
        <v>7.5424412302951653E-3</v>
      </c>
      <c r="AC932" s="22">
        <v>1.602925250404734</v>
      </c>
      <c r="AD932" s="22">
        <v>1.0277155570611544E-3</v>
      </c>
      <c r="AE932" s="22">
        <v>0.14798710972583889</v>
      </c>
      <c r="AF932" s="22">
        <v>0.14265752657027481</v>
      </c>
      <c r="AG932" s="22">
        <v>1.2660668427870363</v>
      </c>
      <c r="AH932" s="22">
        <v>5.7856932823261316</v>
      </c>
      <c r="AI932">
        <v>-18.902189705582391</v>
      </c>
      <c r="AJ932">
        <v>-10.787464088230255</v>
      </c>
      <c r="AK932">
        <v>-7.1916427254868367</v>
      </c>
      <c r="AL932">
        <v>13.415204810032671</v>
      </c>
      <c r="AM932">
        <v>10.787464088230255</v>
      </c>
      <c r="AN932">
        <v>7.1916427254868367</v>
      </c>
    </row>
    <row r="933" spans="24:40" x14ac:dyDescent="0.25">
      <c r="X933">
        <v>76.7</v>
      </c>
      <c r="Y933" s="22">
        <v>70.681460299415534</v>
      </c>
      <c r="Z933" s="22">
        <v>6.0185397005844692</v>
      </c>
      <c r="AA933" s="22">
        <v>6.0634647191746183</v>
      </c>
      <c r="AB933" s="22">
        <v>7.4091333372629156E-3</v>
      </c>
      <c r="AC933" s="22">
        <v>1.6799945933592966</v>
      </c>
      <c r="AD933" s="22">
        <v>1.1088155376742109E-3</v>
      </c>
      <c r="AE933" s="22">
        <v>0.14798710972583889</v>
      </c>
      <c r="AF933" s="22">
        <v>0.14364152071704589</v>
      </c>
      <c r="AG933" s="22">
        <v>1.2961460540229626</v>
      </c>
      <c r="AH933" s="22">
        <v>6.0634647191746236</v>
      </c>
      <c r="AI933">
        <v>-18.902189705582391</v>
      </c>
      <c r="AJ933">
        <v>-10.787464088230255</v>
      </c>
      <c r="AK933">
        <v>-7.1916427254868367</v>
      </c>
      <c r="AL933">
        <v>13.415204810032671</v>
      </c>
      <c r="AM933">
        <v>10.787464088230255</v>
      </c>
      <c r="AN933">
        <v>7.1916427254868367</v>
      </c>
    </row>
    <row r="934" spans="24:40" x14ac:dyDescent="0.25">
      <c r="X934">
        <v>76.3</v>
      </c>
      <c r="Y934" s="22">
        <v>70.917497763280551</v>
      </c>
      <c r="Z934" s="22">
        <v>5.3825022367194464</v>
      </c>
      <c r="AA934" s="22">
        <v>5.4292943277145724</v>
      </c>
      <c r="AB934" s="22">
        <v>8.6184480285520972E-3</v>
      </c>
      <c r="AC934" s="22">
        <v>1.5033693582290448</v>
      </c>
      <c r="AD934" s="22">
        <v>1.0341082939652533E-3</v>
      </c>
      <c r="AE934" s="22">
        <v>0.16337348484333708</v>
      </c>
      <c r="AF934" s="22">
        <v>0.14509758767560693</v>
      </c>
      <c r="AG934" s="22">
        <v>1.2261196345500078</v>
      </c>
      <c r="AH934" s="22">
        <v>5.4292943277145671</v>
      </c>
      <c r="AI934">
        <v>-18.902189705582391</v>
      </c>
      <c r="AJ934">
        <v>-10.787464088230255</v>
      </c>
      <c r="AK934">
        <v>-7.1916427254868367</v>
      </c>
      <c r="AL934">
        <v>13.415204810032671</v>
      </c>
      <c r="AM934">
        <v>10.787464088230255</v>
      </c>
      <c r="AN934">
        <v>7.1916427254868367</v>
      </c>
    </row>
    <row r="935" spans="24:40" x14ac:dyDescent="0.25">
      <c r="X935">
        <v>75.900000000000006</v>
      </c>
      <c r="Y935" s="22">
        <v>70.51745466693562</v>
      </c>
      <c r="Z935" s="22">
        <v>5.3825453330643853</v>
      </c>
      <c r="AA935" s="22">
        <v>5.4371968875679215</v>
      </c>
      <c r="AB935" s="22">
        <v>1.0051420912952729E-2</v>
      </c>
      <c r="AC935" s="22">
        <v>1.5044690910866605</v>
      </c>
      <c r="AD935" s="22">
        <v>1.2095609619135654E-3</v>
      </c>
      <c r="AE935" s="22">
        <v>0.16337348484333708</v>
      </c>
      <c r="AF935" s="22">
        <v>0.14830293334009603</v>
      </c>
      <c r="AG935" s="22">
        <v>1.2265680132331271</v>
      </c>
      <c r="AH935" s="22">
        <v>5.4371968875679269</v>
      </c>
      <c r="AI935">
        <v>-18.902189705582391</v>
      </c>
      <c r="AJ935">
        <v>-10.787464088230255</v>
      </c>
      <c r="AK935">
        <v>-7.1916427254868367</v>
      </c>
      <c r="AL935">
        <v>13.415204810032671</v>
      </c>
      <c r="AM935">
        <v>10.787464088230255</v>
      </c>
      <c r="AN935">
        <v>7.1916427254868367</v>
      </c>
    </row>
    <row r="936" spans="24:40" x14ac:dyDescent="0.25">
      <c r="X936">
        <v>75.400000000000006</v>
      </c>
      <c r="Y936" s="22">
        <v>70.372282939556655</v>
      </c>
      <c r="Z936" s="22">
        <v>5.0277170604433508</v>
      </c>
      <c r="AA936" s="22">
        <v>5.0630222241657776</v>
      </c>
      <c r="AB936" s="22">
        <v>6.9731401837249078E-3</v>
      </c>
      <c r="AC936" s="22">
        <v>1.4031116265490602</v>
      </c>
      <c r="AD936" s="22">
        <v>7.2760930793105104E-4</v>
      </c>
      <c r="AE936" s="22">
        <v>0.16337348484333708</v>
      </c>
      <c r="AF936" s="22">
        <v>0.15142537769968076</v>
      </c>
      <c r="AG936" s="22">
        <v>1.1845301290170125</v>
      </c>
      <c r="AH936" s="22">
        <v>5.0630222241657732</v>
      </c>
      <c r="AI936">
        <v>-18.902189705582391</v>
      </c>
      <c r="AJ936">
        <v>-10.787464088230255</v>
      </c>
      <c r="AK936">
        <v>-7.1916427254868367</v>
      </c>
      <c r="AL936">
        <v>13.415204810032671</v>
      </c>
      <c r="AM936">
        <v>10.787464088230255</v>
      </c>
      <c r="AN936">
        <v>7.1916427254868367</v>
      </c>
    </row>
    <row r="937" spans="24:40" x14ac:dyDescent="0.25">
      <c r="X937">
        <v>75</v>
      </c>
      <c r="Y937" s="22">
        <v>70.602594257275072</v>
      </c>
      <c r="Z937" s="22">
        <v>4.3974057427249278</v>
      </c>
      <c r="AA937" s="22">
        <v>4.4292098591494806</v>
      </c>
      <c r="AB937" s="22">
        <v>7.1805395174163733E-3</v>
      </c>
      <c r="AC937" s="22">
        <v>1.2273354837292088</v>
      </c>
      <c r="AD937" s="22">
        <v>5.734027548684557E-4</v>
      </c>
      <c r="AE937" s="22">
        <v>0.16337348484333708</v>
      </c>
      <c r="AF937" s="22">
        <v>0.15299864926503154</v>
      </c>
      <c r="AG937" s="22">
        <v>1.1078517426665035</v>
      </c>
      <c r="AH937" s="22">
        <v>4.4292098591494806</v>
      </c>
      <c r="AI937">
        <v>-18.902189705582391</v>
      </c>
      <c r="AJ937">
        <v>-10.787464088230255</v>
      </c>
      <c r="AK937">
        <v>-7.1916427254868367</v>
      </c>
      <c r="AL937">
        <v>13.415204810032671</v>
      </c>
      <c r="AM937">
        <v>10.787464088230255</v>
      </c>
      <c r="AN937">
        <v>7.1916427254868367</v>
      </c>
    </row>
    <row r="938" spans="24:40" x14ac:dyDescent="0.25">
      <c r="X938">
        <v>74.3</v>
      </c>
      <c r="Y938" s="22">
        <v>70.751450954979703</v>
      </c>
      <c r="Z938" s="22">
        <v>3.5485490450202946</v>
      </c>
      <c r="AA938" s="22">
        <v>3.5810678954204036</v>
      </c>
      <c r="AB938" s="22">
        <v>9.0807690191222236E-3</v>
      </c>
      <c r="AC938" s="22">
        <v>0.99136498452954991</v>
      </c>
      <c r="AD938" s="22">
        <v>4.7402137073803742E-4</v>
      </c>
      <c r="AE938" s="22">
        <v>0.16337348484333708</v>
      </c>
      <c r="AF938" s="22">
        <v>0.15514644519054183</v>
      </c>
      <c r="AG938" s="22">
        <v>0.99567313136869873</v>
      </c>
      <c r="AH938" s="22">
        <v>3.5810678954204014</v>
      </c>
      <c r="AI938">
        <v>-18.902189705582391</v>
      </c>
      <c r="AJ938">
        <v>-10.787464088230255</v>
      </c>
      <c r="AK938">
        <v>-7.1916427254868367</v>
      </c>
      <c r="AL938">
        <v>13.415204810032671</v>
      </c>
      <c r="AM938">
        <v>10.787464088230255</v>
      </c>
      <c r="AN938">
        <v>7.1916427254868367</v>
      </c>
    </row>
    <row r="939" spans="24:40" x14ac:dyDescent="0.25">
      <c r="X939">
        <v>73.400000000000006</v>
      </c>
      <c r="Y939" s="22">
        <v>71.70956958870714</v>
      </c>
      <c r="Z939" s="22">
        <v>1.6904304112928656</v>
      </c>
      <c r="AA939" s="22">
        <v>1.7042616286548196</v>
      </c>
      <c r="AB939" s="22">
        <v>8.1156655348020336E-3</v>
      </c>
      <c r="AC939" s="22">
        <v>0.47202899152377215</v>
      </c>
      <c r="AD939" s="22">
        <v>9.5950414463730386E-5</v>
      </c>
      <c r="AE939" s="22">
        <v>0.16337348484333708</v>
      </c>
      <c r="AF939" s="22">
        <v>0.15569291640440952</v>
      </c>
      <c r="AG939" s="22">
        <v>0.68704366056588584</v>
      </c>
      <c r="AH939" s="22">
        <v>1.7042616286548251</v>
      </c>
      <c r="AI939">
        <v>-18.902189705582391</v>
      </c>
      <c r="AJ939">
        <v>-10.787464088230255</v>
      </c>
      <c r="AK939">
        <v>-7.1916427254868367</v>
      </c>
      <c r="AL939">
        <v>13.415204810032671</v>
      </c>
      <c r="AM939">
        <v>10.787464088230255</v>
      </c>
      <c r="AN939">
        <v>7.1916427254868367</v>
      </c>
    </row>
    <row r="940" spans="24:40" x14ac:dyDescent="0.25">
      <c r="X940">
        <v>72.7</v>
      </c>
      <c r="Y940" s="22">
        <v>69.533545731557183</v>
      </c>
      <c r="Z940" s="22">
        <v>3.1664542684428199</v>
      </c>
      <c r="AA940" s="22">
        <v>3.1875628876957052</v>
      </c>
      <c r="AB940" s="22">
        <v>6.6221812703241524E-3</v>
      </c>
      <c r="AC940" s="22">
        <v>0.88352304698801554</v>
      </c>
      <c r="AD940" s="22">
        <v>2.7388532985402579E-4</v>
      </c>
      <c r="AE940" s="22">
        <v>0.16337348484333708</v>
      </c>
      <c r="AF940" s="22">
        <v>0.1622864371840777</v>
      </c>
      <c r="AG940" s="22">
        <v>0.93995906665557283</v>
      </c>
      <c r="AH940" s="22">
        <v>3.1875628876956985</v>
      </c>
      <c r="AI940">
        <v>-18.902189705582391</v>
      </c>
      <c r="AJ940">
        <v>-10.787464088230255</v>
      </c>
      <c r="AK940">
        <v>-7.1916427254868367</v>
      </c>
      <c r="AL940">
        <v>13.415204810032671</v>
      </c>
      <c r="AM940">
        <v>10.787464088230255</v>
      </c>
      <c r="AN940">
        <v>7.1916427254868367</v>
      </c>
    </row>
    <row r="941" spans="24:40" x14ac:dyDescent="0.25">
      <c r="X941">
        <v>71.8</v>
      </c>
      <c r="Y941" s="22">
        <v>69.191695141019466</v>
      </c>
      <c r="Z941" s="22">
        <v>2.6083048589805315</v>
      </c>
      <c r="AA941" s="22">
        <v>2.6258894442780303</v>
      </c>
      <c r="AB941" s="22">
        <v>6.6966205815755624E-3</v>
      </c>
      <c r="AC941" s="22">
        <v>0.72781212370276349</v>
      </c>
      <c r="AD941" s="22">
        <v>1.8795710649399596E-4</v>
      </c>
      <c r="AE941" s="22">
        <v>0.16337348484333708</v>
      </c>
      <c r="AF941" s="22">
        <v>0.16484127895643255</v>
      </c>
      <c r="AG941" s="22">
        <v>0.8531190559955647</v>
      </c>
      <c r="AH941" s="22">
        <v>2.6258894442780258</v>
      </c>
      <c r="AI941">
        <v>-18.902189705582391</v>
      </c>
      <c r="AJ941">
        <v>-10.787464088230255</v>
      </c>
      <c r="AK941">
        <v>-7.1916427254868367</v>
      </c>
      <c r="AL941">
        <v>13.415204810032671</v>
      </c>
      <c r="AM941">
        <v>10.787464088230255</v>
      </c>
      <c r="AN941">
        <v>7.1916427254868367</v>
      </c>
    </row>
    <row r="942" spans="24:40" x14ac:dyDescent="0.25">
      <c r="X942">
        <v>78</v>
      </c>
      <c r="Y942" s="22">
        <v>68.828214277937079</v>
      </c>
      <c r="Z942" s="22">
        <v>9.1717857220629213</v>
      </c>
      <c r="AA942" s="22">
        <v>9.2327285787228845</v>
      </c>
      <c r="AB942" s="22">
        <v>6.600741713604745E-3</v>
      </c>
      <c r="AC942" s="22">
        <v>2.5591390038416884</v>
      </c>
      <c r="AD942" s="22">
        <v>2.2903563525906619E-3</v>
      </c>
      <c r="AE942" s="22">
        <v>0.16337348484333708</v>
      </c>
      <c r="AF942" s="22">
        <v>0.16539571606184181</v>
      </c>
      <c r="AG942" s="22">
        <v>1.5997309160736028</v>
      </c>
      <c r="AH942" s="22">
        <v>9.2327285787228881</v>
      </c>
      <c r="AI942">
        <v>-18.902189705582391</v>
      </c>
      <c r="AJ942">
        <v>-10.787464088230255</v>
      </c>
      <c r="AK942">
        <v>-7.1916427254868367</v>
      </c>
      <c r="AL942">
        <v>13.415204810032671</v>
      </c>
      <c r="AM942">
        <v>10.787464088230255</v>
      </c>
      <c r="AN942">
        <v>7.1916427254868367</v>
      </c>
    </row>
    <row r="943" spans="24:40" x14ac:dyDescent="0.25">
      <c r="X943">
        <v>69.599999999999994</v>
      </c>
      <c r="Y943" s="22">
        <v>68.430730311139271</v>
      </c>
      <c r="Z943" s="22">
        <v>1.169269688860723</v>
      </c>
      <c r="AA943" s="22">
        <v>1.177819148981186</v>
      </c>
      <c r="AB943" s="22">
        <v>7.2587206005738014E-3</v>
      </c>
      <c r="AC943" s="22">
        <v>0.32636121625227843</v>
      </c>
      <c r="AD943" s="22">
        <v>4.0989015213510414E-5</v>
      </c>
      <c r="AE943" s="22">
        <v>0.16337348484333708</v>
      </c>
      <c r="AF943" s="22">
        <v>0.16605799832503182</v>
      </c>
      <c r="AG943" s="22">
        <v>0.57128033070663164</v>
      </c>
      <c r="AH943" s="22">
        <v>1.1778191489811829</v>
      </c>
      <c r="AI943">
        <v>-18.902189705582391</v>
      </c>
      <c r="AJ943">
        <v>-10.787464088230255</v>
      </c>
      <c r="AK943">
        <v>-7.1916427254868367</v>
      </c>
      <c r="AL943">
        <v>13.415204810032671</v>
      </c>
      <c r="AM943">
        <v>10.787464088230255</v>
      </c>
      <c r="AN943">
        <v>7.1916427254868367</v>
      </c>
    </row>
    <row r="944" spans="24:40" x14ac:dyDescent="0.25">
      <c r="X944">
        <v>57.8</v>
      </c>
      <c r="Y944" s="22">
        <v>60.393742170459149</v>
      </c>
      <c r="Z944" s="22">
        <v>-2.5937421704591515</v>
      </c>
      <c r="AA944" s="22">
        <v>-2.6022471948874681</v>
      </c>
      <c r="AB944" s="22">
        <v>3.2683383980680555E-3</v>
      </c>
      <c r="AC944" s="22">
        <v>-0.72250285546419091</v>
      </c>
      <c r="AD944" s="22">
        <v>9.0089524978686917E-5</v>
      </c>
      <c r="AE944" s="22">
        <v>0.16337348484333708</v>
      </c>
      <c r="AF944" s="22">
        <v>0.16719648217594898</v>
      </c>
      <c r="AG944" s="22">
        <v>0.85000167968315854</v>
      </c>
      <c r="AH944" s="22">
        <v>-2.6022471948874673</v>
      </c>
      <c r="AI944">
        <v>-18.902189705582391</v>
      </c>
      <c r="AJ944">
        <v>-10.787464088230255</v>
      </c>
      <c r="AK944">
        <v>-7.1916427254868367</v>
      </c>
      <c r="AL944">
        <v>13.415204810032671</v>
      </c>
      <c r="AM944">
        <v>10.787464088230255</v>
      </c>
      <c r="AN944">
        <v>7.1916427254868367</v>
      </c>
    </row>
    <row r="945" spans="24:40" x14ac:dyDescent="0.25">
      <c r="X945">
        <v>57.3</v>
      </c>
      <c r="Y945" s="22">
        <v>59.480797259055038</v>
      </c>
      <c r="Z945" s="22">
        <v>-2.1807972590550406</v>
      </c>
      <c r="AA945" s="22">
        <v>-2.2051098197237025</v>
      </c>
      <c r="AB945" s="22">
        <v>1.1025555485354759E-2</v>
      </c>
      <c r="AC945" s="22">
        <v>-0.60985227705489142</v>
      </c>
      <c r="AD945" s="22">
        <v>2.1822831945074157E-4</v>
      </c>
      <c r="AE945" s="22">
        <v>0.16337348484333708</v>
      </c>
      <c r="AF945" s="22">
        <v>0.16742628405469343</v>
      </c>
      <c r="AG945" s="22">
        <v>0.78093039193957059</v>
      </c>
      <c r="AH945" s="22">
        <v>-2.2051098197237051</v>
      </c>
      <c r="AI945">
        <v>-18.902189705582391</v>
      </c>
      <c r="AJ945">
        <v>-10.787464088230255</v>
      </c>
      <c r="AK945">
        <v>-7.1916427254868367</v>
      </c>
      <c r="AL945">
        <v>13.415204810032671</v>
      </c>
      <c r="AM945">
        <v>10.787464088230255</v>
      </c>
      <c r="AN945">
        <v>7.1916427254868367</v>
      </c>
    </row>
    <row r="946" spans="24:40" x14ac:dyDescent="0.25">
      <c r="X946">
        <v>57.2</v>
      </c>
      <c r="Y946" s="22">
        <v>63.685283585778691</v>
      </c>
      <c r="Z946" s="22">
        <v>-6.4852835857786886</v>
      </c>
      <c r="AA946" s="22">
        <v>-6.5272572251553242</v>
      </c>
      <c r="AB946" s="22">
        <v>6.4305171266844808E-3</v>
      </c>
      <c r="AC946" s="22">
        <v>-1.8093881484033418</v>
      </c>
      <c r="AD946" s="22">
        <v>1.1152122650341168E-3</v>
      </c>
      <c r="AE946" s="22">
        <v>0.16337348484333708</v>
      </c>
      <c r="AF946" s="22">
        <v>0.16754586903368021</v>
      </c>
      <c r="AG946" s="22">
        <v>1.3451349926320932</v>
      </c>
      <c r="AH946" s="22">
        <v>-6.5272572251553251</v>
      </c>
      <c r="AI946">
        <v>-18.902189705582391</v>
      </c>
      <c r="AJ946">
        <v>-10.787464088230255</v>
      </c>
      <c r="AK946">
        <v>-7.1916427254868367</v>
      </c>
      <c r="AL946">
        <v>13.415204810032671</v>
      </c>
      <c r="AM946">
        <v>10.787464088230255</v>
      </c>
      <c r="AN946">
        <v>7.1916427254868367</v>
      </c>
    </row>
    <row r="947" spans="24:40" x14ac:dyDescent="0.25">
      <c r="X947">
        <v>56.8</v>
      </c>
      <c r="Y947" s="22">
        <v>59.222148400169289</v>
      </c>
      <c r="Z947" s="22">
        <v>-2.4221484001692914</v>
      </c>
      <c r="AA947" s="22">
        <v>-2.4312982052134515</v>
      </c>
      <c r="AB947" s="22">
        <v>3.7633413394301237E-3</v>
      </c>
      <c r="AC947" s="22">
        <v>-0.67487195428744173</v>
      </c>
      <c r="AD947" s="22">
        <v>9.0552459913351797E-5</v>
      </c>
      <c r="AE947" s="22">
        <v>0.18343432307636306</v>
      </c>
      <c r="AF947" s="22">
        <v>0.16994681990148855</v>
      </c>
      <c r="AG947" s="22">
        <v>0.82150590642273635</v>
      </c>
      <c r="AH947" s="22">
        <v>-2.4312982052134533</v>
      </c>
      <c r="AI947">
        <v>-18.902189705582391</v>
      </c>
      <c r="AJ947">
        <v>-10.787464088230255</v>
      </c>
      <c r="AK947">
        <v>-7.1916427254868367</v>
      </c>
      <c r="AL947">
        <v>13.415204810032671</v>
      </c>
      <c r="AM947">
        <v>10.787464088230255</v>
      </c>
      <c r="AN947">
        <v>7.1916427254868367</v>
      </c>
    </row>
    <row r="948" spans="24:40" x14ac:dyDescent="0.25">
      <c r="X948">
        <v>56.5</v>
      </c>
      <c r="Y948" s="22">
        <v>58.256592279059547</v>
      </c>
      <c r="Z948" s="22">
        <v>-1.7565922790595465</v>
      </c>
      <c r="AA948" s="22">
        <v>-1.7648972310212443</v>
      </c>
      <c r="AB948" s="22">
        <v>4.7056292092970478E-3</v>
      </c>
      <c r="AC948" s="22">
        <v>-0.48966277267082026</v>
      </c>
      <c r="AD948" s="22">
        <v>5.9663225588212452E-5</v>
      </c>
      <c r="AE948" s="22">
        <v>0.18343432307636306</v>
      </c>
      <c r="AF948" s="22">
        <v>0.16995652865270386</v>
      </c>
      <c r="AG948" s="22">
        <v>0.69975908187805624</v>
      </c>
      <c r="AH948" s="22">
        <v>-1.7648972310212476</v>
      </c>
      <c r="AI948">
        <v>-18.902189705582391</v>
      </c>
      <c r="AJ948">
        <v>-10.787464088230255</v>
      </c>
      <c r="AK948">
        <v>-7.1916427254868367</v>
      </c>
      <c r="AL948">
        <v>13.415204810032671</v>
      </c>
      <c r="AM948">
        <v>10.787464088230255</v>
      </c>
      <c r="AN948">
        <v>7.1916427254868367</v>
      </c>
    </row>
    <row r="949" spans="24:40" x14ac:dyDescent="0.25">
      <c r="X949">
        <v>56</v>
      </c>
      <c r="Y949" s="22">
        <v>57.868753851963682</v>
      </c>
      <c r="Z949" s="22">
        <v>-1.8687538519636817</v>
      </c>
      <c r="AA949" s="22">
        <v>-1.8784743336193657</v>
      </c>
      <c r="AB949" s="22">
        <v>5.1746683368067998E-3</v>
      </c>
      <c r="AC949" s="22">
        <v>-0.52105140938028316</v>
      </c>
      <c r="AD949" s="22">
        <v>7.4326423077163262E-5</v>
      </c>
      <c r="AE949" s="22">
        <v>0.18343432307636306</v>
      </c>
      <c r="AF949" s="22">
        <v>0.17093363292970265</v>
      </c>
      <c r="AG949" s="22">
        <v>0.72183890819232177</v>
      </c>
      <c r="AH949" s="22">
        <v>-1.8784743336193661</v>
      </c>
      <c r="AI949">
        <v>-18.902189705582391</v>
      </c>
      <c r="AJ949">
        <v>-10.787464088230255</v>
      </c>
      <c r="AK949">
        <v>-7.1916427254868367</v>
      </c>
      <c r="AL949">
        <v>13.415204810032671</v>
      </c>
      <c r="AM949">
        <v>10.787464088230255</v>
      </c>
      <c r="AN949">
        <v>7.1916427254868367</v>
      </c>
    </row>
    <row r="950" spans="24:40" x14ac:dyDescent="0.25">
      <c r="X950">
        <v>55.5</v>
      </c>
      <c r="Y950" s="22">
        <v>56.936626813370218</v>
      </c>
      <c r="Z950" s="22">
        <v>-1.4366268133702178</v>
      </c>
      <c r="AA950" s="22">
        <v>-1.4454275632884688</v>
      </c>
      <c r="AB950" s="22">
        <v>6.0886827827112203E-3</v>
      </c>
      <c r="AC950" s="22">
        <v>-0.40074862579903292</v>
      </c>
      <c r="AD950" s="22">
        <v>5.1780494668969119E-5</v>
      </c>
      <c r="AE950" s="22">
        <v>0.18343432307636306</v>
      </c>
      <c r="AF950" s="22">
        <v>0.17130516363601478</v>
      </c>
      <c r="AG950" s="22">
        <v>0.6330470960355421</v>
      </c>
      <c r="AH950" s="22">
        <v>-1.4454275632884686</v>
      </c>
      <c r="AI950">
        <v>-18.902189705582391</v>
      </c>
      <c r="AJ950">
        <v>-10.787464088230255</v>
      </c>
      <c r="AK950">
        <v>-7.1916427254868367</v>
      </c>
      <c r="AL950">
        <v>13.415204810032671</v>
      </c>
      <c r="AM950">
        <v>10.787464088230255</v>
      </c>
      <c r="AN950">
        <v>7.1916427254868367</v>
      </c>
    </row>
    <row r="951" spans="24:40" x14ac:dyDescent="0.25">
      <c r="X951">
        <v>55</v>
      </c>
      <c r="Y951" s="22">
        <v>57.333063229493881</v>
      </c>
      <c r="Z951" s="22">
        <v>-2.3330632294938809</v>
      </c>
      <c r="AA951" s="22">
        <v>-2.3458761561511636</v>
      </c>
      <c r="AB951" s="22">
        <v>5.4618938956708099E-3</v>
      </c>
      <c r="AC951" s="22">
        <v>-0.65060543475110411</v>
      </c>
      <c r="AD951" s="22">
        <v>1.2234989580522148E-4</v>
      </c>
      <c r="AE951" s="22">
        <v>0.18343432307636306</v>
      </c>
      <c r="AF951" s="22">
        <v>0.17137139459338691</v>
      </c>
      <c r="AG951" s="22">
        <v>0.80660116213101507</v>
      </c>
      <c r="AH951" s="22">
        <v>-2.3458761561511623</v>
      </c>
      <c r="AI951">
        <v>-18.902189705582391</v>
      </c>
      <c r="AJ951">
        <v>-10.787464088230255</v>
      </c>
      <c r="AK951">
        <v>-7.1916427254868367</v>
      </c>
      <c r="AL951">
        <v>13.415204810032671</v>
      </c>
      <c r="AM951">
        <v>10.787464088230255</v>
      </c>
      <c r="AN951">
        <v>7.1916427254868367</v>
      </c>
    </row>
    <row r="952" spans="24:40" x14ac:dyDescent="0.25">
      <c r="X952">
        <v>54.3</v>
      </c>
      <c r="Y952" s="22">
        <v>57.124745996104622</v>
      </c>
      <c r="Z952" s="22">
        <v>-2.8247459961046246</v>
      </c>
      <c r="AA952" s="22">
        <v>-2.8619643434429065</v>
      </c>
      <c r="AB952" s="22">
        <v>1.3004476251967299E-2</v>
      </c>
      <c r="AC952" s="22">
        <v>-0.79072178111453095</v>
      </c>
      <c r="AD952" s="22">
        <v>4.3358224114999815E-4</v>
      </c>
      <c r="AE952" s="22">
        <v>0.18343432307636306</v>
      </c>
      <c r="AF952" s="22">
        <v>0.17301389471960835</v>
      </c>
      <c r="AG952" s="22">
        <v>0.88922538263059658</v>
      </c>
      <c r="AH952" s="22">
        <v>-2.8619643434429052</v>
      </c>
      <c r="AI952">
        <v>-18.902189705582391</v>
      </c>
      <c r="AJ952">
        <v>-10.787464088230255</v>
      </c>
      <c r="AK952">
        <v>-7.1916427254868367</v>
      </c>
      <c r="AL952">
        <v>13.415204810032671</v>
      </c>
      <c r="AM952">
        <v>10.787464088230255</v>
      </c>
      <c r="AN952">
        <v>7.1916427254868367</v>
      </c>
    </row>
    <row r="953" spans="24:40" x14ac:dyDescent="0.25">
      <c r="X953">
        <v>53.6</v>
      </c>
      <c r="Y953" s="22">
        <v>60.369136863920424</v>
      </c>
      <c r="Z953" s="22">
        <v>-6.7691368639204228</v>
      </c>
      <c r="AA953" s="22">
        <v>-6.8431089290446323</v>
      </c>
      <c r="AB953" s="22">
        <v>1.0809716152587627E-2</v>
      </c>
      <c r="AC953" s="22">
        <v>-1.892758764650303</v>
      </c>
      <c r="AD953" s="22">
        <v>2.0604941180473041E-3</v>
      </c>
      <c r="AE953" s="22">
        <v>0.18343432307636306</v>
      </c>
      <c r="AF953" s="22">
        <v>0.17662956266477428</v>
      </c>
      <c r="AG953" s="22">
        <v>1.3757756956169502</v>
      </c>
      <c r="AH953" s="22">
        <v>-6.8431089290446332</v>
      </c>
      <c r="AI953">
        <v>-18.902189705582391</v>
      </c>
      <c r="AJ953">
        <v>-10.787464088230255</v>
      </c>
      <c r="AK953">
        <v>-7.1916427254868367</v>
      </c>
      <c r="AL953">
        <v>13.415204810032671</v>
      </c>
      <c r="AM953">
        <v>10.787464088230255</v>
      </c>
      <c r="AN953">
        <v>7.1916427254868367</v>
      </c>
    </row>
    <row r="954" spans="24:40" x14ac:dyDescent="0.25">
      <c r="X954">
        <v>52.8</v>
      </c>
      <c r="Y954" s="22">
        <v>55.349195419370105</v>
      </c>
      <c r="Z954" s="22">
        <v>-2.5491954193701076</v>
      </c>
      <c r="AA954" s="22">
        <v>-2.5923304749326306</v>
      </c>
      <c r="AB954" s="22">
        <v>1.6639489439958483E-2</v>
      </c>
      <c r="AC954" s="22">
        <v>-0.71490550151828647</v>
      </c>
      <c r="AD954" s="22">
        <v>4.5516714876819462E-4</v>
      </c>
      <c r="AE954" s="22">
        <v>0.18343432307636306</v>
      </c>
      <c r="AF954" s="22">
        <v>0.17972533929995393</v>
      </c>
      <c r="AG954" s="22">
        <v>0.84552084629433377</v>
      </c>
      <c r="AH954" s="22">
        <v>-2.5923304749326319</v>
      </c>
      <c r="AI954">
        <v>-18.902189705582391</v>
      </c>
      <c r="AJ954">
        <v>-10.787464088230255</v>
      </c>
      <c r="AK954">
        <v>-7.1916427254868367</v>
      </c>
      <c r="AL954">
        <v>13.415204810032671</v>
      </c>
      <c r="AM954">
        <v>10.787464088230255</v>
      </c>
      <c r="AN954">
        <v>7.1916427254868367</v>
      </c>
    </row>
    <row r="955" spans="24:40" x14ac:dyDescent="0.25">
      <c r="X955">
        <v>52</v>
      </c>
      <c r="Y955" s="22">
        <v>54.979345566718408</v>
      </c>
      <c r="Z955" s="22">
        <v>-2.9793455667184077</v>
      </c>
      <c r="AA955" s="22">
        <v>-3.0115941067242176</v>
      </c>
      <c r="AB955" s="22">
        <v>1.0708129602792098E-2</v>
      </c>
      <c r="AC955" s="22">
        <v>-0.83302982453363039</v>
      </c>
      <c r="AD955" s="22">
        <v>3.9532718385279009E-4</v>
      </c>
      <c r="AE955" s="22">
        <v>0.18343432307636306</v>
      </c>
      <c r="AF955" s="22">
        <v>0.18079542978579907</v>
      </c>
      <c r="AG955" s="22">
        <v>0.91270467542005629</v>
      </c>
      <c r="AH955" s="22">
        <v>-3.0115941067242153</v>
      </c>
      <c r="AI955">
        <v>-18.902189705582391</v>
      </c>
      <c r="AJ955">
        <v>-10.787464088230255</v>
      </c>
      <c r="AK955">
        <v>-7.1916427254868367</v>
      </c>
      <c r="AL955">
        <v>13.415204810032671</v>
      </c>
      <c r="AM955">
        <v>10.787464088230255</v>
      </c>
      <c r="AN955">
        <v>7.1916427254868367</v>
      </c>
    </row>
    <row r="956" spans="24:40" x14ac:dyDescent="0.25">
      <c r="X956">
        <v>81.400000000000006</v>
      </c>
      <c r="Y956" s="22">
        <v>78.117108308987625</v>
      </c>
      <c r="Z956" s="22">
        <v>3.2828916910123809</v>
      </c>
      <c r="AA956" s="22">
        <v>3.3341305738603921</v>
      </c>
      <c r="AB956" s="22">
        <v>1.5367989259245476E-2</v>
      </c>
      <c r="AC956" s="22">
        <v>0.92007127306490888</v>
      </c>
      <c r="AD956" s="22">
        <v>6.953964014116584E-4</v>
      </c>
      <c r="AE956" s="22">
        <v>0.18343432307636306</v>
      </c>
      <c r="AF956" s="22">
        <v>0.18129113940366121</v>
      </c>
      <c r="AG956" s="22">
        <v>0.95920345759641046</v>
      </c>
      <c r="AH956" s="22">
        <v>3.334130573860389</v>
      </c>
      <c r="AI956">
        <v>-18.902189705582391</v>
      </c>
      <c r="AJ956">
        <v>-10.787464088230255</v>
      </c>
      <c r="AK956">
        <v>-7.1916427254868367</v>
      </c>
      <c r="AL956">
        <v>13.415204810032671</v>
      </c>
      <c r="AM956">
        <v>10.787464088230255</v>
      </c>
      <c r="AN956">
        <v>7.1916427254868367</v>
      </c>
    </row>
    <row r="957" spans="24:40" x14ac:dyDescent="0.25">
      <c r="X957">
        <v>81.099999999999994</v>
      </c>
      <c r="Y957" s="22">
        <v>77.315870007273077</v>
      </c>
      <c r="Z957" s="22">
        <v>3.7841299927269176</v>
      </c>
      <c r="AA957" s="22">
        <v>3.8024003877438446</v>
      </c>
      <c r="AB957" s="22">
        <v>4.8049634845962093E-3</v>
      </c>
      <c r="AC957" s="22">
        <v>1.0549061834722149</v>
      </c>
      <c r="AD957" s="22">
        <v>2.8278473709385986E-4</v>
      </c>
      <c r="AE957" s="22">
        <v>0.18343432307636306</v>
      </c>
      <c r="AF957" s="22">
        <v>0.18144563310260065</v>
      </c>
      <c r="AG957" s="22">
        <v>1.0270862590221985</v>
      </c>
      <c r="AH957" s="22">
        <v>3.8024003877438415</v>
      </c>
      <c r="AI957">
        <v>-18.902189705582391</v>
      </c>
      <c r="AJ957">
        <v>-10.787464088230255</v>
      </c>
      <c r="AK957">
        <v>-7.1916427254868367</v>
      </c>
      <c r="AL957">
        <v>13.415204810032671</v>
      </c>
      <c r="AM957">
        <v>10.787464088230255</v>
      </c>
      <c r="AN957">
        <v>7.1916427254868367</v>
      </c>
    </row>
    <row r="958" spans="24:40" x14ac:dyDescent="0.25">
      <c r="X958">
        <v>81</v>
      </c>
      <c r="Y958" s="22">
        <v>77.174277260029356</v>
      </c>
      <c r="Z958" s="22">
        <v>3.8257227399706437</v>
      </c>
      <c r="AA958" s="22">
        <v>3.8436041700290815</v>
      </c>
      <c r="AB958" s="22">
        <v>4.6522558690786069E-3</v>
      </c>
      <c r="AC958" s="22">
        <v>1.0664192253398381</v>
      </c>
      <c r="AD958" s="22">
        <v>2.797635220368174E-4</v>
      </c>
      <c r="AE958" s="22">
        <v>0.18343432307636306</v>
      </c>
      <c r="AF958" s="22">
        <v>0.18146222648334254</v>
      </c>
      <c r="AG958" s="22">
        <v>1.0326757600233667</v>
      </c>
      <c r="AH958" s="22">
        <v>3.8436041700290762</v>
      </c>
      <c r="AI958">
        <v>-18.902189705582391</v>
      </c>
      <c r="AJ958">
        <v>-10.787464088230255</v>
      </c>
      <c r="AK958">
        <v>-7.1916427254868367</v>
      </c>
      <c r="AL958">
        <v>13.415204810032671</v>
      </c>
      <c r="AM958">
        <v>10.787464088230255</v>
      </c>
      <c r="AN958">
        <v>7.1916427254868367</v>
      </c>
    </row>
    <row r="959" spans="24:40" x14ac:dyDescent="0.25">
      <c r="X959">
        <v>87</v>
      </c>
      <c r="Y959" s="22">
        <v>79.331937345311673</v>
      </c>
      <c r="Z959" s="22">
        <v>7.6680626546883275</v>
      </c>
      <c r="AA959" s="22">
        <v>7.7019151226385247</v>
      </c>
      <c r="AB959" s="22">
        <v>4.395331214531074E-3</v>
      </c>
      <c r="AC959" s="22">
        <v>2.1371946694014405</v>
      </c>
      <c r="AD959" s="22">
        <v>1.0613026446529418E-3</v>
      </c>
      <c r="AE959" s="22">
        <v>0.18343432307636306</v>
      </c>
      <c r="AF959" s="22">
        <v>0.18297136026215818</v>
      </c>
      <c r="AG959" s="22">
        <v>1.4619147271306356</v>
      </c>
      <c r="AH959" s="22">
        <v>7.7019151226385292</v>
      </c>
      <c r="AI959">
        <v>-18.902189705582391</v>
      </c>
      <c r="AJ959">
        <v>-10.787464088230255</v>
      </c>
      <c r="AK959">
        <v>-7.1916427254868367</v>
      </c>
      <c r="AL959">
        <v>13.415204810032671</v>
      </c>
      <c r="AM959">
        <v>10.787464088230255</v>
      </c>
      <c r="AN959">
        <v>7.1916427254868367</v>
      </c>
    </row>
    <row r="960" spans="24:40" x14ac:dyDescent="0.25">
      <c r="X960">
        <v>83</v>
      </c>
      <c r="Y960" s="22">
        <v>76.919719448248912</v>
      </c>
      <c r="Z960" s="22">
        <v>6.0802805517510876</v>
      </c>
      <c r="AA960" s="22">
        <v>6.1029687296233419</v>
      </c>
      <c r="AB960" s="22">
        <v>3.7175641687512452E-3</v>
      </c>
      <c r="AC960" s="22">
        <v>1.6940813971086803</v>
      </c>
      <c r="AD960" s="22">
        <v>5.6362590499084301E-4</v>
      </c>
      <c r="AE960" s="22">
        <v>0.18343432307636306</v>
      </c>
      <c r="AF960" s="22">
        <v>0.18331294617480129</v>
      </c>
      <c r="AG960" s="22">
        <v>1.3015688215029892</v>
      </c>
      <c r="AH960" s="22">
        <v>6.1029687296233446</v>
      </c>
      <c r="AI960">
        <v>-18.902189705582391</v>
      </c>
      <c r="AJ960">
        <v>-10.787464088230255</v>
      </c>
      <c r="AK960">
        <v>-7.1916427254868367</v>
      </c>
      <c r="AL960">
        <v>13.415204810032671</v>
      </c>
      <c r="AM960">
        <v>10.787464088230255</v>
      </c>
      <c r="AN960">
        <v>7.1916427254868367</v>
      </c>
    </row>
    <row r="961" spans="24:40" x14ac:dyDescent="0.25">
      <c r="X961">
        <v>82</v>
      </c>
      <c r="Y961" s="22">
        <v>76.602411941957854</v>
      </c>
      <c r="Z961" s="22">
        <v>5.397588058042146</v>
      </c>
      <c r="AA961" s="22">
        <v>5.4193045471511141</v>
      </c>
      <c r="AB961" s="22">
        <v>4.0072464870754424E-3</v>
      </c>
      <c r="AC961" s="22">
        <v>1.5040890125600428</v>
      </c>
      <c r="AD961" s="22">
        <v>4.7905276888452901E-4</v>
      </c>
      <c r="AE961" s="22">
        <v>0.18343432307636306</v>
      </c>
      <c r="AF961" s="22">
        <v>0.18690054045717522</v>
      </c>
      <c r="AG961" s="22">
        <v>1.2264130676733851</v>
      </c>
      <c r="AH961" s="22">
        <v>5.4193045471511088</v>
      </c>
      <c r="AI961">
        <v>-18.902189705582391</v>
      </c>
      <c r="AJ961">
        <v>-10.787464088230255</v>
      </c>
      <c r="AK961">
        <v>-7.1916427254868367</v>
      </c>
      <c r="AL961">
        <v>13.415204810032671</v>
      </c>
      <c r="AM961">
        <v>10.787464088230255</v>
      </c>
      <c r="AN961">
        <v>7.1916427254868367</v>
      </c>
    </row>
    <row r="962" spans="24:40" x14ac:dyDescent="0.25">
      <c r="X962">
        <v>80</v>
      </c>
      <c r="Y962" s="22">
        <v>77.844943145633394</v>
      </c>
      <c r="Z962" s="22">
        <v>2.155056854366606</v>
      </c>
      <c r="AA962" s="22">
        <v>2.1650317371189232</v>
      </c>
      <c r="AB962" s="22">
        <v>4.6072686054928627E-3</v>
      </c>
      <c r="AC962" s="22">
        <v>0.60070796626073808</v>
      </c>
      <c r="AD962" s="22">
        <v>8.7906755090170899E-5</v>
      </c>
      <c r="AE962" s="22">
        <v>0.206674078513852</v>
      </c>
      <c r="AF962" s="22">
        <v>0.19141212997836787</v>
      </c>
      <c r="AG962" s="22">
        <v>0.77505352477150768</v>
      </c>
      <c r="AH962" s="22">
        <v>2.1650317371189298</v>
      </c>
      <c r="AI962">
        <v>-18.902189705582391</v>
      </c>
      <c r="AJ962">
        <v>-10.787464088230255</v>
      </c>
      <c r="AK962">
        <v>-7.1916427254868367</v>
      </c>
      <c r="AL962">
        <v>13.415204810032671</v>
      </c>
      <c r="AM962">
        <v>10.787464088230255</v>
      </c>
      <c r="AN962">
        <v>7.1916427254868367</v>
      </c>
    </row>
    <row r="963" spans="24:40" x14ac:dyDescent="0.25">
      <c r="X963">
        <v>79.599999999999994</v>
      </c>
      <c r="Y963" s="22">
        <v>77.604583962199001</v>
      </c>
      <c r="Z963" s="22">
        <v>1.9954160378009931</v>
      </c>
      <c r="AA963" s="22">
        <v>2.002425403848008</v>
      </c>
      <c r="AB963" s="22">
        <v>3.5004380355649202E-3</v>
      </c>
      <c r="AC963" s="22">
        <v>0.55590015376579516</v>
      </c>
      <c r="AD963" s="22">
        <v>5.713276852027019E-5</v>
      </c>
      <c r="AE963" s="22">
        <v>0.206674078513852</v>
      </c>
      <c r="AF963" s="22">
        <v>0.19979224922767844</v>
      </c>
      <c r="AG963" s="22">
        <v>0.74558712017161022</v>
      </c>
      <c r="AH963" s="22">
        <v>2.002425403848004</v>
      </c>
      <c r="AI963">
        <v>-18.902189705582391</v>
      </c>
      <c r="AJ963">
        <v>-10.787464088230255</v>
      </c>
      <c r="AK963">
        <v>-7.1916427254868367</v>
      </c>
      <c r="AL963">
        <v>13.415204810032671</v>
      </c>
      <c r="AM963">
        <v>10.787464088230255</v>
      </c>
      <c r="AN963">
        <v>7.1916427254868367</v>
      </c>
    </row>
    <row r="964" spans="24:40" x14ac:dyDescent="0.25">
      <c r="X964">
        <v>79.3</v>
      </c>
      <c r="Y964" s="22">
        <v>77.980603528633694</v>
      </c>
      <c r="Z964" s="22">
        <v>1.3193964713663036</v>
      </c>
      <c r="AA964" s="22">
        <v>1.3233789413380492</v>
      </c>
      <c r="AB964" s="22">
        <v>3.0093194377965324E-3</v>
      </c>
      <c r="AC964" s="22">
        <v>0.36747826789152899</v>
      </c>
      <c r="AD964" s="22">
        <v>2.1452944636063653E-5</v>
      </c>
      <c r="AE964" s="22">
        <v>0.206674078513852</v>
      </c>
      <c r="AF964" s="22">
        <v>0.20033017874418096</v>
      </c>
      <c r="AG964" s="22">
        <v>0.60619985804314491</v>
      </c>
      <c r="AH964" s="22">
        <v>1.3233789413380428</v>
      </c>
      <c r="AI964">
        <v>-18.902189705582391</v>
      </c>
      <c r="AJ964">
        <v>-10.787464088230255</v>
      </c>
      <c r="AK964">
        <v>-7.1916427254868367</v>
      </c>
      <c r="AL964">
        <v>13.415204810032671</v>
      </c>
      <c r="AM964">
        <v>10.787464088230255</v>
      </c>
      <c r="AN964">
        <v>7.1916427254868367</v>
      </c>
    </row>
    <row r="965" spans="24:40" x14ac:dyDescent="0.25">
      <c r="X965">
        <v>79</v>
      </c>
      <c r="Y965" s="22">
        <v>78.158795833385938</v>
      </c>
      <c r="Z965" s="22">
        <v>0.84120416661406239</v>
      </c>
      <c r="AA965" s="22">
        <v>0.84346724610962553</v>
      </c>
      <c r="AB965" s="22">
        <v>2.6830674291241129E-3</v>
      </c>
      <c r="AC965" s="22">
        <v>0.23425383559652047</v>
      </c>
      <c r="AD965" s="22">
        <v>7.7699498351123703E-6</v>
      </c>
      <c r="AE965" s="22">
        <v>0.206674078513852</v>
      </c>
      <c r="AF965" s="22">
        <v>0.20123114023931407</v>
      </c>
      <c r="AG965" s="22">
        <v>0.48399776404082745</v>
      </c>
      <c r="AH965" s="22">
        <v>0.8434672461096322</v>
      </c>
      <c r="AI965">
        <v>-18.902189705582391</v>
      </c>
      <c r="AJ965">
        <v>-10.787464088230255</v>
      </c>
      <c r="AK965">
        <v>-7.1916427254868367</v>
      </c>
      <c r="AL965">
        <v>13.415204810032671</v>
      </c>
      <c r="AM965">
        <v>10.787464088230255</v>
      </c>
      <c r="AN965">
        <v>7.1916427254868367</v>
      </c>
    </row>
    <row r="966" spans="24:40" x14ac:dyDescent="0.25">
      <c r="X966">
        <v>78.7</v>
      </c>
      <c r="Y966" s="22">
        <v>76.414411617472908</v>
      </c>
      <c r="Z966" s="22">
        <v>2.2855883825270951</v>
      </c>
      <c r="AA966" s="22">
        <v>2.2923805744396191</v>
      </c>
      <c r="AB966" s="22">
        <v>2.9629425359184274E-3</v>
      </c>
      <c r="AC966" s="22">
        <v>0.63656720627355501</v>
      </c>
      <c r="AD966" s="22">
        <v>6.3379214229722142E-5</v>
      </c>
      <c r="AE966" s="22">
        <v>0.206674078513852</v>
      </c>
      <c r="AF966" s="22">
        <v>0.2015218293281546</v>
      </c>
      <c r="AG966" s="22">
        <v>0.79785161920845593</v>
      </c>
      <c r="AH966" s="22">
        <v>2.2923805744396155</v>
      </c>
      <c r="AI966">
        <v>-18.902189705582391</v>
      </c>
      <c r="AJ966">
        <v>-10.787464088230255</v>
      </c>
      <c r="AK966">
        <v>-7.1916427254868367</v>
      </c>
      <c r="AL966">
        <v>13.415204810032671</v>
      </c>
      <c r="AM966">
        <v>10.787464088230255</v>
      </c>
      <c r="AN966">
        <v>7.1916427254868367</v>
      </c>
    </row>
    <row r="967" spans="24:40" x14ac:dyDescent="0.25">
      <c r="X967">
        <v>78.5</v>
      </c>
      <c r="Y967" s="22">
        <v>76.756369659020237</v>
      </c>
      <c r="Z967" s="22">
        <v>1.7436303409797631</v>
      </c>
      <c r="AA967" s="22">
        <v>1.7483464428155173</v>
      </c>
      <c r="AB967" s="22">
        <v>2.6974641411264049E-3</v>
      </c>
      <c r="AC967" s="22">
        <v>0.48555993844692519</v>
      </c>
      <c r="AD967" s="22">
        <v>3.3563006047419527E-5</v>
      </c>
      <c r="AE967" s="22">
        <v>0.206674078513852</v>
      </c>
      <c r="AF967" s="22">
        <v>0.20179642830114514</v>
      </c>
      <c r="AG967" s="22">
        <v>0.69682131027037708</v>
      </c>
      <c r="AH967" s="22">
        <v>1.7483464428155238</v>
      </c>
      <c r="AI967">
        <v>-18.902189705582391</v>
      </c>
      <c r="AJ967">
        <v>-10.787464088230255</v>
      </c>
      <c r="AK967">
        <v>-7.1916427254868367</v>
      </c>
      <c r="AL967">
        <v>13.415204810032671</v>
      </c>
      <c r="AM967">
        <v>10.787464088230255</v>
      </c>
      <c r="AN967">
        <v>7.1916427254868367</v>
      </c>
    </row>
    <row r="968" spans="24:40" x14ac:dyDescent="0.25">
      <c r="X968">
        <v>63</v>
      </c>
      <c r="Y968" s="22">
        <v>66.20514385839121</v>
      </c>
      <c r="Z968" s="22">
        <v>-3.2051438583912102</v>
      </c>
      <c r="AA968" s="22">
        <v>-3.22601992601912</v>
      </c>
      <c r="AB968" s="22">
        <v>6.4711527227536807E-3</v>
      </c>
      <c r="AC968" s="22">
        <v>-0.89425047198798968</v>
      </c>
      <c r="AD968" s="22">
        <v>2.7413590636240115E-4</v>
      </c>
      <c r="AE968" s="22">
        <v>0.206674078513852</v>
      </c>
      <c r="AF968" s="22">
        <v>0.20190855572228453</v>
      </c>
      <c r="AG968" s="22">
        <v>0.94564817558539693</v>
      </c>
      <c r="AH968" s="22">
        <v>-3.2260199260191262</v>
      </c>
      <c r="AI968">
        <v>-18.902189705582391</v>
      </c>
      <c r="AJ968">
        <v>-10.787464088230255</v>
      </c>
      <c r="AK968">
        <v>-7.1916427254868367</v>
      </c>
      <c r="AL968">
        <v>13.415204810032671</v>
      </c>
      <c r="AM968">
        <v>10.787464088230255</v>
      </c>
      <c r="AN968">
        <v>7.1916427254868367</v>
      </c>
    </row>
    <row r="969" spans="24:40" x14ac:dyDescent="0.25">
      <c r="X969">
        <v>62.7</v>
      </c>
      <c r="Y969" s="22">
        <v>65.291279048224624</v>
      </c>
      <c r="Z969" s="22">
        <v>-2.5912790482246209</v>
      </c>
      <c r="AA969" s="22">
        <v>-2.6293611974986817</v>
      </c>
      <c r="AB969" s="22">
        <v>1.4483422555367165E-2</v>
      </c>
      <c r="AC969" s="22">
        <v>-0.72591222163555147</v>
      </c>
      <c r="AD969" s="22">
        <v>4.0758846360859256E-4</v>
      </c>
      <c r="AE969" s="22">
        <v>0.206674078513852</v>
      </c>
      <c r="AF969" s="22">
        <v>0.20329612547095466</v>
      </c>
      <c r="AG969" s="22">
        <v>0.85200482488983098</v>
      </c>
      <c r="AH969" s="22">
        <v>-2.6293611974986804</v>
      </c>
      <c r="AI969">
        <v>-18.902189705582391</v>
      </c>
      <c r="AJ969">
        <v>-10.787464088230255</v>
      </c>
      <c r="AK969">
        <v>-7.1916427254868367</v>
      </c>
      <c r="AL969">
        <v>13.415204810032671</v>
      </c>
      <c r="AM969">
        <v>10.787464088230255</v>
      </c>
      <c r="AN969">
        <v>7.1916427254868367</v>
      </c>
    </row>
    <row r="970" spans="24:40" x14ac:dyDescent="0.25">
      <c r="X970">
        <v>62.5</v>
      </c>
      <c r="Y970" s="22">
        <v>64.764717558012705</v>
      </c>
      <c r="Z970" s="22">
        <v>-2.2647175580127055</v>
      </c>
      <c r="AA970" s="22">
        <v>-2.299050798793445</v>
      </c>
      <c r="AB970" s="22">
        <v>1.4933659055622087E-2</v>
      </c>
      <c r="AC970" s="22">
        <v>-0.63457535150867905</v>
      </c>
      <c r="AD970" s="22">
        <v>3.2130208899751203E-4</v>
      </c>
      <c r="AE970" s="22">
        <v>0.206674078513852</v>
      </c>
      <c r="AF970" s="22">
        <v>0.20430990664299428</v>
      </c>
      <c r="AG970" s="22">
        <v>0.79660237980354986</v>
      </c>
      <c r="AH970" s="22">
        <v>-2.2990507987934423</v>
      </c>
      <c r="AI970">
        <v>-18.902189705582391</v>
      </c>
      <c r="AJ970">
        <v>-10.787464088230255</v>
      </c>
      <c r="AK970">
        <v>-7.1916427254868367</v>
      </c>
      <c r="AL970">
        <v>13.415204810032671</v>
      </c>
      <c r="AM970">
        <v>10.787464088230255</v>
      </c>
      <c r="AN970">
        <v>7.1916427254868367</v>
      </c>
    </row>
    <row r="971" spans="24:40" x14ac:dyDescent="0.25">
      <c r="X971">
        <v>62.2</v>
      </c>
      <c r="Y971" s="22">
        <v>62.574596226536855</v>
      </c>
      <c r="Z971" s="22">
        <v>-0.37459622653685187</v>
      </c>
      <c r="AA971" s="22">
        <v>-0.37599803907488649</v>
      </c>
      <c r="AB971" s="22">
        <v>3.7282442788292838E-3</v>
      </c>
      <c r="AC971" s="22">
        <v>-0.10437016760238535</v>
      </c>
      <c r="AD971" s="22">
        <v>2.1454860872875546E-6</v>
      </c>
      <c r="AE971" s="22">
        <v>0.206674078513852</v>
      </c>
      <c r="AF971" s="22">
        <v>0.2056058652611478</v>
      </c>
      <c r="AG971" s="22">
        <v>0.32306372065334937</v>
      </c>
      <c r="AH971" s="22">
        <v>-0.37599803907488383</v>
      </c>
      <c r="AI971">
        <v>-18.902189705582391</v>
      </c>
      <c r="AJ971">
        <v>-10.787464088230255</v>
      </c>
      <c r="AK971">
        <v>-7.1916427254868367</v>
      </c>
      <c r="AL971">
        <v>13.415204810032671</v>
      </c>
      <c r="AM971">
        <v>10.787464088230255</v>
      </c>
      <c r="AN971">
        <v>7.1916427254868367</v>
      </c>
    </row>
    <row r="972" spans="24:40" x14ac:dyDescent="0.25">
      <c r="X972">
        <v>62</v>
      </c>
      <c r="Y972" s="22">
        <v>62.108194952105201</v>
      </c>
      <c r="Z972" s="22">
        <v>-0.10819495210520103</v>
      </c>
      <c r="AA972" s="22">
        <v>-0.10865018776812718</v>
      </c>
      <c r="AB972" s="22">
        <v>4.1899206276182965E-3</v>
      </c>
      <c r="AC972" s="22">
        <v>-3.015231294136865E-2</v>
      </c>
      <c r="AD972" s="22">
        <v>2.0133391606962384E-7</v>
      </c>
      <c r="AE972" s="22">
        <v>0.22222871718700732</v>
      </c>
      <c r="AF972" s="22">
        <v>0.20699228049232496</v>
      </c>
      <c r="AG972" s="22">
        <v>0.17364421367085242</v>
      </c>
      <c r="AH972" s="22">
        <v>-0.10865018776812529</v>
      </c>
      <c r="AI972">
        <v>-18.902189705582391</v>
      </c>
      <c r="AJ972">
        <v>-10.787464088230255</v>
      </c>
      <c r="AK972">
        <v>-7.1916427254868367</v>
      </c>
      <c r="AL972">
        <v>13.415204810032671</v>
      </c>
      <c r="AM972">
        <v>10.787464088230255</v>
      </c>
      <c r="AN972">
        <v>7.1916427254868367</v>
      </c>
    </row>
    <row r="973" spans="24:40" x14ac:dyDescent="0.25">
      <c r="X973">
        <v>61.7</v>
      </c>
      <c r="Y973" s="22">
        <v>61.678088033418604</v>
      </c>
      <c r="Z973" s="22">
        <v>2.1911966581399156E-2</v>
      </c>
      <c r="AA973" s="22">
        <v>2.200304462886038E-2</v>
      </c>
      <c r="AB973" s="22">
        <v>4.1393383960673224E-3</v>
      </c>
      <c r="AC973" s="22">
        <v>6.1063818713268294E-3</v>
      </c>
      <c r="AD973" s="22">
        <v>8.1573044937558527E-9</v>
      </c>
      <c r="AE973" s="22">
        <v>0.22222871718700732</v>
      </c>
      <c r="AF973" s="22">
        <v>0.21077130875160657</v>
      </c>
      <c r="AG973" s="22">
        <v>7.8143341823387807E-2</v>
      </c>
      <c r="AH973" s="22">
        <v>2.2003044628861785E-2</v>
      </c>
      <c r="AI973">
        <v>-18.902189705582391</v>
      </c>
      <c r="AJ973">
        <v>-10.787464088230255</v>
      </c>
      <c r="AK973">
        <v>-7.1916427254868367</v>
      </c>
      <c r="AL973">
        <v>13.415204810032671</v>
      </c>
      <c r="AM973">
        <v>10.787464088230255</v>
      </c>
      <c r="AN973">
        <v>7.1916427254868367</v>
      </c>
    </row>
    <row r="974" spans="24:40" x14ac:dyDescent="0.25">
      <c r="X974">
        <v>61.4</v>
      </c>
      <c r="Y974" s="22">
        <v>61.799401282370212</v>
      </c>
      <c r="Z974" s="22">
        <v>-0.39940128237021355</v>
      </c>
      <c r="AA974" s="22">
        <v>-0.40104498152535228</v>
      </c>
      <c r="AB974" s="22">
        <v>4.0985406397267632E-3</v>
      </c>
      <c r="AC974" s="22">
        <v>-0.11130204972594822</v>
      </c>
      <c r="AD974" s="22">
        <v>2.6832775722607042E-6</v>
      </c>
      <c r="AE974" s="22">
        <v>0.22222871718700732</v>
      </c>
      <c r="AF974" s="22">
        <v>0.21478645870955623</v>
      </c>
      <c r="AG974" s="22">
        <v>0.33361961831695125</v>
      </c>
      <c r="AH974" s="22">
        <v>-0.40104498152535373</v>
      </c>
      <c r="AI974">
        <v>-18.902189705582391</v>
      </c>
      <c r="AJ974">
        <v>-10.787464088230255</v>
      </c>
      <c r="AK974">
        <v>-7.1916427254868367</v>
      </c>
      <c r="AL974">
        <v>13.415204810032671</v>
      </c>
      <c r="AM974">
        <v>10.787464088230255</v>
      </c>
      <c r="AN974">
        <v>7.1916427254868367</v>
      </c>
    </row>
    <row r="975" spans="24:40" x14ac:dyDescent="0.25">
      <c r="X975">
        <v>61.2</v>
      </c>
      <c r="Y975" s="22">
        <v>61.926754486632831</v>
      </c>
      <c r="Z975" s="22">
        <v>-0.72675448663282793</v>
      </c>
      <c r="AA975" s="22">
        <v>-0.72945987635785769</v>
      </c>
      <c r="AB975" s="22">
        <v>3.7087574145051923E-3</v>
      </c>
      <c r="AC975" s="22">
        <v>-0.20248667870541415</v>
      </c>
      <c r="AD975" s="22">
        <v>8.0330677088697211E-6</v>
      </c>
      <c r="AE975" s="22">
        <v>0.22222871718700732</v>
      </c>
      <c r="AF975" s="22">
        <v>0.21500762175232299</v>
      </c>
      <c r="AG975" s="22">
        <v>0.44998519831813816</v>
      </c>
      <c r="AH975" s="22">
        <v>-0.72945987635785414</v>
      </c>
      <c r="AI975">
        <v>-18.902189705582391</v>
      </c>
      <c r="AJ975">
        <v>-10.787464088230255</v>
      </c>
      <c r="AK975">
        <v>-7.1916427254868367</v>
      </c>
      <c r="AL975">
        <v>13.415204810032671</v>
      </c>
      <c r="AM975">
        <v>10.787464088230255</v>
      </c>
      <c r="AN975">
        <v>7.1916427254868367</v>
      </c>
    </row>
    <row r="976" spans="24:40" x14ac:dyDescent="0.25">
      <c r="X976">
        <v>69</v>
      </c>
      <c r="Y976" s="22">
        <v>61.472247646585544</v>
      </c>
      <c r="Z976" s="22">
        <v>7.5277523534144564</v>
      </c>
      <c r="AA976" s="22">
        <v>7.5589954565375166</v>
      </c>
      <c r="AB976" s="22">
        <v>4.133234806489851E-3</v>
      </c>
      <c r="AC976" s="22">
        <v>2.097812146009979</v>
      </c>
      <c r="AD976" s="22">
        <v>9.6132099916614163E-4</v>
      </c>
      <c r="AE976" s="22">
        <v>0.22222871718700732</v>
      </c>
      <c r="AF976" s="22">
        <v>0.21972036853206445</v>
      </c>
      <c r="AG976" s="22">
        <v>1.4483825965572699</v>
      </c>
      <c r="AH976" s="22">
        <v>7.5589954565375157</v>
      </c>
      <c r="AI976">
        <v>-18.902189705582391</v>
      </c>
      <c r="AJ976">
        <v>-10.787464088230255</v>
      </c>
      <c r="AK976">
        <v>-7.1916427254868367</v>
      </c>
      <c r="AL976">
        <v>13.415204810032671</v>
      </c>
      <c r="AM976">
        <v>10.787464088230255</v>
      </c>
      <c r="AN976">
        <v>7.1916427254868367</v>
      </c>
    </row>
    <row r="977" spans="24:40" x14ac:dyDescent="0.25">
      <c r="X977">
        <v>66</v>
      </c>
      <c r="Y977" s="22">
        <v>61.644477411258791</v>
      </c>
      <c r="Z977" s="22">
        <v>4.3555225887412092</v>
      </c>
      <c r="AA977" s="22">
        <v>4.3778939669061359</v>
      </c>
      <c r="AB977" s="22">
        <v>5.1100776615504336E-3</v>
      </c>
      <c r="AC977" s="22">
        <v>1.2143801125673199</v>
      </c>
      <c r="AD977" s="22">
        <v>3.9866504694670952E-4</v>
      </c>
      <c r="AE977" s="22">
        <v>0.22222871718700732</v>
      </c>
      <c r="AF977" s="22">
        <v>0.2235059153769858</v>
      </c>
      <c r="AG977" s="22">
        <v>1.1019891617286079</v>
      </c>
      <c r="AH977" s="22">
        <v>4.3778939669061332</v>
      </c>
      <c r="AI977">
        <v>-18.902189705582391</v>
      </c>
      <c r="AJ977">
        <v>-10.787464088230255</v>
      </c>
      <c r="AK977">
        <v>-7.1916427254868367</v>
      </c>
      <c r="AL977">
        <v>13.415204810032671</v>
      </c>
      <c r="AM977">
        <v>10.787464088230255</v>
      </c>
      <c r="AN977">
        <v>7.1916427254868367</v>
      </c>
    </row>
    <row r="978" spans="24:40" x14ac:dyDescent="0.25">
      <c r="X978">
        <v>74.2</v>
      </c>
      <c r="Y978" s="22">
        <v>73.953757671242428</v>
      </c>
      <c r="Z978" s="22">
        <v>0.24624232875757457</v>
      </c>
      <c r="AA978" s="22">
        <v>0.24765286067767533</v>
      </c>
      <c r="AB978" s="22">
        <v>5.695601158169015E-3</v>
      </c>
      <c r="AC978" s="22">
        <v>6.8675988795714085E-2</v>
      </c>
      <c r="AD978" s="22">
        <v>1.4219242148548975E-6</v>
      </c>
      <c r="AE978" s="22">
        <v>0.22222871718700732</v>
      </c>
      <c r="AF978" s="22">
        <v>0.22454997126458329</v>
      </c>
      <c r="AG978" s="22">
        <v>0.26206104020955517</v>
      </c>
      <c r="AH978" s="22">
        <v>0.2476528606776742</v>
      </c>
      <c r="AI978">
        <v>-18.902189705582391</v>
      </c>
      <c r="AJ978">
        <v>-10.787464088230255</v>
      </c>
      <c r="AK978">
        <v>-7.1916427254868367</v>
      </c>
      <c r="AL978">
        <v>13.415204810032671</v>
      </c>
      <c r="AM978">
        <v>10.787464088230255</v>
      </c>
      <c r="AN978">
        <v>7.1916427254868367</v>
      </c>
    </row>
    <row r="979" spans="24:40" x14ac:dyDescent="0.25">
      <c r="X979">
        <v>74.099999999999994</v>
      </c>
      <c r="Y979" s="22">
        <v>74.33861956707706</v>
      </c>
      <c r="Z979" s="22">
        <v>-0.23861956707706611</v>
      </c>
      <c r="AA979" s="22">
        <v>-0.24000654321474713</v>
      </c>
      <c r="AB979" s="22">
        <v>5.7789096876268257E-3</v>
      </c>
      <c r="AC979" s="22">
        <v>-6.6552819564052526E-2</v>
      </c>
      <c r="AD979" s="22">
        <v>1.3550092307571653E-6</v>
      </c>
      <c r="AE979" s="22">
        <v>0.22222871718700732</v>
      </c>
      <c r="AF979" s="22">
        <v>0.22746177316701754</v>
      </c>
      <c r="AG979" s="22">
        <v>0.25797833157855043</v>
      </c>
      <c r="AH979" s="22">
        <v>-0.24000654321474363</v>
      </c>
      <c r="AI979">
        <v>-18.902189705582391</v>
      </c>
      <c r="AJ979">
        <v>-10.787464088230255</v>
      </c>
      <c r="AK979">
        <v>-7.1916427254868367</v>
      </c>
      <c r="AL979">
        <v>13.415204810032671</v>
      </c>
      <c r="AM979">
        <v>10.787464088230255</v>
      </c>
      <c r="AN979">
        <v>7.1916427254868367</v>
      </c>
    </row>
    <row r="980" spans="24:40" x14ac:dyDescent="0.25">
      <c r="X980">
        <v>73.900000000000006</v>
      </c>
      <c r="Y980" s="22">
        <v>73.752600877048437</v>
      </c>
      <c r="Z980" s="22">
        <v>0.14739912295156898</v>
      </c>
      <c r="AA980" s="22">
        <v>0.14818418214841245</v>
      </c>
      <c r="AB980" s="22">
        <v>5.2978609825834371E-3</v>
      </c>
      <c r="AC980" s="22">
        <v>4.1100799057405657E-2</v>
      </c>
      <c r="AD980" s="22">
        <v>4.7353756411236744E-7</v>
      </c>
      <c r="AE980" s="22">
        <v>0.22222871718700732</v>
      </c>
      <c r="AF980" s="22">
        <v>0.2312375498100708</v>
      </c>
      <c r="AG980" s="22">
        <v>0.20273332004731157</v>
      </c>
      <c r="AH980" s="22">
        <v>0.14818418214840909</v>
      </c>
      <c r="AI980">
        <v>-18.902189705582391</v>
      </c>
      <c r="AJ980">
        <v>-10.787464088230255</v>
      </c>
      <c r="AK980">
        <v>-7.1916427254868367</v>
      </c>
      <c r="AL980">
        <v>13.415204810032671</v>
      </c>
      <c r="AM980">
        <v>10.787464088230255</v>
      </c>
      <c r="AN980">
        <v>7.1916427254868367</v>
      </c>
    </row>
    <row r="981" spans="24:40" x14ac:dyDescent="0.25">
      <c r="X981">
        <v>73.599999999999994</v>
      </c>
      <c r="Y981" s="22">
        <v>73.280706544478676</v>
      </c>
      <c r="Z981" s="22">
        <v>0.31929345552131849</v>
      </c>
      <c r="AA981" s="22">
        <v>0.32027886941175154</v>
      </c>
      <c r="AB981" s="22">
        <v>3.0767371329929434E-3</v>
      </c>
      <c r="AC981" s="22">
        <v>8.8932611117249302E-2</v>
      </c>
      <c r="AD981" s="22">
        <v>1.284686466790157E-6</v>
      </c>
      <c r="AE981" s="22">
        <v>0.22222871718700732</v>
      </c>
      <c r="AF981" s="22">
        <v>0.23404984307562973</v>
      </c>
      <c r="AG981" s="22">
        <v>0.29821571239163319</v>
      </c>
      <c r="AH981" s="22">
        <v>0.3202788694117506</v>
      </c>
      <c r="AI981">
        <v>-18.902189705582391</v>
      </c>
      <c r="AJ981">
        <v>-10.787464088230255</v>
      </c>
      <c r="AK981">
        <v>-7.1916427254868367</v>
      </c>
      <c r="AL981">
        <v>13.415204810032671</v>
      </c>
      <c r="AM981">
        <v>10.787464088230255</v>
      </c>
      <c r="AN981">
        <v>7.1916427254868367</v>
      </c>
    </row>
    <row r="982" spans="24:40" x14ac:dyDescent="0.25">
      <c r="X982">
        <v>73.3</v>
      </c>
      <c r="Y982" s="22">
        <v>71.609554814354979</v>
      </c>
      <c r="Z982" s="22">
        <v>1.690445185645018</v>
      </c>
      <c r="AA982" s="22">
        <v>1.7018277948761096</v>
      </c>
      <c r="AB982" s="22">
        <v>6.6884612328930414E-3</v>
      </c>
      <c r="AC982" s="22">
        <v>0.47169388317161631</v>
      </c>
      <c r="AD982" s="22">
        <v>7.8851075559882279E-5</v>
      </c>
      <c r="AE982" s="22">
        <v>0.22222871718700732</v>
      </c>
      <c r="AF982" s="22">
        <v>0.23425383559652047</v>
      </c>
      <c r="AG982" s="22">
        <v>0.68679974022389989</v>
      </c>
      <c r="AH982" s="22">
        <v>1.7018277948761067</v>
      </c>
      <c r="AI982">
        <v>-18.902189705582391</v>
      </c>
      <c r="AJ982">
        <v>-10.787464088230255</v>
      </c>
      <c r="AK982">
        <v>-7.1916427254868367</v>
      </c>
      <c r="AL982">
        <v>13.415204810032671</v>
      </c>
      <c r="AM982">
        <v>10.787464088230255</v>
      </c>
      <c r="AN982">
        <v>7.1916427254868367</v>
      </c>
    </row>
    <row r="983" spans="24:40" x14ac:dyDescent="0.25">
      <c r="X983">
        <v>72.8</v>
      </c>
      <c r="Y983" s="22">
        <v>71.662317863919895</v>
      </c>
      <c r="Z983" s="22">
        <v>1.1376821360801017</v>
      </c>
      <c r="AA983" s="22">
        <v>1.1449508174504217</v>
      </c>
      <c r="AB983" s="22">
        <v>6.3484660297547617E-3</v>
      </c>
      <c r="AC983" s="22">
        <v>0.31739916284108016</v>
      </c>
      <c r="AD983" s="22">
        <v>3.3876040675160369E-5</v>
      </c>
      <c r="AE983" s="22">
        <v>0.22222871718700732</v>
      </c>
      <c r="AF983" s="22">
        <v>0.23462701825685528</v>
      </c>
      <c r="AG983" s="22">
        <v>0.56338189786421089</v>
      </c>
      <c r="AH983" s="22">
        <v>1.1449508174504257</v>
      </c>
      <c r="AI983">
        <v>-18.902189705582391</v>
      </c>
      <c r="AJ983">
        <v>-10.787464088230255</v>
      </c>
      <c r="AK983">
        <v>-7.1916427254868367</v>
      </c>
      <c r="AL983">
        <v>13.415204810032671</v>
      </c>
      <c r="AM983">
        <v>10.787464088230255</v>
      </c>
      <c r="AN983">
        <v>7.1916427254868367</v>
      </c>
    </row>
    <row r="984" spans="24:40" x14ac:dyDescent="0.25">
      <c r="X984">
        <v>72.7</v>
      </c>
      <c r="Y984" s="22">
        <v>71.970211016069669</v>
      </c>
      <c r="Z984" s="22">
        <v>0.72978898393033376</v>
      </c>
      <c r="AA984" s="22">
        <v>0.73224618280438847</v>
      </c>
      <c r="AB984" s="22">
        <v>3.3557004894714903E-3</v>
      </c>
      <c r="AC984" s="22">
        <v>0.20329612547095466</v>
      </c>
      <c r="AD984" s="22">
        <v>7.3239877058902217E-6</v>
      </c>
      <c r="AE984" s="22">
        <v>0.22222871718700732</v>
      </c>
      <c r="AF984" s="22">
        <v>0.23778311019207232</v>
      </c>
      <c r="AG984" s="22">
        <v>0.45088371612972966</v>
      </c>
      <c r="AH984" s="22">
        <v>0.73224618280438414</v>
      </c>
      <c r="AI984">
        <v>-18.902189705582391</v>
      </c>
      <c r="AJ984">
        <v>-10.787464088230255</v>
      </c>
      <c r="AK984">
        <v>-7.1916427254868367</v>
      </c>
      <c r="AL984">
        <v>13.415204810032671</v>
      </c>
      <c r="AM984">
        <v>10.787464088230255</v>
      </c>
      <c r="AN984">
        <v>7.1916427254868367</v>
      </c>
    </row>
    <row r="985" spans="24:40" x14ac:dyDescent="0.25">
      <c r="X985">
        <v>72.900000000000006</v>
      </c>
      <c r="Y985" s="22">
        <v>72.059593404659282</v>
      </c>
      <c r="Z985" s="22">
        <v>0.84040659534072404</v>
      </c>
      <c r="AA985" s="22">
        <v>0.84279795474027708</v>
      </c>
      <c r="AB985" s="22">
        <v>2.8374053189157656E-3</v>
      </c>
      <c r="AC985" s="22">
        <v>0.23404984307562973</v>
      </c>
      <c r="AD985" s="22">
        <v>8.2038650374142792E-6</v>
      </c>
      <c r="AE985" s="22">
        <v>0.22222871718700732</v>
      </c>
      <c r="AF985" s="22">
        <v>0.2391234627906236</v>
      </c>
      <c r="AG985" s="22">
        <v>0.48378698109356943</v>
      </c>
      <c r="AH985" s="22">
        <v>0.84279795474027541</v>
      </c>
      <c r="AI985">
        <v>-18.902189705582391</v>
      </c>
      <c r="AJ985">
        <v>-10.787464088230255</v>
      </c>
      <c r="AK985">
        <v>-7.1916427254868367</v>
      </c>
      <c r="AL985">
        <v>13.415204810032671</v>
      </c>
      <c r="AM985">
        <v>10.787464088230255</v>
      </c>
      <c r="AN985">
        <v>7.1916427254868367</v>
      </c>
    </row>
    <row r="986" spans="24:40" x14ac:dyDescent="0.25">
      <c r="X986">
        <v>71.8</v>
      </c>
      <c r="Y986" s="22">
        <v>71.769805437273135</v>
      </c>
      <c r="Z986" s="22">
        <v>3.0194562726862273E-2</v>
      </c>
      <c r="AA986" s="22">
        <v>3.027402482749153E-2</v>
      </c>
      <c r="AB986" s="22">
        <v>2.6247616921273795E-3</v>
      </c>
      <c r="AC986" s="22">
        <v>8.4081673202769467E-3</v>
      </c>
      <c r="AD986" s="22">
        <v>9.7922025247690575E-9</v>
      </c>
      <c r="AE986" s="22">
        <v>0.22222871718700732</v>
      </c>
      <c r="AF986" s="22">
        <v>0.24021806622921071</v>
      </c>
      <c r="AG986" s="22">
        <v>9.1696059458828152E-2</v>
      </c>
      <c r="AH986" s="22">
        <v>3.0274024827495995E-2</v>
      </c>
      <c r="AI986">
        <v>-18.902189705582391</v>
      </c>
      <c r="AJ986">
        <v>-10.787464088230255</v>
      </c>
      <c r="AK986">
        <v>-7.1916427254868367</v>
      </c>
      <c r="AL986">
        <v>13.415204810032671</v>
      </c>
      <c r="AM986">
        <v>10.787464088230255</v>
      </c>
      <c r="AN986">
        <v>7.1916427254868367</v>
      </c>
    </row>
    <row r="987" spans="24:40" x14ac:dyDescent="0.25">
      <c r="X987">
        <v>72.099999999999994</v>
      </c>
      <c r="Y987" s="22">
        <v>71.224698129690296</v>
      </c>
      <c r="Z987" s="22">
        <v>0.87530187030969842</v>
      </c>
      <c r="AA987" s="22">
        <v>0.87738196806225233</v>
      </c>
      <c r="AB987" s="22">
        <v>2.370800664109652E-3</v>
      </c>
      <c r="AC987" s="22">
        <v>0.24371102277128309</v>
      </c>
      <c r="AD987" s="22">
        <v>7.4288678334701997E-6</v>
      </c>
      <c r="AE987" s="22">
        <v>0.22222871718700732</v>
      </c>
      <c r="AF987" s="22">
        <v>0.24070484331505831</v>
      </c>
      <c r="AG987" s="22">
        <v>0.49367096610119082</v>
      </c>
      <c r="AH987" s="22">
        <v>0.87738196806225821</v>
      </c>
      <c r="AI987">
        <v>-18.902189705582391</v>
      </c>
      <c r="AJ987">
        <v>-10.787464088230255</v>
      </c>
      <c r="AK987">
        <v>-7.1916427254868367</v>
      </c>
      <c r="AL987">
        <v>13.415204810032671</v>
      </c>
      <c r="AM987">
        <v>10.787464088230255</v>
      </c>
      <c r="AN987">
        <v>7.1916427254868367</v>
      </c>
    </row>
    <row r="988" spans="24:40" x14ac:dyDescent="0.25">
      <c r="X988">
        <v>71.900000000000006</v>
      </c>
      <c r="Y988" s="22">
        <v>70.951387967372199</v>
      </c>
      <c r="Z988" s="22">
        <v>0.94861203262780691</v>
      </c>
      <c r="AA988" s="22">
        <v>0.9509053692518421</v>
      </c>
      <c r="AB988" s="22">
        <v>2.4117401144197535E-3</v>
      </c>
      <c r="AC988" s="22">
        <v>0.26412825135833917</v>
      </c>
      <c r="AD988" s="22">
        <v>8.8767765732635898E-6</v>
      </c>
      <c r="AE988" s="22">
        <v>0.22222871718700732</v>
      </c>
      <c r="AF988" s="22">
        <v>0.24089591874989316</v>
      </c>
      <c r="AG988" s="22">
        <v>0.5139340924265865</v>
      </c>
      <c r="AH988" s="22">
        <v>0.95090536925184876</v>
      </c>
      <c r="AI988">
        <v>-18.902189705582391</v>
      </c>
      <c r="AJ988">
        <v>-10.787464088230255</v>
      </c>
      <c r="AK988">
        <v>-7.1916427254868367</v>
      </c>
      <c r="AL988">
        <v>13.415204810032671</v>
      </c>
      <c r="AM988">
        <v>10.787464088230255</v>
      </c>
      <c r="AN988">
        <v>7.1916427254868367</v>
      </c>
    </row>
    <row r="989" spans="24:40" x14ac:dyDescent="0.25">
      <c r="X989">
        <v>71.5</v>
      </c>
      <c r="Y989" s="22">
        <v>70.527577757777777</v>
      </c>
      <c r="Z989" s="22">
        <v>0.97242224222222262</v>
      </c>
      <c r="AA989" s="22">
        <v>0.97483633152675964</v>
      </c>
      <c r="AB989" s="22">
        <v>2.4764047322204915E-3</v>
      </c>
      <c r="AC989" s="22">
        <v>0.27076665953232137</v>
      </c>
      <c r="AD989" s="22">
        <v>9.5793319105658441E-6</v>
      </c>
      <c r="AE989" s="22">
        <v>0.22222871718700732</v>
      </c>
      <c r="AF989" s="22">
        <v>0.24187537502527445</v>
      </c>
      <c r="AG989" s="22">
        <v>0.52035243780760876</v>
      </c>
      <c r="AH989" s="22">
        <v>0.97483633152675586</v>
      </c>
      <c r="AI989">
        <v>-18.902189705582391</v>
      </c>
      <c r="AJ989">
        <v>-10.787464088230255</v>
      </c>
      <c r="AK989">
        <v>-7.1916427254868367</v>
      </c>
      <c r="AL989">
        <v>13.415204810032671</v>
      </c>
      <c r="AM989">
        <v>10.787464088230255</v>
      </c>
      <c r="AN989">
        <v>7.1916427254868367</v>
      </c>
    </row>
    <row r="990" spans="24:40" x14ac:dyDescent="0.25">
      <c r="X990">
        <v>71.5</v>
      </c>
      <c r="Y990" s="22">
        <v>70.086889649941526</v>
      </c>
      <c r="Z990" s="22">
        <v>1.4131103500584743</v>
      </c>
      <c r="AA990" s="22">
        <v>1.4161354615947914</v>
      </c>
      <c r="AB990" s="22">
        <v>2.1361738466146724E-3</v>
      </c>
      <c r="AC990" s="22">
        <v>0.39340722313104948</v>
      </c>
      <c r="AD990" s="22">
        <v>1.7437987921585324E-5</v>
      </c>
      <c r="AE990" s="22">
        <v>0.22222871718700732</v>
      </c>
      <c r="AF990" s="22">
        <v>0.24204036798190057</v>
      </c>
      <c r="AG990" s="22">
        <v>0.62722182928454384</v>
      </c>
      <c r="AH990" s="22">
        <v>1.4161354615947968</v>
      </c>
      <c r="AI990">
        <v>-18.902189705582391</v>
      </c>
      <c r="AJ990">
        <v>-10.787464088230255</v>
      </c>
      <c r="AK990">
        <v>-7.1916427254868367</v>
      </c>
      <c r="AL990">
        <v>13.415204810032671</v>
      </c>
      <c r="AM990">
        <v>10.787464088230255</v>
      </c>
      <c r="AN990">
        <v>7.1916427254868367</v>
      </c>
    </row>
    <row r="991" spans="24:40" x14ac:dyDescent="0.25">
      <c r="X991">
        <v>71.5</v>
      </c>
      <c r="Y991" s="22">
        <v>69.648556552748801</v>
      </c>
      <c r="Z991" s="22">
        <v>1.8514434472511994</v>
      </c>
      <c r="AA991" s="22">
        <v>1.8562099132803382</v>
      </c>
      <c r="AB991" s="22">
        <v>2.5678486010850209E-3</v>
      </c>
      <c r="AC991" s="22">
        <v>0.51554984559592132</v>
      </c>
      <c r="AD991" s="22">
        <v>3.6014200034890952E-5</v>
      </c>
      <c r="AE991" s="22">
        <v>0.22222871718700732</v>
      </c>
      <c r="AF991" s="22">
        <v>0.24371102277128309</v>
      </c>
      <c r="AG991" s="22">
        <v>0.71801799810027134</v>
      </c>
      <c r="AH991" s="22">
        <v>1.8562099132803365</v>
      </c>
      <c r="AI991">
        <v>-18.902189705582391</v>
      </c>
      <c r="AJ991">
        <v>-10.787464088230255</v>
      </c>
      <c r="AK991">
        <v>-7.1916427254868367</v>
      </c>
      <c r="AL991">
        <v>13.415204810032671</v>
      </c>
      <c r="AM991">
        <v>10.787464088230255</v>
      </c>
      <c r="AN991">
        <v>7.1916427254868367</v>
      </c>
    </row>
    <row r="992" spans="24:40" x14ac:dyDescent="0.25">
      <c r="X992">
        <v>71</v>
      </c>
      <c r="Y992" s="22">
        <v>69.486986629111684</v>
      </c>
      <c r="Z992" s="22">
        <v>1.5130133708883164</v>
      </c>
      <c r="AA992" s="22">
        <v>1.5165380006754816</v>
      </c>
      <c r="AB992" s="22">
        <v>2.3241288946274021E-3</v>
      </c>
      <c r="AC992" s="22">
        <v>0.42125970892859588</v>
      </c>
      <c r="AD992" s="22">
        <v>2.175790052674073E-5</v>
      </c>
      <c r="AE992" s="22">
        <v>0.22222871718700732</v>
      </c>
      <c r="AF992" s="22">
        <v>0.24386279073766257</v>
      </c>
      <c r="AG992" s="22">
        <v>0.64904522872338866</v>
      </c>
      <c r="AH992" s="22">
        <v>1.5165380006754867</v>
      </c>
      <c r="AI992">
        <v>-18.902189705582391</v>
      </c>
      <c r="AJ992">
        <v>-10.787464088230255</v>
      </c>
      <c r="AK992">
        <v>-7.1916427254868367</v>
      </c>
      <c r="AL992">
        <v>13.415204810032671</v>
      </c>
      <c r="AM992">
        <v>10.787464088230255</v>
      </c>
      <c r="AN992">
        <v>7.1916427254868367</v>
      </c>
    </row>
    <row r="993" spans="24:40" x14ac:dyDescent="0.25">
      <c r="X993">
        <v>76.599999999999994</v>
      </c>
      <c r="Y993" s="22">
        <v>74.235426910011626</v>
      </c>
      <c r="Z993" s="22">
        <v>2.3645730899883688</v>
      </c>
      <c r="AA993" s="22">
        <v>2.3703464412103159</v>
      </c>
      <c r="AB993" s="22">
        <v>2.4356571349972616E-3</v>
      </c>
      <c r="AC993" s="22">
        <v>0.65839144019968798</v>
      </c>
      <c r="AD993" s="22">
        <v>5.5704462338371649E-5</v>
      </c>
      <c r="AE993" s="22">
        <v>0.22222871718700732</v>
      </c>
      <c r="AF993" s="22">
        <v>0.24655661623815697</v>
      </c>
      <c r="AG993" s="22">
        <v>0.81141323639665131</v>
      </c>
      <c r="AH993" s="22">
        <v>2.3703464412103181</v>
      </c>
      <c r="AI993">
        <v>-18.902189705582391</v>
      </c>
      <c r="AJ993">
        <v>-10.787464088230255</v>
      </c>
      <c r="AK993">
        <v>-7.1916427254868367</v>
      </c>
      <c r="AL993">
        <v>13.415204810032671</v>
      </c>
      <c r="AM993">
        <v>10.787464088230255</v>
      </c>
      <c r="AN993">
        <v>7.1916427254868367</v>
      </c>
    </row>
    <row r="994" spans="24:40" x14ac:dyDescent="0.25">
      <c r="X994">
        <v>76.599999999999994</v>
      </c>
      <c r="Y994" s="22">
        <v>75.738644516816038</v>
      </c>
      <c r="Z994" s="22">
        <v>0.86135548318395649</v>
      </c>
      <c r="AA994" s="22">
        <v>0.86621385686167685</v>
      </c>
      <c r="AB994" s="22">
        <v>5.6087461996128683E-3</v>
      </c>
      <c r="AC994" s="22">
        <v>0.24021806622921071</v>
      </c>
      <c r="AD994" s="22">
        <v>1.7130349536239728E-5</v>
      </c>
      <c r="AE994" s="22">
        <v>0.22222871718700732</v>
      </c>
      <c r="AF994" s="22">
        <v>0.24768611881907873</v>
      </c>
      <c r="AG994" s="22">
        <v>0.49012046093711564</v>
      </c>
      <c r="AH994" s="22">
        <v>0.8662138568616814</v>
      </c>
      <c r="AI994">
        <v>-18.902189705582391</v>
      </c>
      <c r="AJ994">
        <v>-10.787464088230255</v>
      </c>
      <c r="AK994">
        <v>-7.1916427254868367</v>
      </c>
      <c r="AL994">
        <v>13.415204810032671</v>
      </c>
      <c r="AM994">
        <v>10.787464088230255</v>
      </c>
      <c r="AN994">
        <v>7.1916427254868367</v>
      </c>
    </row>
    <row r="995" spans="24:40" x14ac:dyDescent="0.25">
      <c r="X995">
        <v>76.3</v>
      </c>
      <c r="Y995" s="22">
        <v>73.957864342981267</v>
      </c>
      <c r="Z995" s="22">
        <v>2.3421356570187299</v>
      </c>
      <c r="AA995" s="22">
        <v>2.349049505192994</v>
      </c>
      <c r="AB995" s="22">
        <v>2.9432534984816482E-3</v>
      </c>
      <c r="AC995" s="22">
        <v>0.65230994453938074</v>
      </c>
      <c r="AD995" s="22">
        <v>6.6109243942475391E-5</v>
      </c>
      <c r="AE995" s="22">
        <v>0.22222871718700732</v>
      </c>
      <c r="AF995" s="22">
        <v>0.24917353612136273</v>
      </c>
      <c r="AG995" s="22">
        <v>0.80765707112572271</v>
      </c>
      <c r="AH995" s="22">
        <v>2.3490495051929958</v>
      </c>
      <c r="AI995">
        <v>-18.902189705582391</v>
      </c>
      <c r="AJ995">
        <v>-10.787464088230255</v>
      </c>
      <c r="AK995">
        <v>-7.1916427254868367</v>
      </c>
      <c r="AL995">
        <v>13.415204810032671</v>
      </c>
      <c r="AM995">
        <v>10.787464088230255</v>
      </c>
      <c r="AN995">
        <v>7.1916427254868367</v>
      </c>
    </row>
    <row r="996" spans="24:40" x14ac:dyDescent="0.25">
      <c r="X996">
        <v>76.099999999999994</v>
      </c>
      <c r="Y996" s="22">
        <v>72.487775326578685</v>
      </c>
      <c r="Z996" s="22">
        <v>3.6122246734213093</v>
      </c>
      <c r="AA996" s="22">
        <v>3.6363130828208341</v>
      </c>
      <c r="AB996" s="22">
        <v>6.6244046788287601E-3</v>
      </c>
      <c r="AC996" s="22">
        <v>1.0079057049132947</v>
      </c>
      <c r="AD996" s="22">
        <v>3.5654928901430788E-4</v>
      </c>
      <c r="AE996" s="22">
        <v>0.22222871718700732</v>
      </c>
      <c r="AF996" s="22">
        <v>0.25076781945960636</v>
      </c>
      <c r="AG996" s="22">
        <v>1.0039450706653699</v>
      </c>
      <c r="AH996" s="22">
        <v>3.6363130828208337</v>
      </c>
      <c r="AI996">
        <v>-18.902189705582391</v>
      </c>
      <c r="AJ996">
        <v>-10.787464088230255</v>
      </c>
      <c r="AK996">
        <v>-7.1916427254868367</v>
      </c>
      <c r="AL996">
        <v>13.415204810032671</v>
      </c>
      <c r="AM996">
        <v>10.787464088230255</v>
      </c>
      <c r="AN996">
        <v>7.1916427254868367</v>
      </c>
    </row>
    <row r="997" spans="24:40" x14ac:dyDescent="0.25">
      <c r="X997">
        <v>75.599999999999994</v>
      </c>
      <c r="Y997" s="22">
        <v>72.152740412511449</v>
      </c>
      <c r="Z997" s="22">
        <v>3.4472595874885457</v>
      </c>
      <c r="AA997" s="22">
        <v>3.4779661055308964</v>
      </c>
      <c r="AB997" s="22">
        <v>8.8288721369428596E-3</v>
      </c>
      <c r="AC997" s="22">
        <v>0.9629451685138174</v>
      </c>
      <c r="AD997" s="22">
        <v>4.3471647588460167E-4</v>
      </c>
      <c r="AE997" s="22">
        <v>0.22222871718700732</v>
      </c>
      <c r="AF997" s="22">
        <v>0.25990259272073329</v>
      </c>
      <c r="AG997" s="22">
        <v>0.98129769617268403</v>
      </c>
      <c r="AH997" s="22">
        <v>3.477966105530899</v>
      </c>
      <c r="AI997">
        <v>-18.902189705582391</v>
      </c>
      <c r="AJ997">
        <v>-10.787464088230255</v>
      </c>
      <c r="AK997">
        <v>-7.1916427254868367</v>
      </c>
      <c r="AL997">
        <v>13.415204810032671</v>
      </c>
      <c r="AM997">
        <v>10.787464088230255</v>
      </c>
      <c r="AN997">
        <v>7.1916427254868367</v>
      </c>
    </row>
    <row r="998" spans="24:40" x14ac:dyDescent="0.25">
      <c r="X998">
        <v>75.7</v>
      </c>
      <c r="Y998" s="22">
        <v>75.80711310784281</v>
      </c>
      <c r="Z998" s="22">
        <v>-0.1071131078428067</v>
      </c>
      <c r="AA998" s="22">
        <v>-0.10744345206845196</v>
      </c>
      <c r="AB998" s="22">
        <v>3.0745868573528474E-3</v>
      </c>
      <c r="AC998" s="22">
        <v>-2.983411631973493E-2</v>
      </c>
      <c r="AD998" s="22">
        <v>1.4447638145985557E-7</v>
      </c>
      <c r="AE998" s="22">
        <v>0.22222871718700732</v>
      </c>
      <c r="AF998" s="22">
        <v>0.2611706342620036</v>
      </c>
      <c r="AG998" s="22">
        <v>0.1727255520174561</v>
      </c>
      <c r="AH998" s="22">
        <v>-0.10744345206844495</v>
      </c>
      <c r="AI998">
        <v>-18.902189705582391</v>
      </c>
      <c r="AJ998">
        <v>-10.787464088230255</v>
      </c>
      <c r="AK998">
        <v>-7.1916427254868367</v>
      </c>
      <c r="AL998">
        <v>13.415204810032671</v>
      </c>
      <c r="AM998">
        <v>10.787464088230255</v>
      </c>
      <c r="AN998">
        <v>7.1916427254868367</v>
      </c>
    </row>
    <row r="999" spans="24:40" x14ac:dyDescent="0.25">
      <c r="X999">
        <v>75.599999999999994</v>
      </c>
      <c r="Y999" s="22">
        <v>73.436977210678805</v>
      </c>
      <c r="Z999" s="22">
        <v>2.1630227893211895</v>
      </c>
      <c r="AA999" s="22">
        <v>2.1754826275713697</v>
      </c>
      <c r="AB999" s="22">
        <v>5.7273903695066299E-3</v>
      </c>
      <c r="AC999" s="22">
        <v>0.60326794456211508</v>
      </c>
      <c r="AD999" s="22">
        <v>1.1033624673188833E-4</v>
      </c>
      <c r="AE999" s="22">
        <v>0.22222871718700732</v>
      </c>
      <c r="AF999" s="22">
        <v>0.26246976693272051</v>
      </c>
      <c r="AG999" s="22">
        <v>0.77670325386347849</v>
      </c>
      <c r="AH999" s="22">
        <v>2.175482627571371</v>
      </c>
      <c r="AI999">
        <v>-18.902189705582391</v>
      </c>
      <c r="AJ999">
        <v>-10.787464088230255</v>
      </c>
      <c r="AK999">
        <v>-7.1916427254868367</v>
      </c>
      <c r="AL999">
        <v>13.415204810032671</v>
      </c>
      <c r="AM999">
        <v>10.787464088230255</v>
      </c>
      <c r="AN999">
        <v>7.1916427254868367</v>
      </c>
    </row>
    <row r="1000" spans="24:40" x14ac:dyDescent="0.25">
      <c r="X1000">
        <v>76</v>
      </c>
      <c r="Y1000" s="22">
        <v>73.160190717989707</v>
      </c>
      <c r="Z1000" s="22">
        <v>2.8398092820102931</v>
      </c>
      <c r="AA1000" s="22">
        <v>2.8526245230399496</v>
      </c>
      <c r="AB1000" s="22">
        <v>4.4924387791475794E-3</v>
      </c>
      <c r="AC1000" s="22">
        <v>0.79153256036126707</v>
      </c>
      <c r="AD1000" s="22">
        <v>1.4880638720169743E-4</v>
      </c>
      <c r="AE1000" s="22">
        <v>0.22222871718700732</v>
      </c>
      <c r="AF1000" s="22">
        <v>0.26288917614907226</v>
      </c>
      <c r="AG1000" s="22">
        <v>0.8896811565731102</v>
      </c>
      <c r="AH1000" s="22">
        <v>2.8526245230399452</v>
      </c>
      <c r="AI1000">
        <v>-18.902189705582391</v>
      </c>
      <c r="AJ1000">
        <v>-10.787464088230255</v>
      </c>
      <c r="AK1000">
        <v>-7.1916427254868367</v>
      </c>
      <c r="AL1000">
        <v>13.415204810032671</v>
      </c>
      <c r="AM1000">
        <v>10.787464088230255</v>
      </c>
      <c r="AN1000">
        <v>7.1916427254868367</v>
      </c>
    </row>
    <row r="1001" spans="24:40" x14ac:dyDescent="0.25">
      <c r="X1001">
        <v>75.8</v>
      </c>
      <c r="Y1001" s="22">
        <v>73.502972977918191</v>
      </c>
      <c r="Z1001" s="22">
        <v>2.2970270220818065</v>
      </c>
      <c r="AA1001" s="22">
        <v>2.3032650219039112</v>
      </c>
      <c r="AB1001" s="22">
        <v>2.7083291600301521E-3</v>
      </c>
      <c r="AC1001" s="22">
        <v>0.6396713505127426</v>
      </c>
      <c r="AD1001" s="22">
        <v>5.848432110854676E-5</v>
      </c>
      <c r="AE1001" s="22">
        <v>0.22222871718700732</v>
      </c>
      <c r="AF1001" s="22">
        <v>0.26327111085423499</v>
      </c>
      <c r="AG1001" s="22">
        <v>0.79979456769394386</v>
      </c>
      <c r="AH1001" s="22">
        <v>2.3032650219039064</v>
      </c>
      <c r="AI1001">
        <v>-18.902189705582391</v>
      </c>
      <c r="AJ1001">
        <v>-10.787464088230255</v>
      </c>
      <c r="AK1001">
        <v>-7.1916427254868367</v>
      </c>
      <c r="AL1001">
        <v>13.415204810032671</v>
      </c>
      <c r="AM1001">
        <v>10.787464088230255</v>
      </c>
      <c r="AN1001">
        <v>7.1916427254868367</v>
      </c>
    </row>
    <row r="1002" spans="24:40" x14ac:dyDescent="0.25">
      <c r="X1002">
        <v>75.3</v>
      </c>
      <c r="Y1002" s="22">
        <v>73.505902488547733</v>
      </c>
      <c r="Z1002" s="22">
        <v>1.7940975114522644</v>
      </c>
      <c r="AA1002" s="22">
        <v>1.798543002321793</v>
      </c>
      <c r="AB1002" s="22">
        <v>2.4717178648431069E-3</v>
      </c>
      <c r="AC1002" s="22">
        <v>0.49955731958735411</v>
      </c>
      <c r="AD1002" s="22">
        <v>3.2545483753558778E-5</v>
      </c>
      <c r="AE1002" s="22">
        <v>0.22222871718700732</v>
      </c>
      <c r="AF1002" s="22">
        <v>0.26394486368527231</v>
      </c>
      <c r="AG1002" s="22">
        <v>0.70679368954975408</v>
      </c>
      <c r="AH1002" s="22">
        <v>1.7985430023217917</v>
      </c>
      <c r="AI1002">
        <v>-18.902189705582391</v>
      </c>
      <c r="AJ1002">
        <v>-10.787464088230255</v>
      </c>
      <c r="AK1002">
        <v>-7.1916427254868367</v>
      </c>
      <c r="AL1002">
        <v>13.415204810032671</v>
      </c>
      <c r="AM1002">
        <v>10.787464088230255</v>
      </c>
      <c r="AN1002">
        <v>7.1916427254868367</v>
      </c>
    </row>
    <row r="1003" spans="24:40" x14ac:dyDescent="0.25">
      <c r="X1003">
        <v>75.400000000000006</v>
      </c>
      <c r="Y1003" s="22">
        <v>73.288987167405594</v>
      </c>
      <c r="Z1003" s="22">
        <v>2.1110128325944117</v>
      </c>
      <c r="AA1003" s="22">
        <v>2.1162276728476712</v>
      </c>
      <c r="AB1003" s="22">
        <v>2.4642151315619251E-3</v>
      </c>
      <c r="AC1003" s="22">
        <v>0.58779856706097078</v>
      </c>
      <c r="AD1003" s="22">
        <v>4.4921430832511559E-5</v>
      </c>
      <c r="AE1003" s="22">
        <v>0.22222871718700732</v>
      </c>
      <c r="AF1003" s="22">
        <v>0.26412825135833917</v>
      </c>
      <c r="AG1003" s="22">
        <v>0.7666802247749519</v>
      </c>
      <c r="AH1003" s="22">
        <v>2.116227672847673</v>
      </c>
      <c r="AI1003">
        <v>-18.902189705582391</v>
      </c>
      <c r="AJ1003">
        <v>-10.787464088230255</v>
      </c>
      <c r="AK1003">
        <v>-7.1916427254868367</v>
      </c>
      <c r="AL1003">
        <v>13.415204810032671</v>
      </c>
      <c r="AM1003">
        <v>10.787464088230255</v>
      </c>
      <c r="AN1003">
        <v>7.1916427254868367</v>
      </c>
    </row>
    <row r="1004" spans="24:40" x14ac:dyDescent="0.25">
      <c r="X1004">
        <v>75</v>
      </c>
      <c r="Y1004" s="22">
        <v>72.912206960314521</v>
      </c>
      <c r="Z1004" s="22">
        <v>2.0877930396854794</v>
      </c>
      <c r="AA1004" s="22">
        <v>2.0934036284960058</v>
      </c>
      <c r="AB1004" s="22">
        <v>2.6801275846439192E-3</v>
      </c>
      <c r="AC1004" s="22">
        <v>0.58139608201669379</v>
      </c>
      <c r="AD1004" s="22">
        <v>4.7809213188676587E-5</v>
      </c>
      <c r="AE1004" s="22">
        <v>0.22222871718700732</v>
      </c>
      <c r="AF1004" s="22">
        <v>0.26612620121471331</v>
      </c>
      <c r="AG1004" s="22">
        <v>0.76249333244081141</v>
      </c>
      <c r="AH1004" s="22">
        <v>2.0934036284960049</v>
      </c>
      <c r="AI1004">
        <v>-18.902189705582391</v>
      </c>
      <c r="AJ1004">
        <v>-10.787464088230255</v>
      </c>
      <c r="AK1004">
        <v>-7.1916427254868367</v>
      </c>
      <c r="AL1004">
        <v>13.415204810032671</v>
      </c>
      <c r="AM1004">
        <v>10.787464088230255</v>
      </c>
      <c r="AN1004">
        <v>7.1916427254868367</v>
      </c>
    </row>
    <row r="1005" spans="24:40" x14ac:dyDescent="0.25">
      <c r="X1005">
        <v>75</v>
      </c>
      <c r="Y1005" s="22">
        <v>72.211938265438846</v>
      </c>
      <c r="Z1005" s="22">
        <v>2.788061734561154</v>
      </c>
      <c r="AA1005" s="22">
        <v>2.7968475586398682</v>
      </c>
      <c r="AB1005" s="22">
        <v>3.1413310502305305E-3</v>
      </c>
      <c r="AC1005" s="22">
        <v>0.77658229082408514</v>
      </c>
      <c r="AD1005" s="22">
        <v>1.0002336971330487E-4</v>
      </c>
      <c r="AE1005" s="22">
        <v>0.22222871718700732</v>
      </c>
      <c r="AF1005" s="22">
        <v>0.26660186681560738</v>
      </c>
      <c r="AG1005" s="22">
        <v>0.88123906564795751</v>
      </c>
      <c r="AH1005" s="22">
        <v>2.7968475586398709</v>
      </c>
      <c r="AI1005">
        <v>-18.902189705582391</v>
      </c>
      <c r="AJ1005">
        <v>-10.787464088230255</v>
      </c>
      <c r="AK1005">
        <v>-7.1916427254868367</v>
      </c>
      <c r="AL1005">
        <v>13.415204810032671</v>
      </c>
      <c r="AM1005">
        <v>10.787464088230255</v>
      </c>
      <c r="AN1005">
        <v>7.1916427254868367</v>
      </c>
    </row>
    <row r="1006" spans="24:40" x14ac:dyDescent="0.25">
      <c r="X1006">
        <v>75</v>
      </c>
      <c r="Y1006" s="22">
        <v>72.138497209141576</v>
      </c>
      <c r="Z1006" s="22">
        <v>2.8615027908584239</v>
      </c>
      <c r="AA1006" s="22">
        <v>2.8705283642912462</v>
      </c>
      <c r="AB1006" s="22">
        <v>3.1442202575303092E-3</v>
      </c>
      <c r="AC1006" s="22">
        <v>0.79703960112791605</v>
      </c>
      <c r="AD1006" s="22">
        <v>1.0545977227224153E-4</v>
      </c>
      <c r="AE1006" s="22">
        <v>0.22222871718700732</v>
      </c>
      <c r="AF1006" s="22">
        <v>0.27076665953232137</v>
      </c>
      <c r="AG1006" s="22">
        <v>0.89277074387992583</v>
      </c>
      <c r="AH1006" s="22">
        <v>2.870528364291244</v>
      </c>
      <c r="AI1006">
        <v>-18.902189705582391</v>
      </c>
      <c r="AJ1006">
        <v>-10.787464088230255</v>
      </c>
      <c r="AK1006">
        <v>-7.1916427254868367</v>
      </c>
      <c r="AL1006">
        <v>13.415204810032671</v>
      </c>
      <c r="AM1006">
        <v>10.787464088230255</v>
      </c>
      <c r="AN1006">
        <v>7.1916427254868367</v>
      </c>
    </row>
    <row r="1007" spans="24:40" x14ac:dyDescent="0.25">
      <c r="X1007">
        <v>74.8</v>
      </c>
      <c r="Y1007" s="22">
        <v>71.777964475284151</v>
      </c>
      <c r="Z1007" s="22">
        <v>3.0220355247158466</v>
      </c>
      <c r="AA1007" s="22">
        <v>3.0318792167773694</v>
      </c>
      <c r="AB1007" s="22">
        <v>3.2467296213679313E-3</v>
      </c>
      <c r="AC1007" s="22">
        <v>0.84179748210931327</v>
      </c>
      <c r="AD1007" s="22">
        <v>1.2148428385227414E-4</v>
      </c>
      <c r="AE1007" s="22">
        <v>0.22222871718700732</v>
      </c>
      <c r="AF1007" s="22">
        <v>0.27174179034097418</v>
      </c>
      <c r="AG1007" s="22">
        <v>0.91749522184549459</v>
      </c>
      <c r="AH1007" s="22">
        <v>3.0318792167773676</v>
      </c>
      <c r="AI1007">
        <v>-18.902189705582391</v>
      </c>
      <c r="AJ1007">
        <v>-10.787464088230255</v>
      </c>
      <c r="AK1007">
        <v>-7.1916427254868367</v>
      </c>
      <c r="AL1007">
        <v>13.415204810032671</v>
      </c>
      <c r="AM1007">
        <v>10.787464088230255</v>
      </c>
      <c r="AN1007">
        <v>7.1916427254868367</v>
      </c>
    </row>
    <row r="1008" spans="24:40" x14ac:dyDescent="0.25">
      <c r="X1008">
        <v>68.400000000000006</v>
      </c>
      <c r="Y1008" s="22">
        <v>73.396717121853129</v>
      </c>
      <c r="Z1008" s="22">
        <v>-4.9967171218531234</v>
      </c>
      <c r="AA1008" s="22">
        <v>-5.0275492997113531</v>
      </c>
      <c r="AB1008" s="22">
        <v>6.1326455535693492E-3</v>
      </c>
      <c r="AC1008" s="22">
        <v>-1.3938705505807882</v>
      </c>
      <c r="AD1008" s="22">
        <v>6.3097292357714688E-4</v>
      </c>
      <c r="AE1008" s="22">
        <v>0.27870266916975811</v>
      </c>
      <c r="AF1008" s="22">
        <v>0.27228958714967955</v>
      </c>
      <c r="AG1008" s="22">
        <v>1.1806229502177179</v>
      </c>
      <c r="AH1008" s="22">
        <v>-5.0275492997113487</v>
      </c>
      <c r="AI1008">
        <v>-18.902189705582391</v>
      </c>
      <c r="AJ1008">
        <v>-10.787464088230255</v>
      </c>
      <c r="AK1008">
        <v>-7.1916427254868367</v>
      </c>
      <c r="AL1008">
        <v>13.415204810032671</v>
      </c>
      <c r="AM1008">
        <v>10.787464088230255</v>
      </c>
      <c r="AN1008">
        <v>7.1916427254868367</v>
      </c>
    </row>
    <row r="1009" spans="24:40" x14ac:dyDescent="0.25">
      <c r="X1009">
        <v>68.099999999999994</v>
      </c>
      <c r="Y1009" s="22">
        <v>71.573923425183395</v>
      </c>
      <c r="Z1009" s="22">
        <v>-3.4739234251834006</v>
      </c>
      <c r="AA1009" s="22">
        <v>-3.5135017407961016</v>
      </c>
      <c r="AB1009" s="22">
        <v>1.1264635264910406E-2</v>
      </c>
      <c r="AC1009" s="22">
        <v>-0.97158790302081488</v>
      </c>
      <c r="AD1009" s="22">
        <v>5.660407048026021E-4</v>
      </c>
      <c r="AE1009" s="22">
        <v>0.27870266916975811</v>
      </c>
      <c r="AF1009" s="22">
        <v>0.27265135751289077</v>
      </c>
      <c r="AG1009" s="22">
        <v>0.98569158615705699</v>
      </c>
      <c r="AH1009" s="22">
        <v>-3.5135017407960962</v>
      </c>
      <c r="AI1009">
        <v>-18.902189705582391</v>
      </c>
      <c r="AJ1009">
        <v>-10.787464088230255</v>
      </c>
      <c r="AK1009">
        <v>-7.1916427254868367</v>
      </c>
      <c r="AL1009">
        <v>13.415204810032671</v>
      </c>
      <c r="AM1009">
        <v>10.787464088230255</v>
      </c>
      <c r="AN1009">
        <v>7.1916427254868367</v>
      </c>
    </row>
    <row r="1010" spans="24:40" x14ac:dyDescent="0.25">
      <c r="X1010">
        <v>67.8</v>
      </c>
      <c r="Y1010" s="22">
        <v>72.844755391414694</v>
      </c>
      <c r="Z1010" s="22">
        <v>-5.0447553914146965</v>
      </c>
      <c r="AA1010" s="22">
        <v>-5.0770872523741843</v>
      </c>
      <c r="AB1010" s="22">
        <v>6.3681909237170726E-3</v>
      </c>
      <c r="AC1010" s="22">
        <v>-1.4074379653898692</v>
      </c>
      <c r="AD1010" s="22">
        <v>6.6818313855255803E-4</v>
      </c>
      <c r="AE1010" s="22">
        <v>0.27870266916975811</v>
      </c>
      <c r="AF1010" s="22">
        <v>0.27308020860932158</v>
      </c>
      <c r="AG1010" s="22">
        <v>1.1863549070113333</v>
      </c>
      <c r="AH1010" s="22">
        <v>-5.0770872523741852</v>
      </c>
      <c r="AI1010">
        <v>-18.902189705582391</v>
      </c>
      <c r="AJ1010">
        <v>-10.787464088230255</v>
      </c>
      <c r="AK1010">
        <v>-7.1916427254868367</v>
      </c>
      <c r="AL1010">
        <v>13.415204810032671</v>
      </c>
      <c r="AM1010">
        <v>10.787464088230255</v>
      </c>
      <c r="AN1010">
        <v>7.1916427254868367</v>
      </c>
    </row>
    <row r="1011" spans="24:40" x14ac:dyDescent="0.25">
      <c r="X1011">
        <v>67.3</v>
      </c>
      <c r="Y1011" s="22">
        <v>72.552710162835339</v>
      </c>
      <c r="Z1011" s="22">
        <v>-5.2527101628353421</v>
      </c>
      <c r="AA1011" s="22">
        <v>-5.285248425529872</v>
      </c>
      <c r="AB1011" s="22">
        <v>6.1564301381469037E-3</v>
      </c>
      <c r="AC1011" s="22">
        <v>-1.4652992029737115</v>
      </c>
      <c r="AD1011" s="22">
        <v>7.0001919555928922E-4</v>
      </c>
      <c r="AE1011" s="22">
        <v>0.27870266916975811</v>
      </c>
      <c r="AF1011" s="22">
        <v>0.27633478946614154</v>
      </c>
      <c r="AG1011" s="22">
        <v>1.2104954369900416</v>
      </c>
      <c r="AH1011" s="22">
        <v>-5.2852484255298675</v>
      </c>
      <c r="AI1011">
        <v>-18.902189705582391</v>
      </c>
      <c r="AJ1011">
        <v>-10.787464088230255</v>
      </c>
      <c r="AK1011">
        <v>-7.1916427254868367</v>
      </c>
      <c r="AL1011">
        <v>13.415204810032671</v>
      </c>
      <c r="AM1011">
        <v>10.787464088230255</v>
      </c>
      <c r="AN1011">
        <v>7.1916427254868367</v>
      </c>
    </row>
    <row r="1012" spans="24:40" x14ac:dyDescent="0.25">
      <c r="X1012">
        <v>66.3</v>
      </c>
      <c r="Y1012" s="22">
        <v>75.239928174807432</v>
      </c>
      <c r="Z1012" s="22">
        <v>-8.9399281748074344</v>
      </c>
      <c r="AA1012" s="22">
        <v>-8.9675969623226734</v>
      </c>
      <c r="AB1012" s="22">
        <v>3.0854182710813817E-3</v>
      </c>
      <c r="AC1012" s="22">
        <v>-2.4900435749168026</v>
      </c>
      <c r="AD1012" s="22">
        <v>1.00998841426884E-3</v>
      </c>
      <c r="AE1012" s="22">
        <v>0.27870266916975811</v>
      </c>
      <c r="AF1012" s="22">
        <v>0.27681685984087206</v>
      </c>
      <c r="AG1012" s="22">
        <v>1.5779871909862901</v>
      </c>
      <c r="AH1012" s="22">
        <v>-8.9675969623226788</v>
      </c>
      <c r="AI1012">
        <v>-18.902189705582391</v>
      </c>
      <c r="AJ1012">
        <v>-10.787464088230255</v>
      </c>
      <c r="AK1012">
        <v>-7.1916427254868367</v>
      </c>
      <c r="AL1012">
        <v>13.415204810032671</v>
      </c>
      <c r="AM1012">
        <v>10.787464088230255</v>
      </c>
      <c r="AN1012">
        <v>7.1916427254868367</v>
      </c>
    </row>
    <row r="1013" spans="24:40" x14ac:dyDescent="0.25">
      <c r="X1013">
        <v>66.900000000000006</v>
      </c>
      <c r="Y1013" s="22">
        <v>71.304329770446586</v>
      </c>
      <c r="Z1013" s="22">
        <v>-4.40432977044658</v>
      </c>
      <c r="AA1013" s="22">
        <v>-4.4151661768448207</v>
      </c>
      <c r="AB1013" s="22">
        <v>2.4543598053171E-3</v>
      </c>
      <c r="AC1013" s="22">
        <v>-1.2263525353885127</v>
      </c>
      <c r="AD1013" s="22">
        <v>1.9475226653230712E-4</v>
      </c>
      <c r="AE1013" s="22">
        <v>0.27870266916975811</v>
      </c>
      <c r="AF1013" s="22">
        <v>0.27751259946075502</v>
      </c>
      <c r="AG1013" s="22">
        <v>1.1074080257016889</v>
      </c>
      <c r="AH1013" s="22">
        <v>-4.4151661768448234</v>
      </c>
      <c r="AI1013">
        <v>-18.902189705582391</v>
      </c>
      <c r="AJ1013">
        <v>-10.787464088230255</v>
      </c>
      <c r="AK1013">
        <v>-7.1916427254868367</v>
      </c>
      <c r="AL1013">
        <v>13.415204810032671</v>
      </c>
      <c r="AM1013">
        <v>10.787464088230255</v>
      </c>
      <c r="AN1013">
        <v>7.1916427254868367</v>
      </c>
    </row>
    <row r="1014" spans="24:40" x14ac:dyDescent="0.25">
      <c r="X1014">
        <v>67.400000000000006</v>
      </c>
      <c r="Y1014" s="22">
        <v>71.132003609483505</v>
      </c>
      <c r="Z1014" s="22">
        <v>-3.732003609483499</v>
      </c>
      <c r="AA1014" s="22">
        <v>-3.7397068744560045</v>
      </c>
      <c r="AB1014" s="22">
        <v>2.0598579597571791E-3</v>
      </c>
      <c r="AC1014" s="22">
        <v>-1.038942950608672</v>
      </c>
      <c r="AD1014" s="22">
        <v>1.172634269470336E-4</v>
      </c>
      <c r="AE1014" s="22">
        <v>0.27870266916975811</v>
      </c>
      <c r="AF1014" s="22">
        <v>0.27783710153231433</v>
      </c>
      <c r="AG1014" s="22">
        <v>1.0192855098590738</v>
      </c>
      <c r="AH1014" s="22">
        <v>-3.7397068744560058</v>
      </c>
      <c r="AI1014">
        <v>-18.902189705582391</v>
      </c>
      <c r="AJ1014">
        <v>-10.787464088230255</v>
      </c>
      <c r="AK1014">
        <v>-7.1916427254868367</v>
      </c>
      <c r="AL1014">
        <v>13.415204810032671</v>
      </c>
      <c r="AM1014">
        <v>10.787464088230255</v>
      </c>
      <c r="AN1014">
        <v>7.1916427254868367</v>
      </c>
    </row>
    <row r="1015" spans="24:40" x14ac:dyDescent="0.25">
      <c r="X1015">
        <v>65.900000000000006</v>
      </c>
      <c r="Y1015" s="22">
        <v>73.992212666727056</v>
      </c>
      <c r="Z1015" s="22">
        <v>-8.0922126667270504</v>
      </c>
      <c r="AA1015" s="22">
        <v>-8.1122211151149628</v>
      </c>
      <c r="AB1015" s="22">
        <v>2.4664574724962249E-3</v>
      </c>
      <c r="AC1015" s="22">
        <v>-2.2532294842288416</v>
      </c>
      <c r="AD1015" s="22">
        <v>6.6069858039211917E-4</v>
      </c>
      <c r="AE1015" s="22">
        <v>0.27870266916975811</v>
      </c>
      <c r="AF1015" s="22">
        <v>0.27954870516255803</v>
      </c>
      <c r="AG1015" s="22">
        <v>1.5010761087396074</v>
      </c>
      <c r="AH1015" s="22">
        <v>-8.1122211151149664</v>
      </c>
      <c r="AI1015">
        <v>-18.902189705582391</v>
      </c>
      <c r="AJ1015">
        <v>-10.787464088230255</v>
      </c>
      <c r="AK1015">
        <v>-7.1916427254868367</v>
      </c>
      <c r="AL1015">
        <v>13.415204810032671</v>
      </c>
      <c r="AM1015">
        <v>10.787464088230255</v>
      </c>
      <c r="AN1015">
        <v>7.1916427254868367</v>
      </c>
    </row>
    <row r="1016" spans="24:40" x14ac:dyDescent="0.25">
      <c r="X1016">
        <v>65</v>
      </c>
      <c r="Y1016" s="22">
        <v>69.461158844506656</v>
      </c>
      <c r="Z1016" s="22">
        <v>-4.4611588445066559</v>
      </c>
      <c r="AA1016" s="22">
        <v>-4.4756991679355735</v>
      </c>
      <c r="AB1016" s="22">
        <v>3.2487267091324025E-3</v>
      </c>
      <c r="AC1016" s="22">
        <v>-1.2426710454016898</v>
      </c>
      <c r="AD1016" s="22">
        <v>2.64901939129313E-4</v>
      </c>
      <c r="AE1016" s="22">
        <v>0.27870266916975811</v>
      </c>
      <c r="AF1016" s="22">
        <v>0.28086447703670564</v>
      </c>
      <c r="AG1016" s="22">
        <v>1.1147515621884949</v>
      </c>
      <c r="AH1016" s="22">
        <v>-4.47569916793557</v>
      </c>
      <c r="AI1016">
        <v>-18.902189705582391</v>
      </c>
      <c r="AJ1016">
        <v>-10.787464088230255</v>
      </c>
      <c r="AK1016">
        <v>-7.1916427254868367</v>
      </c>
      <c r="AL1016">
        <v>13.415204810032671</v>
      </c>
      <c r="AM1016">
        <v>10.787464088230255</v>
      </c>
      <c r="AN1016">
        <v>7.1916427254868367</v>
      </c>
    </row>
    <row r="1017" spans="24:40" x14ac:dyDescent="0.25">
      <c r="X1017">
        <v>64.5</v>
      </c>
      <c r="Y1017" s="22">
        <v>68.570072967397849</v>
      </c>
      <c r="Z1017" s="22">
        <v>-4.0700729673978486</v>
      </c>
      <c r="AA1017" s="22">
        <v>-4.0822920831542575</v>
      </c>
      <c r="AB1017" s="22">
        <v>2.9931997778485839E-3</v>
      </c>
      <c r="AC1017" s="22">
        <v>-1.1335874437125468</v>
      </c>
      <c r="AD1017" s="22">
        <v>2.0304581209068642E-4</v>
      </c>
      <c r="AE1017" s="22">
        <v>0.29295400660571058</v>
      </c>
      <c r="AF1017" s="22">
        <v>0.28220548385565947</v>
      </c>
      <c r="AG1017" s="22">
        <v>1.0647006357246842</v>
      </c>
      <c r="AH1017" s="22">
        <v>-4.0822920831542593</v>
      </c>
      <c r="AI1017">
        <v>-18.902189705582391</v>
      </c>
      <c r="AJ1017">
        <v>-10.787464088230255</v>
      </c>
      <c r="AK1017">
        <v>-7.1916427254868367</v>
      </c>
      <c r="AL1017">
        <v>13.415204810032671</v>
      </c>
      <c r="AM1017">
        <v>10.787464088230255</v>
      </c>
      <c r="AN1017">
        <v>7.1916427254868367</v>
      </c>
    </row>
    <row r="1018" spans="24:40" x14ac:dyDescent="0.25">
      <c r="X1018">
        <v>64</v>
      </c>
      <c r="Y1018" s="22">
        <v>67.739359184821637</v>
      </c>
      <c r="Z1018" s="22">
        <v>-3.7393591848216374</v>
      </c>
      <c r="AA1018" s="22">
        <v>-3.7526019616357331</v>
      </c>
      <c r="AB1018" s="22">
        <v>3.5289585598163209E-3</v>
      </c>
      <c r="AC1018" s="22">
        <v>-1.0417577358150856</v>
      </c>
      <c r="AD1018" s="22">
        <v>2.0228409816505164E-4</v>
      </c>
      <c r="AE1018" s="22">
        <v>0.29295400660571058</v>
      </c>
      <c r="AF1018" s="22">
        <v>0.28317950674949788</v>
      </c>
      <c r="AG1018" s="22">
        <v>1.0206653397735643</v>
      </c>
      <c r="AH1018" s="22">
        <v>-3.7526019616357353</v>
      </c>
      <c r="AI1018">
        <v>-18.902189705582391</v>
      </c>
      <c r="AJ1018">
        <v>-10.787464088230255</v>
      </c>
      <c r="AK1018">
        <v>-7.1916427254868367</v>
      </c>
      <c r="AL1018">
        <v>13.415204810032671</v>
      </c>
      <c r="AM1018">
        <v>10.787464088230255</v>
      </c>
      <c r="AN1018">
        <v>7.1916427254868367</v>
      </c>
    </row>
    <row r="1019" spans="24:40" x14ac:dyDescent="0.25">
      <c r="X1019">
        <v>64</v>
      </c>
      <c r="Y1019" s="22">
        <v>65.99558936701267</v>
      </c>
      <c r="Z1019" s="22">
        <v>-1.9955893670126699</v>
      </c>
      <c r="AA1019" s="22">
        <v>-2.0090611761108192</v>
      </c>
      <c r="AB1019" s="22">
        <v>6.7055245795125847E-3</v>
      </c>
      <c r="AC1019" s="22">
        <v>-0.55684466485067363</v>
      </c>
      <c r="AD1019" s="22">
        <v>1.1017150036616906E-4</v>
      </c>
      <c r="AE1019" s="22">
        <v>0.29295400660571058</v>
      </c>
      <c r="AF1019" s="22">
        <v>0.28479893568098597</v>
      </c>
      <c r="AG1019" s="22">
        <v>0.74622025223835464</v>
      </c>
      <c r="AH1019" s="22">
        <v>-2.0090611761108255</v>
      </c>
      <c r="AI1019">
        <v>-18.902189705582391</v>
      </c>
      <c r="AJ1019">
        <v>-10.787464088230255</v>
      </c>
      <c r="AK1019">
        <v>-7.1916427254868367</v>
      </c>
      <c r="AL1019">
        <v>13.415204810032671</v>
      </c>
      <c r="AM1019">
        <v>10.787464088230255</v>
      </c>
      <c r="AN1019">
        <v>7.1916427254868367</v>
      </c>
    </row>
    <row r="1020" spans="24:40" x14ac:dyDescent="0.25">
      <c r="X1020">
        <v>63.8</v>
      </c>
      <c r="Y1020" s="22">
        <v>66.761806874484165</v>
      </c>
      <c r="Z1020" s="22">
        <v>-2.9618068744841679</v>
      </c>
      <c r="AA1020" s="22">
        <v>-2.971687372191397</v>
      </c>
      <c r="AB1020" s="22">
        <v>3.3248779126928982E-3</v>
      </c>
      <c r="AC1020" s="22">
        <v>-0.82505294640174553</v>
      </c>
      <c r="AD1020" s="22">
        <v>1.1951767141207259E-4</v>
      </c>
      <c r="AE1020" s="22">
        <v>0.29295400660571058</v>
      </c>
      <c r="AF1020" s="22">
        <v>0.28653771491862162</v>
      </c>
      <c r="AG1020" s="22">
        <v>0.90832425179654075</v>
      </c>
      <c r="AH1020" s="22">
        <v>-2.9716873721913952</v>
      </c>
      <c r="AI1020">
        <v>-18.902189705582391</v>
      </c>
      <c r="AJ1020">
        <v>-10.787464088230255</v>
      </c>
      <c r="AK1020">
        <v>-7.1916427254868367</v>
      </c>
      <c r="AL1020">
        <v>13.415204810032671</v>
      </c>
      <c r="AM1020">
        <v>10.787464088230255</v>
      </c>
      <c r="AN1020">
        <v>7.1916427254868367</v>
      </c>
    </row>
    <row r="1021" spans="24:40" x14ac:dyDescent="0.25">
      <c r="X1021">
        <v>63.2</v>
      </c>
      <c r="Y1021" s="22">
        <v>65.705874791739873</v>
      </c>
      <c r="Z1021" s="22">
        <v>-2.5058747917398705</v>
      </c>
      <c r="AA1021" s="22">
        <v>-2.516861285364044</v>
      </c>
      <c r="AB1021" s="22">
        <v>4.3651565893042584E-3</v>
      </c>
      <c r="AC1021" s="22">
        <v>-0.69841123275254702</v>
      </c>
      <c r="AD1021" s="22">
        <v>1.1255597933059241E-4</v>
      </c>
      <c r="AE1021" s="22">
        <v>0.29295400660571058</v>
      </c>
      <c r="AF1021" s="22">
        <v>0.28657156959014146</v>
      </c>
      <c r="AG1021" s="22">
        <v>0.83571001714263726</v>
      </c>
      <c r="AH1021" s="22">
        <v>-2.5168612853640422</v>
      </c>
      <c r="AI1021">
        <v>-18.902189705582391</v>
      </c>
      <c r="AJ1021">
        <v>-10.787464088230255</v>
      </c>
      <c r="AK1021">
        <v>-7.1916427254868367</v>
      </c>
      <c r="AL1021">
        <v>13.415204810032671</v>
      </c>
      <c r="AM1021">
        <v>10.787464088230255</v>
      </c>
      <c r="AN1021">
        <v>7.1916427254868367</v>
      </c>
    </row>
    <row r="1022" spans="24:40" x14ac:dyDescent="0.25">
      <c r="X1022">
        <v>62.8</v>
      </c>
      <c r="Y1022" s="22">
        <v>65.084022034015902</v>
      </c>
      <c r="Z1022" s="22">
        <v>-2.284022034015905</v>
      </c>
      <c r="AA1022" s="22">
        <v>-2.293822494925422</v>
      </c>
      <c r="AB1022" s="22">
        <v>4.272545469931447E-3</v>
      </c>
      <c r="AC1022" s="22">
        <v>-0.63654914642326477</v>
      </c>
      <c r="AD1022" s="22">
        <v>9.1507457918905136E-5</v>
      </c>
      <c r="AE1022" s="22">
        <v>0.29295400660571058</v>
      </c>
      <c r="AF1022" s="22">
        <v>0.2876525062451023</v>
      </c>
      <c r="AG1022" s="22">
        <v>0.79784030132806949</v>
      </c>
      <c r="AH1022" s="22">
        <v>-2.2938224949254256</v>
      </c>
      <c r="AI1022">
        <v>-18.902189705582391</v>
      </c>
      <c r="AJ1022">
        <v>-10.787464088230255</v>
      </c>
      <c r="AK1022">
        <v>-7.1916427254868367</v>
      </c>
      <c r="AL1022">
        <v>13.415204810032671</v>
      </c>
      <c r="AM1022">
        <v>10.787464088230255</v>
      </c>
      <c r="AN1022">
        <v>7.1916427254868367</v>
      </c>
    </row>
    <row r="1023" spans="24:40" x14ac:dyDescent="0.25">
      <c r="X1023">
        <v>75.900000000000006</v>
      </c>
      <c r="Y1023" s="22">
        <v>78.467282354391969</v>
      </c>
      <c r="Z1023" s="22">
        <v>-2.5672823543919634</v>
      </c>
      <c r="AA1023" s="22">
        <v>-2.5818743708167062</v>
      </c>
      <c r="AB1023" s="22">
        <v>5.6517143474080385E-3</v>
      </c>
      <c r="AC1023" s="22">
        <v>-0.71598885620590902</v>
      </c>
      <c r="AD1023" s="22">
        <v>1.5335593878157893E-4</v>
      </c>
      <c r="AE1023" s="22">
        <v>0.29295400660571058</v>
      </c>
      <c r="AF1023" s="22">
        <v>0.29048839910378987</v>
      </c>
      <c r="AG1023" s="22">
        <v>0.84616124716622954</v>
      </c>
      <c r="AH1023" s="22">
        <v>-2.5818743708167133</v>
      </c>
      <c r="AI1023">
        <v>-18.902189705582391</v>
      </c>
      <c r="AJ1023">
        <v>-10.787464088230255</v>
      </c>
      <c r="AK1023">
        <v>-7.1916427254868367</v>
      </c>
      <c r="AL1023">
        <v>13.415204810032671</v>
      </c>
      <c r="AM1023">
        <v>10.787464088230255</v>
      </c>
      <c r="AN1023">
        <v>7.1916427254868367</v>
      </c>
    </row>
    <row r="1024" spans="24:40" x14ac:dyDescent="0.25">
      <c r="X1024">
        <v>75.8</v>
      </c>
      <c r="Y1024" s="22">
        <v>77.058336006292862</v>
      </c>
      <c r="Z1024" s="22">
        <v>-1.2583360062928648</v>
      </c>
      <c r="AA1024" s="22">
        <v>-1.2846647323640781</v>
      </c>
      <c r="AB1024" s="22">
        <v>2.0494628215381949E-2</v>
      </c>
      <c r="AC1024" s="22">
        <v>-0.35358603535200156</v>
      </c>
      <c r="AD1024" s="22">
        <v>1.3767967442624666E-4</v>
      </c>
      <c r="AE1024" s="22">
        <v>0.29295400660571058</v>
      </c>
      <c r="AF1024" s="22">
        <v>0.29174801548511814</v>
      </c>
      <c r="AG1024" s="22">
        <v>0.59463100772832356</v>
      </c>
      <c r="AH1024" s="22">
        <v>-1.2846647323640799</v>
      </c>
      <c r="AI1024">
        <v>-18.902189705582391</v>
      </c>
      <c r="AJ1024">
        <v>-10.787464088230255</v>
      </c>
      <c r="AK1024">
        <v>-7.1916427254868367</v>
      </c>
      <c r="AL1024">
        <v>13.415204810032671</v>
      </c>
      <c r="AM1024">
        <v>10.787464088230255</v>
      </c>
      <c r="AN1024">
        <v>7.1916427254868367</v>
      </c>
    </row>
    <row r="1025" spans="24:40" x14ac:dyDescent="0.25">
      <c r="X1025">
        <v>75.599999999999994</v>
      </c>
      <c r="Y1025" s="22">
        <v>77.19103210005207</v>
      </c>
      <c r="Z1025" s="22">
        <v>-1.5910321000520753</v>
      </c>
      <c r="AA1025" s="22">
        <v>-1.6250111233483295</v>
      </c>
      <c r="AB1025" s="22">
        <v>2.0910025050318207E-2</v>
      </c>
      <c r="AC1025" s="22">
        <v>-0.44716677939776289</v>
      </c>
      <c r="AD1025" s="22">
        <v>2.2475916600069693E-4</v>
      </c>
      <c r="AE1025" s="22">
        <v>0.29295400660571058</v>
      </c>
      <c r="AF1025" s="22">
        <v>0.29586745838430628</v>
      </c>
      <c r="AG1025" s="22">
        <v>0.66870530085962598</v>
      </c>
      <c r="AH1025" s="22">
        <v>-1.6250111233483349</v>
      </c>
      <c r="AI1025">
        <v>-18.902189705582391</v>
      </c>
      <c r="AJ1025">
        <v>-10.787464088230255</v>
      </c>
      <c r="AK1025">
        <v>-7.1916427254868367</v>
      </c>
      <c r="AL1025">
        <v>13.415204810032671</v>
      </c>
      <c r="AM1025">
        <v>10.787464088230255</v>
      </c>
      <c r="AN1025">
        <v>7.1916427254868367</v>
      </c>
    </row>
    <row r="1026" spans="24:40" x14ac:dyDescent="0.25">
      <c r="X1026">
        <v>75.400000000000006</v>
      </c>
      <c r="Y1026" s="22">
        <v>76.405574430147553</v>
      </c>
      <c r="Z1026" s="22">
        <v>-1.0055744301475471</v>
      </c>
      <c r="AA1026" s="22">
        <v>-1.0074475640470979</v>
      </c>
      <c r="AB1026" s="22">
        <v>1.8592867424604982E-3</v>
      </c>
      <c r="AC1026" s="22">
        <v>-0.27991116905418378</v>
      </c>
      <c r="AD1026" s="22">
        <v>7.6814190368145787E-6</v>
      </c>
      <c r="AE1026" s="22">
        <v>0.29295400660571058</v>
      </c>
      <c r="AF1026" s="22">
        <v>0.29586773756144918</v>
      </c>
      <c r="AG1026" s="22">
        <v>0.5290663182004538</v>
      </c>
      <c r="AH1026" s="22">
        <v>-1.0074475640471041</v>
      </c>
      <c r="AI1026">
        <v>-18.902189705582391</v>
      </c>
      <c r="AJ1026">
        <v>-10.787464088230255</v>
      </c>
      <c r="AK1026">
        <v>-7.1916427254868367</v>
      </c>
      <c r="AL1026">
        <v>13.415204810032671</v>
      </c>
      <c r="AM1026">
        <v>10.787464088230255</v>
      </c>
      <c r="AN1026">
        <v>7.1916427254868367</v>
      </c>
    </row>
    <row r="1027" spans="24:40" x14ac:dyDescent="0.25">
      <c r="X1027">
        <v>75.3</v>
      </c>
      <c r="Y1027" s="22">
        <v>76.618953921018829</v>
      </c>
      <c r="Z1027" s="22">
        <v>-1.3189539210188315</v>
      </c>
      <c r="AA1027" s="22">
        <v>-1.3341302063624596</v>
      </c>
      <c r="AB1027" s="22">
        <v>1.1375415436408394E-2</v>
      </c>
      <c r="AC1027" s="22">
        <v>-0.36890607921964497</v>
      </c>
      <c r="AD1027" s="22">
        <v>8.2416446119420585E-5</v>
      </c>
      <c r="AE1027" s="22">
        <v>0.29295400660571058</v>
      </c>
      <c r="AF1027" s="22">
        <v>0.29627185097569553</v>
      </c>
      <c r="AG1027" s="22">
        <v>0.60737639007426436</v>
      </c>
      <c r="AH1027" s="22">
        <v>-1.3341302063624658</v>
      </c>
      <c r="AI1027">
        <v>-18.902189705582391</v>
      </c>
      <c r="AJ1027">
        <v>-10.787464088230255</v>
      </c>
      <c r="AK1027">
        <v>-7.1916427254868367</v>
      </c>
      <c r="AL1027">
        <v>13.415204810032671</v>
      </c>
      <c r="AM1027">
        <v>10.787464088230255</v>
      </c>
      <c r="AN1027">
        <v>7.1916427254868367</v>
      </c>
    </row>
    <row r="1028" spans="24:40" x14ac:dyDescent="0.25">
      <c r="X1028">
        <v>75</v>
      </c>
      <c r="Y1028" s="22">
        <v>75.644320277492852</v>
      </c>
      <c r="Z1028" s="22">
        <v>-0.64432027749285226</v>
      </c>
      <c r="AA1028" s="22">
        <v>-0.64545346905862289</v>
      </c>
      <c r="AB1028" s="22">
        <v>1.7556518325383987E-3</v>
      </c>
      <c r="AC1028" s="22">
        <v>-0.17934334309615141</v>
      </c>
      <c r="AD1028" s="22">
        <v>2.9772716042183505E-6</v>
      </c>
      <c r="AE1028" s="22">
        <v>0.29295400660571058</v>
      </c>
      <c r="AF1028" s="22">
        <v>0.29851624165759549</v>
      </c>
      <c r="AG1028" s="22">
        <v>0.42348948404435194</v>
      </c>
      <c r="AH1028" s="22">
        <v>-0.64545346905862333</v>
      </c>
      <c r="AI1028">
        <v>-18.902189705582391</v>
      </c>
      <c r="AJ1028">
        <v>-10.787464088230255</v>
      </c>
      <c r="AK1028">
        <v>-7.1916427254868367</v>
      </c>
      <c r="AL1028">
        <v>13.415204810032671</v>
      </c>
      <c r="AM1028">
        <v>10.787464088230255</v>
      </c>
      <c r="AN1028">
        <v>7.1916427254868367</v>
      </c>
    </row>
    <row r="1029" spans="24:40" x14ac:dyDescent="0.25">
      <c r="X1029">
        <v>74.599999999999994</v>
      </c>
      <c r="Y1029" s="22">
        <v>75.195382329124811</v>
      </c>
      <c r="Z1029" s="22">
        <v>-0.59538232912481703</v>
      </c>
      <c r="AA1029" s="22">
        <v>-0.59630002826024509</v>
      </c>
      <c r="AB1029" s="22">
        <v>1.5389889182202191E-3</v>
      </c>
      <c r="AC1029" s="22">
        <v>-0.16570372716203502</v>
      </c>
      <c r="AD1029" s="22">
        <v>2.2274878051128832E-6</v>
      </c>
      <c r="AE1029" s="22">
        <v>0.29295400660571058</v>
      </c>
      <c r="AF1029" s="22">
        <v>0.30017707042677355</v>
      </c>
      <c r="AG1029" s="22">
        <v>0.40706722683364599</v>
      </c>
      <c r="AH1029" s="22">
        <v>-0.59630002826024397</v>
      </c>
      <c r="AI1029">
        <v>-18.902189705582391</v>
      </c>
      <c r="AJ1029">
        <v>-10.787464088230255</v>
      </c>
      <c r="AK1029">
        <v>-7.1916427254868367</v>
      </c>
      <c r="AL1029">
        <v>13.415204810032671</v>
      </c>
      <c r="AM1029">
        <v>10.787464088230255</v>
      </c>
      <c r="AN1029">
        <v>7.1916427254868367</v>
      </c>
    </row>
    <row r="1030" spans="24:40" x14ac:dyDescent="0.25">
      <c r="X1030">
        <v>74.2</v>
      </c>
      <c r="Y1030" s="22">
        <v>74.942801037111423</v>
      </c>
      <c r="Z1030" s="22">
        <v>-0.74280103711141976</v>
      </c>
      <c r="AA1030" s="22">
        <v>-0.75086423183756779</v>
      </c>
      <c r="AB1030" s="22">
        <v>1.0738552169962199E-2</v>
      </c>
      <c r="AC1030" s="22">
        <v>-0.20769156118988907</v>
      </c>
      <c r="AD1030" s="22">
        <v>2.4644428279117709E-5</v>
      </c>
      <c r="AE1030" s="22">
        <v>0.29295400660571058</v>
      </c>
      <c r="AF1030" s="22">
        <v>0.30080044904152231</v>
      </c>
      <c r="AG1030" s="22">
        <v>0.45573189617349485</v>
      </c>
      <c r="AH1030" s="22">
        <v>-0.75086423183756612</v>
      </c>
      <c r="AI1030">
        <v>-18.902189705582391</v>
      </c>
      <c r="AJ1030">
        <v>-10.787464088230255</v>
      </c>
      <c r="AK1030">
        <v>-7.1916427254868367</v>
      </c>
      <c r="AL1030">
        <v>13.415204810032671</v>
      </c>
      <c r="AM1030">
        <v>10.787464088230255</v>
      </c>
      <c r="AN1030">
        <v>7.1916427254868367</v>
      </c>
    </row>
    <row r="1031" spans="24:40" x14ac:dyDescent="0.25">
      <c r="X1031">
        <v>73.8</v>
      </c>
      <c r="Y1031" s="22">
        <v>74.53997438863324</v>
      </c>
      <c r="Z1031" s="22">
        <v>-0.73997438863324305</v>
      </c>
      <c r="AA1031" s="22">
        <v>-0.75165443563035694</v>
      </c>
      <c r="AB1031" s="22">
        <v>1.5539118035431582E-2</v>
      </c>
      <c r="AC1031" s="22">
        <v>-0.20740506040012352</v>
      </c>
      <c r="AD1031" s="22">
        <v>3.5736580775864315E-5</v>
      </c>
      <c r="AE1031" s="22">
        <v>0.3152427890443939</v>
      </c>
      <c r="AF1031" s="22">
        <v>0.30324674809400542</v>
      </c>
      <c r="AG1031" s="22">
        <v>0.45541745728520722</v>
      </c>
      <c r="AH1031" s="22">
        <v>-0.75165443563035894</v>
      </c>
      <c r="AI1031">
        <v>-18.902189705582391</v>
      </c>
      <c r="AJ1031">
        <v>-10.787464088230255</v>
      </c>
      <c r="AK1031">
        <v>-7.1916427254868367</v>
      </c>
      <c r="AL1031">
        <v>13.415204810032671</v>
      </c>
      <c r="AM1031">
        <v>10.787464088230255</v>
      </c>
      <c r="AN1031">
        <v>7.1916427254868367</v>
      </c>
    </row>
    <row r="1032" spans="24:40" x14ac:dyDescent="0.25">
      <c r="X1032">
        <v>74.099999999999994</v>
      </c>
      <c r="Y1032" s="22">
        <v>72.50322568249868</v>
      </c>
      <c r="Z1032" s="22">
        <v>1.596774317501314</v>
      </c>
      <c r="AA1032" s="22">
        <v>1.6024418209584894</v>
      </c>
      <c r="AB1032" s="22">
        <v>3.5367920276692145E-3</v>
      </c>
      <c r="AC1032" s="22">
        <v>0.4448512308662485</v>
      </c>
      <c r="AD1032" s="22">
        <v>3.696785457511224E-5</v>
      </c>
      <c r="AE1032" s="22">
        <v>0.3152427890443939</v>
      </c>
      <c r="AF1032" s="22">
        <v>0.30430030748888248</v>
      </c>
      <c r="AG1032" s="22">
        <v>0.66697168670510187</v>
      </c>
      <c r="AH1032" s="22">
        <v>1.6024418209584836</v>
      </c>
      <c r="AI1032">
        <v>-18.902189705582391</v>
      </c>
      <c r="AJ1032">
        <v>-10.787464088230255</v>
      </c>
      <c r="AK1032">
        <v>-7.1916427254868367</v>
      </c>
      <c r="AL1032">
        <v>13.415204810032671</v>
      </c>
      <c r="AM1032">
        <v>10.787464088230255</v>
      </c>
      <c r="AN1032">
        <v>7.1916427254868367</v>
      </c>
    </row>
    <row r="1033" spans="24:40" x14ac:dyDescent="0.25">
      <c r="X1033">
        <v>73.900000000000006</v>
      </c>
      <c r="Y1033" s="22">
        <v>72.365751963661268</v>
      </c>
      <c r="Z1033" s="22">
        <v>1.5342480363387381</v>
      </c>
      <c r="AA1033" s="22">
        <v>1.5396160901055822</v>
      </c>
      <c r="AB1033" s="22">
        <v>3.4866183858020382E-3</v>
      </c>
      <c r="AC1033" s="22">
        <v>0.42742104363541972</v>
      </c>
      <c r="AD1033" s="22">
        <v>3.3641819847985777E-5</v>
      </c>
      <c r="AE1033" s="22">
        <v>0.3152427890443939</v>
      </c>
      <c r="AF1033" s="22">
        <v>0.30991351478266127</v>
      </c>
      <c r="AG1033" s="22">
        <v>0.65377445930184497</v>
      </c>
      <c r="AH1033" s="22">
        <v>1.5396160901055769</v>
      </c>
      <c r="AI1033">
        <v>-18.902189705582391</v>
      </c>
      <c r="AJ1033">
        <v>-10.787464088230255</v>
      </c>
      <c r="AK1033">
        <v>-7.1916427254868367</v>
      </c>
      <c r="AL1033">
        <v>13.415204810032671</v>
      </c>
      <c r="AM1033">
        <v>10.787464088230255</v>
      </c>
      <c r="AN1033">
        <v>7.1916427254868367</v>
      </c>
    </row>
    <row r="1034" spans="24:40" x14ac:dyDescent="0.25">
      <c r="X1034">
        <v>73.599999999999994</v>
      </c>
      <c r="Y1034" s="22">
        <v>71.682362385144884</v>
      </c>
      <c r="Z1034" s="22">
        <v>1.91763761485511</v>
      </c>
      <c r="AA1034" s="22">
        <v>1.9241787258525704</v>
      </c>
      <c r="AB1034" s="22">
        <v>3.3994300579099877E-3</v>
      </c>
      <c r="AC1034" s="22">
        <v>0.53420489850132391</v>
      </c>
      <c r="AD1034" s="22">
        <v>5.1232684191306624E-5</v>
      </c>
      <c r="AE1034" s="22">
        <v>0.3152427890443939</v>
      </c>
      <c r="AF1034" s="22">
        <v>0.31145559066345074</v>
      </c>
      <c r="AG1034" s="22">
        <v>0.73089321963014808</v>
      </c>
      <c r="AH1034" s="22">
        <v>1.9241787258525642</v>
      </c>
      <c r="AI1034">
        <v>-18.902189705582391</v>
      </c>
      <c r="AJ1034">
        <v>-10.787464088230255</v>
      </c>
      <c r="AK1034">
        <v>-7.1916427254868367</v>
      </c>
      <c r="AL1034">
        <v>13.415204810032671</v>
      </c>
      <c r="AM1034">
        <v>10.787464088230255</v>
      </c>
      <c r="AN1034">
        <v>7.1916427254868367</v>
      </c>
    </row>
    <row r="1035" spans="24:40" x14ac:dyDescent="0.25">
      <c r="X1035">
        <v>73.3</v>
      </c>
      <c r="Y1035" s="22">
        <v>72.613225216470383</v>
      </c>
      <c r="Z1035" s="22">
        <v>0.6867747835296143</v>
      </c>
      <c r="AA1035" s="22">
        <v>0.68979618440150148</v>
      </c>
      <c r="AB1035" s="22">
        <v>4.380135669367514E-3</v>
      </c>
      <c r="AC1035" s="22">
        <v>0.19141212997836787</v>
      </c>
      <c r="AD1035" s="22">
        <v>8.4835831440105644E-6</v>
      </c>
      <c r="AE1035" s="22">
        <v>0.3152427890443939</v>
      </c>
      <c r="AF1035" s="22">
        <v>0.31505646546255067</v>
      </c>
      <c r="AG1035" s="22">
        <v>0.43750671992366913</v>
      </c>
      <c r="AH1035" s="22">
        <v>0.68979618440150503</v>
      </c>
      <c r="AI1035">
        <v>-18.902189705582391</v>
      </c>
      <c r="AJ1035">
        <v>-10.787464088230255</v>
      </c>
      <c r="AK1035">
        <v>-7.1916427254868367</v>
      </c>
      <c r="AL1035">
        <v>13.415204810032671</v>
      </c>
      <c r="AM1035">
        <v>10.787464088230255</v>
      </c>
      <c r="AN1035">
        <v>7.1916427254868367</v>
      </c>
    </row>
    <row r="1036" spans="24:40" x14ac:dyDescent="0.25">
      <c r="X1036">
        <v>72.8</v>
      </c>
      <c r="Y1036" s="22">
        <v>72.241423531813183</v>
      </c>
      <c r="Z1036" s="22">
        <v>0.55857646818681417</v>
      </c>
      <c r="AA1036" s="22">
        <v>0.56111423740237854</v>
      </c>
      <c r="AB1036" s="22">
        <v>4.5227318189407471E-3</v>
      </c>
      <c r="AC1036" s="22">
        <v>0.15569291640440952</v>
      </c>
      <c r="AD1036" s="22">
        <v>5.7963365777272963E-6</v>
      </c>
      <c r="AE1036" s="22">
        <v>0.3152427890443939</v>
      </c>
      <c r="AF1036" s="22">
        <v>0.31586300353962027</v>
      </c>
      <c r="AG1036" s="22">
        <v>0.39457941710688549</v>
      </c>
      <c r="AH1036" s="22">
        <v>0.56111423740237454</v>
      </c>
      <c r="AI1036">
        <v>-18.902189705582391</v>
      </c>
      <c r="AJ1036">
        <v>-10.787464088230255</v>
      </c>
      <c r="AK1036">
        <v>-7.1916427254868367</v>
      </c>
      <c r="AL1036">
        <v>13.415204810032671</v>
      </c>
      <c r="AM1036">
        <v>10.787464088230255</v>
      </c>
      <c r="AN1036">
        <v>7.1916427254868367</v>
      </c>
    </row>
    <row r="1037" spans="24:40" x14ac:dyDescent="0.25">
      <c r="X1037">
        <v>72.3</v>
      </c>
      <c r="Y1037" s="22">
        <v>70.154779196781519</v>
      </c>
      <c r="Z1037" s="22">
        <v>2.1452208032184785</v>
      </c>
      <c r="AA1037" s="22">
        <v>2.1526222092468856</v>
      </c>
      <c r="AB1037" s="22">
        <v>3.4383209448551263E-3</v>
      </c>
      <c r="AC1037" s="22">
        <v>0.59761542716390326</v>
      </c>
      <c r="AD1037" s="22">
        <v>6.485332227387257E-5</v>
      </c>
      <c r="AE1037" s="22">
        <v>0.3152427890443939</v>
      </c>
      <c r="AF1037" s="22">
        <v>0.31739916284108016</v>
      </c>
      <c r="AG1037" s="22">
        <v>0.77305590170692262</v>
      </c>
      <c r="AH1037" s="22">
        <v>2.1526222092468923</v>
      </c>
      <c r="AI1037">
        <v>-18.902189705582391</v>
      </c>
      <c r="AJ1037">
        <v>-10.787464088230255</v>
      </c>
      <c r="AK1037">
        <v>-7.1916427254868367</v>
      </c>
      <c r="AL1037">
        <v>13.415204810032671</v>
      </c>
      <c r="AM1037">
        <v>10.787464088230255</v>
      </c>
      <c r="AN1037">
        <v>7.1916427254868367</v>
      </c>
    </row>
    <row r="1038" spans="24:40" x14ac:dyDescent="0.25">
      <c r="X1038">
        <v>71.8</v>
      </c>
      <c r="Y1038" s="22">
        <v>69.75640353367578</v>
      </c>
      <c r="Z1038" s="22">
        <v>2.0435964663242174</v>
      </c>
      <c r="AA1038" s="22">
        <v>2.0507393878723832</v>
      </c>
      <c r="AB1038" s="22">
        <v>3.4830957021649489E-3</v>
      </c>
      <c r="AC1038" s="22">
        <v>0.56931771776715356</v>
      </c>
      <c r="AD1038" s="22">
        <v>5.9626118061306182E-5</v>
      </c>
      <c r="AE1038" s="22">
        <v>0.3152427890443939</v>
      </c>
      <c r="AF1038" s="22">
        <v>0.31787672696243763</v>
      </c>
      <c r="AG1038" s="22">
        <v>0.75453145578375558</v>
      </c>
      <c r="AH1038" s="22">
        <v>2.0507393878723761</v>
      </c>
      <c r="AI1038">
        <v>-18.902189705582391</v>
      </c>
      <c r="AJ1038">
        <v>-10.787464088230255</v>
      </c>
      <c r="AK1038">
        <v>-7.1916427254868367</v>
      </c>
      <c r="AL1038">
        <v>13.415204810032671</v>
      </c>
      <c r="AM1038">
        <v>10.787464088230255</v>
      </c>
      <c r="AN1038">
        <v>7.1916427254868367</v>
      </c>
    </row>
    <row r="1039" spans="24:40" x14ac:dyDescent="0.25">
      <c r="X1039">
        <v>71.400000000000006</v>
      </c>
      <c r="Y1039" s="22">
        <v>67.629802326309573</v>
      </c>
      <c r="Z1039" s="22">
        <v>3.7701976736904328</v>
      </c>
      <c r="AA1039" s="22">
        <v>3.7864251972184917</v>
      </c>
      <c r="AB1039" s="22">
        <v>4.285710844089588E-3</v>
      </c>
      <c r="AC1039" s="22">
        <v>1.050748171923666</v>
      </c>
      <c r="AD1039" s="22">
        <v>2.5011043502937169E-4</v>
      </c>
      <c r="AE1039" s="22">
        <v>0.3152427890443939</v>
      </c>
      <c r="AF1039" s="22">
        <v>0.32295385437503926</v>
      </c>
      <c r="AG1039" s="22">
        <v>1.0250600821042959</v>
      </c>
      <c r="AH1039" s="22">
        <v>3.7864251972184859</v>
      </c>
      <c r="AI1039">
        <v>-18.902189705582391</v>
      </c>
      <c r="AJ1039">
        <v>-10.787464088230255</v>
      </c>
      <c r="AK1039">
        <v>-7.1916427254868367</v>
      </c>
      <c r="AL1039">
        <v>13.415204810032671</v>
      </c>
      <c r="AM1039">
        <v>10.787464088230255</v>
      </c>
      <c r="AN1039">
        <v>7.1916427254868367</v>
      </c>
    </row>
    <row r="1040" spans="24:40" x14ac:dyDescent="0.25">
      <c r="X1040">
        <v>71</v>
      </c>
      <c r="Y1040" s="22">
        <v>69.093129611226459</v>
      </c>
      <c r="Z1040" s="22">
        <v>1.906870388773541</v>
      </c>
      <c r="AA1040" s="22">
        <v>1.9129528121901558</v>
      </c>
      <c r="AB1040" s="22">
        <v>3.1795992968842481E-3</v>
      </c>
      <c r="AC1040" s="22">
        <v>0.5311468469932854</v>
      </c>
      <c r="AD1040" s="22">
        <v>4.7362115138275411E-5</v>
      </c>
      <c r="AE1040" s="22">
        <v>0.3152427890443939</v>
      </c>
      <c r="AF1040" s="22">
        <v>0.3231912688570156</v>
      </c>
      <c r="AG1040" s="22">
        <v>0.72879822104152081</v>
      </c>
      <c r="AH1040" s="22">
        <v>1.9129528121901536</v>
      </c>
      <c r="AI1040">
        <v>-18.902189705582391</v>
      </c>
      <c r="AJ1040">
        <v>-10.787464088230255</v>
      </c>
      <c r="AK1040">
        <v>-7.1916427254868367</v>
      </c>
      <c r="AL1040">
        <v>13.415204810032671</v>
      </c>
      <c r="AM1040">
        <v>10.787464088230255</v>
      </c>
      <c r="AN1040">
        <v>7.1916427254868367</v>
      </c>
    </row>
    <row r="1041" spans="24:40" x14ac:dyDescent="0.25">
      <c r="X1041">
        <v>77</v>
      </c>
      <c r="Y1041" s="22">
        <v>68.686061722169114</v>
      </c>
      <c r="Z1041" s="22">
        <v>8.3139382778308857</v>
      </c>
      <c r="AA1041" s="22">
        <v>8.3417431954736401</v>
      </c>
      <c r="AB1041" s="22">
        <v>3.3332262803109393E-3</v>
      </c>
      <c r="AC1041" s="22">
        <v>2.3159740966498559</v>
      </c>
      <c r="AD1041" s="22">
        <v>9.4412307322681778E-4</v>
      </c>
      <c r="AE1041" s="22">
        <v>0.3152427890443939</v>
      </c>
      <c r="AF1041" s="22">
        <v>0.32391423455207319</v>
      </c>
      <c r="AG1041" s="22">
        <v>1.521832479824851</v>
      </c>
      <c r="AH1041" s="22">
        <v>8.3417431954736436</v>
      </c>
      <c r="AI1041">
        <v>-18.902189705582391</v>
      </c>
      <c r="AJ1041">
        <v>-10.787464088230255</v>
      </c>
      <c r="AK1041">
        <v>-7.1916427254868367</v>
      </c>
      <c r="AL1041">
        <v>13.415204810032671</v>
      </c>
      <c r="AM1041">
        <v>10.787464088230255</v>
      </c>
      <c r="AN1041">
        <v>7.1916427254868367</v>
      </c>
    </row>
    <row r="1042" spans="24:40" x14ac:dyDescent="0.25">
      <c r="X1042">
        <v>72</v>
      </c>
      <c r="Y1042" s="22">
        <v>68.284484417198968</v>
      </c>
      <c r="Z1042" s="22">
        <v>3.7155155828010322</v>
      </c>
      <c r="AA1042" s="22">
        <v>3.728606556584765</v>
      </c>
      <c r="AB1042" s="22">
        <v>3.5109560596082732E-3</v>
      </c>
      <c r="AC1042" s="22">
        <v>1.0351057349289861</v>
      </c>
      <c r="AD1042" s="22">
        <v>1.9868665335870297E-4</v>
      </c>
      <c r="AE1042" s="22">
        <v>0.33286538375086522</v>
      </c>
      <c r="AF1042" s="22">
        <v>0.32580295423837996</v>
      </c>
      <c r="AG1042" s="22">
        <v>1.0174014620242031</v>
      </c>
      <c r="AH1042" s="22">
        <v>3.7286065565847686</v>
      </c>
      <c r="AI1042">
        <v>-18.902189705582391</v>
      </c>
      <c r="AJ1042">
        <v>-10.787464088230255</v>
      </c>
      <c r="AK1042">
        <v>-7.1916427254868367</v>
      </c>
      <c r="AL1042">
        <v>13.415204810032671</v>
      </c>
      <c r="AM1042">
        <v>10.787464088230255</v>
      </c>
      <c r="AN1042">
        <v>7.1916427254868367</v>
      </c>
    </row>
    <row r="1043" spans="24:40" x14ac:dyDescent="0.25">
      <c r="X1043">
        <v>69.900000000000006</v>
      </c>
      <c r="Y1043" s="22">
        <v>68.130979547505632</v>
      </c>
      <c r="Z1043" s="22">
        <v>1.7690204524943738</v>
      </c>
      <c r="AA1043" s="22">
        <v>1.7925031606725241</v>
      </c>
      <c r="AB1043" s="22">
        <v>1.3100511448658984E-2</v>
      </c>
      <c r="AC1043" s="22">
        <v>0.49522012317682129</v>
      </c>
      <c r="AD1043" s="22">
        <v>1.7133981507311971E-4</v>
      </c>
      <c r="AE1043" s="22">
        <v>0.33286538375086522</v>
      </c>
      <c r="AF1043" s="22">
        <v>0.32636121625227843</v>
      </c>
      <c r="AG1043" s="22">
        <v>0.703718781315961</v>
      </c>
      <c r="AH1043" s="22">
        <v>1.7925031606725215</v>
      </c>
      <c r="AI1043">
        <v>-18.902189705582391</v>
      </c>
      <c r="AJ1043">
        <v>-10.787464088230255</v>
      </c>
      <c r="AK1043">
        <v>-7.1916427254868367</v>
      </c>
      <c r="AL1043">
        <v>13.415204810032671</v>
      </c>
      <c r="AM1043">
        <v>10.787464088230255</v>
      </c>
      <c r="AN1043">
        <v>7.1916427254868367</v>
      </c>
    </row>
    <row r="1044" spans="24:40" x14ac:dyDescent="0.25">
      <c r="X1044">
        <v>69.5</v>
      </c>
      <c r="Y1044" s="22">
        <v>69.431668158883951</v>
      </c>
      <c r="Z1044" s="22">
        <v>6.8331841116048508E-2</v>
      </c>
      <c r="AA1044" s="22">
        <v>6.8715640569436687E-2</v>
      </c>
      <c r="AB1044" s="22">
        <v>5.5853289034228657E-3</v>
      </c>
      <c r="AC1044" s="22">
        <v>1.9056417219724751E-2</v>
      </c>
      <c r="AD1044" s="22">
        <v>1.0735199850203233E-7</v>
      </c>
      <c r="AE1044" s="22">
        <v>0.33286538375086522</v>
      </c>
      <c r="AF1044" s="22">
        <v>0.33139269506843533</v>
      </c>
      <c r="AG1044" s="22">
        <v>0.1380449825952568</v>
      </c>
      <c r="AH1044" s="22">
        <v>6.8715640569438213E-2</v>
      </c>
      <c r="AI1044">
        <v>-18.902189705582391</v>
      </c>
      <c r="AJ1044">
        <v>-10.787464088230255</v>
      </c>
      <c r="AK1044">
        <v>-7.1916427254868367</v>
      </c>
      <c r="AL1044">
        <v>13.415204810032671</v>
      </c>
      <c r="AM1044">
        <v>10.787464088230255</v>
      </c>
      <c r="AN1044">
        <v>7.1916427254868367</v>
      </c>
    </row>
    <row r="1045" spans="24:40" x14ac:dyDescent="0.25">
      <c r="X1045">
        <v>69</v>
      </c>
      <c r="Y1045" s="22">
        <v>66.72635825439167</v>
      </c>
      <c r="Z1045" s="22">
        <v>2.2736417456083302</v>
      </c>
      <c r="AA1045" s="22">
        <v>2.2832829954136145</v>
      </c>
      <c r="AB1045" s="22">
        <v>4.2225382594480165E-3</v>
      </c>
      <c r="AC1045" s="22">
        <v>0.63364028439445497</v>
      </c>
      <c r="AD1045" s="22">
        <v>8.9607272950218686E-5</v>
      </c>
      <c r="AE1045" s="22">
        <v>0.33286538375086522</v>
      </c>
      <c r="AF1045" s="22">
        <v>0.33144321073999938</v>
      </c>
      <c r="AG1045" s="22">
        <v>0.79601525387046135</v>
      </c>
      <c r="AH1045" s="22">
        <v>2.2832829954136113</v>
      </c>
      <c r="AI1045">
        <v>-18.902189705582391</v>
      </c>
      <c r="AJ1045">
        <v>-10.787464088230255</v>
      </c>
      <c r="AK1045">
        <v>-7.1916427254868367</v>
      </c>
      <c r="AL1045">
        <v>13.415204810032671</v>
      </c>
      <c r="AM1045">
        <v>10.787464088230255</v>
      </c>
      <c r="AN1045">
        <v>7.1916427254868367</v>
      </c>
    </row>
    <row r="1046" spans="24:40" x14ac:dyDescent="0.25">
      <c r="X1046">
        <v>68.599999999999994</v>
      </c>
      <c r="Y1046" s="22">
        <v>68.611331304888211</v>
      </c>
      <c r="Z1046" s="22">
        <v>-1.1331304888216209E-2</v>
      </c>
      <c r="AA1046" s="22">
        <v>-1.1445779131889822E-2</v>
      </c>
      <c r="AB1046" s="22">
        <v>1.0001437416464851E-2</v>
      </c>
      <c r="AC1046" s="22">
        <v>-3.1671201173950293E-3</v>
      </c>
      <c r="AD1046" s="22">
        <v>5.3333898065421291E-9</v>
      </c>
      <c r="AE1046" s="22">
        <v>0.33286538375086522</v>
      </c>
      <c r="AF1046" s="22">
        <v>0.33731143528824886</v>
      </c>
      <c r="AG1046" s="22">
        <v>5.6277172258341383E-2</v>
      </c>
      <c r="AH1046" s="22">
        <v>-1.1445779131886451E-2</v>
      </c>
      <c r="AI1046">
        <v>-18.902189705582391</v>
      </c>
      <c r="AJ1046">
        <v>-10.787464088230255</v>
      </c>
      <c r="AK1046">
        <v>-7.1916427254868367</v>
      </c>
      <c r="AL1046">
        <v>13.415204810032671</v>
      </c>
      <c r="AM1046">
        <v>10.787464088230255</v>
      </c>
      <c r="AN1046">
        <v>7.1916427254868367</v>
      </c>
    </row>
    <row r="1047" spans="24:40" x14ac:dyDescent="0.25">
      <c r="X1047">
        <v>56.7</v>
      </c>
      <c r="Y1047" s="22">
        <v>59.372606572596908</v>
      </c>
      <c r="Z1047" s="22">
        <v>-2.672606572596905</v>
      </c>
      <c r="AA1047" s="22">
        <v>-2.6862083224948634</v>
      </c>
      <c r="AB1047" s="22">
        <v>5.0635499056633426E-3</v>
      </c>
      <c r="AC1047" s="22">
        <v>-0.74514236004582435</v>
      </c>
      <c r="AD1047" s="22">
        <v>1.4872523297273499E-4</v>
      </c>
      <c r="AE1047" s="22">
        <v>0.33286538375086522</v>
      </c>
      <c r="AF1047" s="22">
        <v>0.33769492824245823</v>
      </c>
      <c r="AG1047" s="22">
        <v>0.863216288102712</v>
      </c>
      <c r="AH1047" s="22">
        <v>-2.6862083224948661</v>
      </c>
      <c r="AI1047">
        <v>-18.902189705582391</v>
      </c>
      <c r="AJ1047">
        <v>-10.787464088230255</v>
      </c>
      <c r="AK1047">
        <v>-7.1916427254868367</v>
      </c>
      <c r="AL1047">
        <v>13.415204810032671</v>
      </c>
      <c r="AM1047">
        <v>10.787464088230255</v>
      </c>
      <c r="AN1047">
        <v>7.1916427254868367</v>
      </c>
    </row>
    <row r="1048" spans="24:40" x14ac:dyDescent="0.25">
      <c r="X1048">
        <v>55.3</v>
      </c>
      <c r="Y1048" s="22">
        <v>64.129240771341486</v>
      </c>
      <c r="Z1048" s="22">
        <v>-8.8292407713414889</v>
      </c>
      <c r="AA1048" s="22">
        <v>-8.881151711651242</v>
      </c>
      <c r="AB1048" s="22">
        <v>5.8450685220990395E-3</v>
      </c>
      <c r="AC1048" s="22">
        <v>-2.4626246159272069</v>
      </c>
      <c r="AD1048" s="22">
        <v>1.8766287577651147E-3</v>
      </c>
      <c r="AE1048" s="22">
        <v>0.33286538375086522</v>
      </c>
      <c r="AF1048" s="22">
        <v>0.33987930202439948</v>
      </c>
      <c r="AG1048" s="22">
        <v>1.5692751880811748</v>
      </c>
      <c r="AH1048" s="22">
        <v>-8.8811517116512473</v>
      </c>
      <c r="AI1048">
        <v>-18.902189705582391</v>
      </c>
      <c r="AJ1048">
        <v>-10.787464088230255</v>
      </c>
      <c r="AK1048">
        <v>-7.1916427254868367</v>
      </c>
      <c r="AL1048">
        <v>13.415204810032671</v>
      </c>
      <c r="AM1048">
        <v>10.787464088230255</v>
      </c>
      <c r="AN1048">
        <v>7.1916427254868367</v>
      </c>
    </row>
    <row r="1049" spans="24:40" x14ac:dyDescent="0.25">
      <c r="X1049">
        <v>54.8</v>
      </c>
      <c r="Y1049" s="22">
        <v>63.259427212529594</v>
      </c>
      <c r="Z1049" s="22">
        <v>-8.4594272125295973</v>
      </c>
      <c r="AA1049" s="22">
        <v>-8.5150349145340698</v>
      </c>
      <c r="AB1049" s="22">
        <v>6.5305312970073788E-3</v>
      </c>
      <c r="AC1049" s="22">
        <v>-2.3602912005470853</v>
      </c>
      <c r="AD1049" s="22">
        <v>1.9273987093097343E-3</v>
      </c>
      <c r="AE1049" s="22">
        <v>0.33286538375086522</v>
      </c>
      <c r="AF1049" s="22">
        <v>0.34102321891779036</v>
      </c>
      <c r="AG1049" s="22">
        <v>1.5363239243555005</v>
      </c>
      <c r="AH1049" s="22">
        <v>-8.5150349145340734</v>
      </c>
      <c r="AI1049">
        <v>-18.902189705582391</v>
      </c>
      <c r="AJ1049">
        <v>-10.787464088230255</v>
      </c>
      <c r="AK1049">
        <v>-7.1916427254868367</v>
      </c>
      <c r="AL1049">
        <v>13.415204810032671</v>
      </c>
      <c r="AM1049">
        <v>10.787464088230255</v>
      </c>
      <c r="AN1049">
        <v>7.1916427254868367</v>
      </c>
    </row>
    <row r="1050" spans="24:40" x14ac:dyDescent="0.25">
      <c r="X1050">
        <v>54.3</v>
      </c>
      <c r="Y1050" s="22">
        <v>61.672854182947177</v>
      </c>
      <c r="Z1050" s="22">
        <v>-7.3728541829471794</v>
      </c>
      <c r="AA1050" s="22">
        <v>-7.4488585694660685</v>
      </c>
      <c r="AB1050" s="22">
        <v>1.0203494375694096E-2</v>
      </c>
      <c r="AC1050" s="22">
        <v>-2.0609363458554926</v>
      </c>
      <c r="AD1050" s="22">
        <v>2.3045098510504928E-3</v>
      </c>
      <c r="AE1050" s="22">
        <v>0.33286538375086522</v>
      </c>
      <c r="AF1050" s="22">
        <v>0.34423603341596648</v>
      </c>
      <c r="AG1050" s="22">
        <v>1.4355961639177963</v>
      </c>
      <c r="AH1050" s="22">
        <v>-7.4488585694660676</v>
      </c>
      <c r="AI1050">
        <v>-18.902189705582391</v>
      </c>
      <c r="AJ1050">
        <v>-10.787464088230255</v>
      </c>
      <c r="AK1050">
        <v>-7.1916427254868367</v>
      </c>
      <c r="AL1050">
        <v>13.415204810032671</v>
      </c>
      <c r="AM1050">
        <v>10.787464088230255</v>
      </c>
      <c r="AN1050">
        <v>7.1916427254868367</v>
      </c>
    </row>
    <row r="1051" spans="24:40" x14ac:dyDescent="0.25">
      <c r="X1051">
        <v>54</v>
      </c>
      <c r="Y1051" s="22">
        <v>60.767067524266963</v>
      </c>
      <c r="Z1051" s="22">
        <v>-6.7670675242669631</v>
      </c>
      <c r="AA1051" s="22">
        <v>-6.8412477710058965</v>
      </c>
      <c r="AB1051" s="22">
        <v>1.0843087287865602E-2</v>
      </c>
      <c r="AC1051" s="22">
        <v>-1.8922120621598761</v>
      </c>
      <c r="AD1051" s="22">
        <v>2.0657310421426521E-3</v>
      </c>
      <c r="AE1051" s="22">
        <v>0.33286538375086522</v>
      </c>
      <c r="AF1051" s="22">
        <v>0.34615492348758792</v>
      </c>
      <c r="AG1051" s="22">
        <v>1.3755769924507593</v>
      </c>
      <c r="AH1051" s="22">
        <v>-6.8412477710058965</v>
      </c>
      <c r="AI1051">
        <v>-18.902189705582391</v>
      </c>
      <c r="AJ1051">
        <v>-10.787464088230255</v>
      </c>
      <c r="AK1051">
        <v>-7.1916427254868367</v>
      </c>
      <c r="AL1051">
        <v>13.415204810032671</v>
      </c>
      <c r="AM1051">
        <v>10.787464088230255</v>
      </c>
      <c r="AN1051">
        <v>7.1916427254868367</v>
      </c>
    </row>
    <row r="1052" spans="24:40" x14ac:dyDescent="0.25">
      <c r="X1052">
        <v>53.8</v>
      </c>
      <c r="Y1052" s="22">
        <v>61.009443841357609</v>
      </c>
      <c r="Z1052" s="22">
        <v>-7.2094438413576114</v>
      </c>
      <c r="AA1052" s="22">
        <v>-7.3060923185046107</v>
      </c>
      <c r="AB1052" s="22">
        <v>1.3228477404017015E-2</v>
      </c>
      <c r="AC1052" s="22">
        <v>-2.0183447585116223</v>
      </c>
      <c r="AD1052" s="22">
        <v>2.8742884754961013E-3</v>
      </c>
      <c r="AE1052" s="22">
        <v>0.33286538375086522</v>
      </c>
      <c r="AF1052" s="22">
        <v>0.34691696907426578</v>
      </c>
      <c r="AG1052" s="22">
        <v>1.4206846090922582</v>
      </c>
      <c r="AH1052" s="22">
        <v>-7.3060923185046116</v>
      </c>
      <c r="AI1052">
        <v>-18.902189705582391</v>
      </c>
      <c r="AJ1052">
        <v>-10.787464088230255</v>
      </c>
      <c r="AK1052">
        <v>-7.1916427254868367</v>
      </c>
      <c r="AL1052">
        <v>13.415204810032671</v>
      </c>
      <c r="AM1052">
        <v>10.787464088230255</v>
      </c>
      <c r="AN1052">
        <v>7.1916427254868367</v>
      </c>
    </row>
    <row r="1053" spans="24:40" x14ac:dyDescent="0.25">
      <c r="X1053">
        <v>53.2</v>
      </c>
      <c r="Y1053" s="22">
        <v>59.775015580036317</v>
      </c>
      <c r="Z1053" s="22">
        <v>-6.5750155800363146</v>
      </c>
      <c r="AA1053" s="22">
        <v>-6.6450252159996168</v>
      </c>
      <c r="AB1053" s="22">
        <v>1.0535646395251671E-2</v>
      </c>
      <c r="AC1053" s="22">
        <v>-1.8382247177222772</v>
      </c>
      <c r="AD1053" s="22">
        <v>1.8936714663104358E-3</v>
      </c>
      <c r="AE1053" s="22">
        <v>0.33286538375086522</v>
      </c>
      <c r="AF1053" s="22">
        <v>0.34848147787151851</v>
      </c>
      <c r="AG1053" s="22">
        <v>1.3558114609790983</v>
      </c>
      <c r="AH1053" s="22">
        <v>-6.6450252159996168</v>
      </c>
      <c r="AI1053">
        <v>-18.902189705582391</v>
      </c>
      <c r="AJ1053">
        <v>-10.787464088230255</v>
      </c>
      <c r="AK1053">
        <v>-7.1916427254868367</v>
      </c>
      <c r="AL1053">
        <v>13.415204810032671</v>
      </c>
      <c r="AM1053">
        <v>10.787464088230255</v>
      </c>
      <c r="AN1053">
        <v>7.1916427254868367</v>
      </c>
    </row>
    <row r="1054" spans="24:40" x14ac:dyDescent="0.25">
      <c r="X1054">
        <v>52.1</v>
      </c>
      <c r="Y1054" s="22">
        <v>52.029054474579631</v>
      </c>
      <c r="Z1054" s="22">
        <v>7.0945525420370359E-2</v>
      </c>
      <c r="AA1054" s="22">
        <v>7.1403148691160823E-2</v>
      </c>
      <c r="AB1054" s="22">
        <v>6.4090068740842174E-3</v>
      </c>
      <c r="AC1054" s="22">
        <v>1.9793522003019218E-2</v>
      </c>
      <c r="AD1054" s="22">
        <v>1.3300735186345233E-7</v>
      </c>
      <c r="AE1054" s="22">
        <v>0.35220887014201224</v>
      </c>
      <c r="AF1054" s="22">
        <v>0.34988342458575222</v>
      </c>
      <c r="AG1054" s="22">
        <v>0.14068945235169272</v>
      </c>
      <c r="AH1054" s="22">
        <v>7.1403148691163279E-2</v>
      </c>
      <c r="AI1054">
        <v>-18.902189705582391</v>
      </c>
      <c r="AJ1054">
        <v>-10.787464088230255</v>
      </c>
      <c r="AK1054">
        <v>-7.1916427254868367</v>
      </c>
      <c r="AL1054">
        <v>13.415204810032671</v>
      </c>
      <c r="AM1054">
        <v>10.787464088230255</v>
      </c>
      <c r="AN1054">
        <v>7.1916427254868367</v>
      </c>
    </row>
    <row r="1055" spans="24:40" x14ac:dyDescent="0.25">
      <c r="X1055">
        <v>51.2</v>
      </c>
      <c r="Y1055" s="22">
        <v>50.710718772867892</v>
      </c>
      <c r="Z1055" s="22">
        <v>0.48928122713211053</v>
      </c>
      <c r="AA1055" s="22">
        <v>0.49294765578943611</v>
      </c>
      <c r="AB1055" s="22">
        <v>7.437764667846374E-3</v>
      </c>
      <c r="AC1055" s="22">
        <v>0.1365782586028966</v>
      </c>
      <c r="AD1055" s="22">
        <v>7.3568893983976088E-6</v>
      </c>
      <c r="AE1055" s="22">
        <v>0.35220887014201224</v>
      </c>
      <c r="AF1055" s="22">
        <v>0.35004800367003036</v>
      </c>
      <c r="AG1055" s="22">
        <v>0.36956495857006871</v>
      </c>
      <c r="AH1055" s="22">
        <v>0.49294765578943894</v>
      </c>
      <c r="AI1055">
        <v>-18.902189705582391</v>
      </c>
      <c r="AJ1055">
        <v>-10.787464088230255</v>
      </c>
      <c r="AK1055">
        <v>-7.1916427254868367</v>
      </c>
      <c r="AL1055">
        <v>13.415204810032671</v>
      </c>
      <c r="AM1055">
        <v>10.787464088230255</v>
      </c>
      <c r="AN1055">
        <v>7.1916427254868367</v>
      </c>
    </row>
    <row r="1056" spans="24:40" x14ac:dyDescent="0.25">
      <c r="X1056">
        <v>58</v>
      </c>
      <c r="Y1056" s="22">
        <v>48.910928157462052</v>
      </c>
      <c r="Z1056" s="22">
        <v>9.0890718425379475</v>
      </c>
      <c r="AA1056" s="22">
        <v>9.2684907584522094</v>
      </c>
      <c r="AB1056" s="22">
        <v>1.9357943012527922E-2</v>
      </c>
      <c r="AC1056" s="22">
        <v>2.5525024669765601</v>
      </c>
      <c r="AD1056" s="22">
        <v>6.7690454804454408E-3</v>
      </c>
      <c r="AE1056" s="22">
        <v>0.35220887014201224</v>
      </c>
      <c r="AF1056" s="22">
        <v>0.35064007299981703</v>
      </c>
      <c r="AG1056" s="22">
        <v>1.5976553029288139</v>
      </c>
      <c r="AH1056" s="22">
        <v>9.2684907584522076</v>
      </c>
      <c r="AI1056">
        <v>-18.902189705582391</v>
      </c>
      <c r="AJ1056">
        <v>-10.787464088230255</v>
      </c>
      <c r="AK1056">
        <v>-7.1916427254868367</v>
      </c>
      <c r="AL1056">
        <v>13.415204810032671</v>
      </c>
      <c r="AM1056">
        <v>10.787464088230255</v>
      </c>
      <c r="AN1056">
        <v>7.1916427254868367</v>
      </c>
    </row>
    <row r="1057" spans="24:40" x14ac:dyDescent="0.25">
      <c r="X1057">
        <v>54</v>
      </c>
      <c r="Y1057" s="22">
        <v>49.721185147316426</v>
      </c>
      <c r="Z1057" s="22">
        <v>4.2788148526835741</v>
      </c>
      <c r="AA1057" s="22">
        <v>4.3128994931978824</v>
      </c>
      <c r="AB1057" s="22">
        <v>7.9029526581974839E-3</v>
      </c>
      <c r="AC1057" s="22">
        <v>1.1946709624053899</v>
      </c>
      <c r="AD1057" s="22">
        <v>5.9838161019732923E-4</v>
      </c>
      <c r="AE1057" s="22">
        <v>0.35220887014201224</v>
      </c>
      <c r="AF1057" s="22">
        <v>0.3511902525181439</v>
      </c>
      <c r="AG1057" s="22">
        <v>1.0930100467998407</v>
      </c>
      <c r="AH1057" s="22">
        <v>4.3128994931978806</v>
      </c>
      <c r="AI1057">
        <v>-18.902189705582391</v>
      </c>
      <c r="AJ1057">
        <v>-10.787464088230255</v>
      </c>
      <c r="AK1057">
        <v>-7.1916427254868367</v>
      </c>
      <c r="AL1057">
        <v>13.415204810032671</v>
      </c>
      <c r="AM1057">
        <v>10.787464088230255</v>
      </c>
      <c r="AN1057">
        <v>7.1916427254868367</v>
      </c>
    </row>
    <row r="1058" spans="24:40" x14ac:dyDescent="0.25">
      <c r="X1058">
        <v>51</v>
      </c>
      <c r="Y1058" s="22">
        <v>49.507367838202462</v>
      </c>
      <c r="Z1058" s="22">
        <v>1.4926321617975375</v>
      </c>
      <c r="AA1058" s="22">
        <v>1.5119841787945703</v>
      </c>
      <c r="AB1058" s="22">
        <v>1.2799086966942107E-2</v>
      </c>
      <c r="AC1058" s="22">
        <v>0.41778410493552159</v>
      </c>
      <c r="AD1058" s="22">
        <v>1.1910326476332704E-4</v>
      </c>
      <c r="AE1058" s="22">
        <v>0.35220887014201224</v>
      </c>
      <c r="AF1058" s="22">
        <v>0.35185709421384259</v>
      </c>
      <c r="AG1058" s="22">
        <v>0.64636220877733996</v>
      </c>
      <c r="AH1058" s="22">
        <v>1.5119841787945698</v>
      </c>
      <c r="AI1058">
        <v>-18.902189705582391</v>
      </c>
      <c r="AJ1058">
        <v>-10.787464088230255</v>
      </c>
      <c r="AK1058">
        <v>-7.1916427254868367</v>
      </c>
      <c r="AL1058">
        <v>13.415204810032671</v>
      </c>
      <c r="AM1058">
        <v>10.787464088230255</v>
      </c>
      <c r="AN1058">
        <v>7.1916427254868367</v>
      </c>
    </row>
    <row r="1059" spans="24:40" x14ac:dyDescent="0.25">
      <c r="X1059">
        <v>49.8</v>
      </c>
      <c r="Y1059" s="22">
        <v>49.549191002064461</v>
      </c>
      <c r="Z1059" s="22">
        <v>0.25080899793553613</v>
      </c>
      <c r="AA1059" s="22">
        <v>0.25277907668969846</v>
      </c>
      <c r="AB1059" s="22">
        <v>7.7936781000969256E-3</v>
      </c>
      <c r="AC1059" s="22">
        <v>7.0023531517939372E-2</v>
      </c>
      <c r="AD1059" s="22">
        <v>2.0270986913474991E-6</v>
      </c>
      <c r="AE1059" s="22">
        <v>0.35220887014201224</v>
      </c>
      <c r="AF1059" s="22">
        <v>0.35214064313835503</v>
      </c>
      <c r="AG1059" s="22">
        <v>0.26461959775863042</v>
      </c>
      <c r="AH1059" s="22">
        <v>0.25277907668969535</v>
      </c>
      <c r="AI1059">
        <v>-18.902189705582391</v>
      </c>
      <c r="AJ1059">
        <v>-10.787464088230255</v>
      </c>
      <c r="AK1059">
        <v>-7.1916427254868367</v>
      </c>
      <c r="AL1059">
        <v>13.415204810032671</v>
      </c>
      <c r="AM1059">
        <v>10.787464088230255</v>
      </c>
      <c r="AN1059">
        <v>7.1916427254868367</v>
      </c>
    </row>
    <row r="1060" spans="24:40" x14ac:dyDescent="0.25">
      <c r="X1060">
        <v>49.5</v>
      </c>
      <c r="Y1060" s="22">
        <v>55.830876413375044</v>
      </c>
      <c r="Z1060" s="22">
        <v>-6.3308764133750444</v>
      </c>
      <c r="AA1060" s="22">
        <v>-6.4395705729095312</v>
      </c>
      <c r="AB1060" s="22">
        <v>1.6879100602103222E-2</v>
      </c>
      <c r="AC1060" s="22">
        <v>-1.7756700237436112</v>
      </c>
      <c r="AD1060" s="22">
        <v>2.8491367755042146E-3</v>
      </c>
      <c r="AE1060" s="22">
        <v>0.35220887014201224</v>
      </c>
      <c r="AF1060" s="22">
        <v>0.35273204189002294</v>
      </c>
      <c r="AG1060" s="22">
        <v>1.3325426911523739</v>
      </c>
      <c r="AH1060" s="22">
        <v>-6.4395705729095276</v>
      </c>
      <c r="AI1060">
        <v>-18.902189705582391</v>
      </c>
      <c r="AJ1060">
        <v>-10.787464088230255</v>
      </c>
      <c r="AK1060">
        <v>-7.1916427254868367</v>
      </c>
      <c r="AL1060">
        <v>13.415204810032671</v>
      </c>
      <c r="AM1060">
        <v>10.787464088230255</v>
      </c>
      <c r="AN1060">
        <v>7.1916427254868367</v>
      </c>
    </row>
    <row r="1061" spans="24:40" x14ac:dyDescent="0.25">
      <c r="X1061">
        <v>66.400000000000006</v>
      </c>
      <c r="Y1061" s="22">
        <v>67.873030889055471</v>
      </c>
      <c r="Z1061" s="22">
        <v>-1.4730308890554653</v>
      </c>
      <c r="AA1061" s="22">
        <v>-1.4842492202447346</v>
      </c>
      <c r="AB1061" s="22">
        <v>7.5582530455464694E-3</v>
      </c>
      <c r="AC1061" s="22">
        <v>-0.41120769536895035</v>
      </c>
      <c r="AD1061" s="22">
        <v>6.7777456853112332E-5</v>
      </c>
      <c r="AE1061" s="22">
        <v>0.35220887014201224</v>
      </c>
      <c r="AF1061" s="22">
        <v>0.35602780165138875</v>
      </c>
      <c r="AG1061" s="22">
        <v>0.64125478194626384</v>
      </c>
      <c r="AH1061" s="22">
        <v>-1.4842492202447299</v>
      </c>
      <c r="AI1061">
        <v>-18.902189705582391</v>
      </c>
      <c r="AJ1061">
        <v>-10.787464088230255</v>
      </c>
      <c r="AK1061">
        <v>-7.1916427254868367</v>
      </c>
      <c r="AL1061">
        <v>13.415204810032671</v>
      </c>
      <c r="AM1061">
        <v>10.787464088230255</v>
      </c>
      <c r="AN1061">
        <v>7.1916427254868367</v>
      </c>
    </row>
    <row r="1062" spans="24:40" x14ac:dyDescent="0.25">
      <c r="X1062">
        <v>66.2</v>
      </c>
      <c r="Y1062" s="22">
        <v>67.420740997347849</v>
      </c>
      <c r="Z1062" s="22">
        <v>-1.2207409973478462</v>
      </c>
      <c r="AA1062" s="22">
        <v>-1.2298753861447693</v>
      </c>
      <c r="AB1062" s="22">
        <v>7.4270848086104568E-3</v>
      </c>
      <c r="AC1062" s="22">
        <v>-0.3407565494126148</v>
      </c>
      <c r="AD1062" s="22">
        <v>4.572890325400432E-5</v>
      </c>
      <c r="AE1062" s="22">
        <v>0.35220887014201224</v>
      </c>
      <c r="AF1062" s="22">
        <v>0.35756859416674475</v>
      </c>
      <c r="AG1062" s="22">
        <v>0.58374356477190803</v>
      </c>
      <c r="AH1062" s="22">
        <v>-1.229875386144766</v>
      </c>
      <c r="AI1062">
        <v>-18.902189705582391</v>
      </c>
      <c r="AJ1062">
        <v>-10.787464088230255</v>
      </c>
      <c r="AK1062">
        <v>-7.1916427254868367</v>
      </c>
      <c r="AL1062">
        <v>13.415204810032671</v>
      </c>
      <c r="AM1062">
        <v>10.787464088230255</v>
      </c>
      <c r="AN1062">
        <v>7.1916427254868367</v>
      </c>
    </row>
    <row r="1063" spans="24:40" x14ac:dyDescent="0.25">
      <c r="X1063">
        <v>65.900000000000006</v>
      </c>
      <c r="Y1063" s="22">
        <v>67.550804918617644</v>
      </c>
      <c r="Z1063" s="22">
        <v>-1.6508049186176379</v>
      </c>
      <c r="AA1063" s="22">
        <v>-1.6636037710453877</v>
      </c>
      <c r="AB1063" s="22">
        <v>7.693449997231986E-3</v>
      </c>
      <c r="AC1063" s="22">
        <v>-0.46086605024638216</v>
      </c>
      <c r="AD1063" s="22">
        <v>8.6670461756243439E-5</v>
      </c>
      <c r="AE1063" s="22">
        <v>0.35220887014201224</v>
      </c>
      <c r="AF1063" s="22">
        <v>0.36014255471417717</v>
      </c>
      <c r="AG1063" s="22">
        <v>0.67887115879700044</v>
      </c>
      <c r="AH1063" s="22">
        <v>-1.6636037710453822</v>
      </c>
      <c r="AI1063">
        <v>-18.902189705582391</v>
      </c>
      <c r="AJ1063">
        <v>-10.787464088230255</v>
      </c>
      <c r="AK1063">
        <v>-7.1916427254868367</v>
      </c>
      <c r="AL1063">
        <v>13.415204810032671</v>
      </c>
      <c r="AM1063">
        <v>10.787464088230255</v>
      </c>
      <c r="AN1063">
        <v>7.1916427254868367</v>
      </c>
    </row>
    <row r="1064" spans="24:40" x14ac:dyDescent="0.25">
      <c r="X1064">
        <v>65.599999999999994</v>
      </c>
      <c r="Y1064" s="22">
        <v>66.555884949618275</v>
      </c>
      <c r="Z1064" s="22">
        <v>-0.95588494961828019</v>
      </c>
      <c r="AA1064" s="22">
        <v>-0.97957151290088973</v>
      </c>
      <c r="AB1064" s="22">
        <v>2.4180535030535372E-2</v>
      </c>
      <c r="AC1064" s="22">
        <v>-0.26910562581431735</v>
      </c>
      <c r="AD1064" s="22">
        <v>9.4447046691831214E-5</v>
      </c>
      <c r="AE1064" s="22">
        <v>0.35220887014201224</v>
      </c>
      <c r="AF1064" s="22">
        <v>0.36051075921224929</v>
      </c>
      <c r="AG1064" s="22">
        <v>0.51875391643275071</v>
      </c>
      <c r="AH1064" s="22">
        <v>-0.97957151290089484</v>
      </c>
      <c r="AI1064">
        <v>-18.902189705582391</v>
      </c>
      <c r="AJ1064">
        <v>-10.787464088230255</v>
      </c>
      <c r="AK1064">
        <v>-7.1916427254868367</v>
      </c>
      <c r="AL1064">
        <v>13.415204810032671</v>
      </c>
      <c r="AM1064">
        <v>10.787464088230255</v>
      </c>
      <c r="AN1064">
        <v>7.1916427254868367</v>
      </c>
    </row>
    <row r="1065" spans="24:40" x14ac:dyDescent="0.25">
      <c r="X1065">
        <v>65.400000000000006</v>
      </c>
      <c r="Y1065" s="22">
        <v>65.078532835823509</v>
      </c>
      <c r="Z1065" s="22">
        <v>0.32146716417649657</v>
      </c>
      <c r="AA1065" s="22">
        <v>0.32930667203801534</v>
      </c>
      <c r="AB1065" s="22">
        <v>2.3806100899811718E-2</v>
      </c>
      <c r="AC1065" s="22">
        <v>9.0483723991918383E-2</v>
      </c>
      <c r="AD1065" s="22">
        <v>1.0508470576128255E-5</v>
      </c>
      <c r="AE1065" s="22">
        <v>0.35220887014201224</v>
      </c>
      <c r="AF1065" s="22">
        <v>0.36525705451797941</v>
      </c>
      <c r="AG1065" s="22">
        <v>0.30080512627267242</v>
      </c>
      <c r="AH1065" s="22">
        <v>0.32930667203801478</v>
      </c>
      <c r="AI1065">
        <v>-18.902189705582391</v>
      </c>
      <c r="AJ1065">
        <v>-10.787464088230255</v>
      </c>
      <c r="AK1065">
        <v>-7.1916427254868367</v>
      </c>
      <c r="AL1065">
        <v>13.415204810032671</v>
      </c>
      <c r="AM1065">
        <v>10.787464088230255</v>
      </c>
      <c r="AN1065">
        <v>7.1916427254868367</v>
      </c>
    </row>
    <row r="1066" spans="24:40" x14ac:dyDescent="0.25">
      <c r="X1066">
        <v>65.2</v>
      </c>
      <c r="Y1066" s="22">
        <v>61.609482314119774</v>
      </c>
      <c r="Z1066" s="22">
        <v>3.5905176858802292</v>
      </c>
      <c r="AA1066" s="22">
        <v>3.6657747899869051</v>
      </c>
      <c r="AB1066" s="22">
        <v>2.0529658371878642E-2</v>
      </c>
      <c r="AC1066" s="22">
        <v>1.0089352997307846</v>
      </c>
      <c r="AD1066" s="22">
        <v>1.1229578759300942E-3</v>
      </c>
      <c r="AE1066" s="22">
        <v>0.3716850598056044</v>
      </c>
      <c r="AF1066" s="22">
        <v>0.36657034056038812</v>
      </c>
      <c r="AG1066" s="22">
        <v>1.0044577142571929</v>
      </c>
      <c r="AH1066" s="22">
        <v>3.6657747899869055</v>
      </c>
      <c r="AI1066">
        <v>-18.902189705582391</v>
      </c>
      <c r="AJ1066">
        <v>-10.787464088230255</v>
      </c>
      <c r="AK1066">
        <v>-7.1916427254868367</v>
      </c>
      <c r="AL1066">
        <v>13.415204810032671</v>
      </c>
      <c r="AM1066">
        <v>10.787464088230255</v>
      </c>
      <c r="AN1066">
        <v>7.1916427254868367</v>
      </c>
    </row>
    <row r="1067" spans="24:40" x14ac:dyDescent="0.25">
      <c r="X1067">
        <v>59.2</v>
      </c>
      <c r="Y1067" s="22">
        <v>60.16302319447324</v>
      </c>
      <c r="Z1067" s="22">
        <v>-0.96302319447323725</v>
      </c>
      <c r="AA1067" s="22">
        <v>-0.9700564655204218</v>
      </c>
      <c r="AB1067" s="22">
        <v>7.2503728361924787E-3</v>
      </c>
      <c r="AC1067" s="22">
        <v>-0.26879350642066624</v>
      </c>
      <c r="AD1067" s="22">
        <v>2.7771833427049869E-5</v>
      </c>
      <c r="AE1067" s="22">
        <v>0.3716850598056044</v>
      </c>
      <c r="AF1067" s="22">
        <v>0.36747826789152899</v>
      </c>
      <c r="AG1067" s="22">
        <v>0.51845299345327944</v>
      </c>
      <c r="AH1067" s="22">
        <v>-0.97005646552041935</v>
      </c>
      <c r="AI1067">
        <v>-18.902189705582391</v>
      </c>
      <c r="AJ1067">
        <v>-10.787464088230255</v>
      </c>
      <c r="AK1067">
        <v>-7.1916427254868367</v>
      </c>
      <c r="AL1067">
        <v>13.415204810032671</v>
      </c>
      <c r="AM1067">
        <v>10.787464088230255</v>
      </c>
      <c r="AN1067">
        <v>7.1916427254868367</v>
      </c>
    </row>
    <row r="1068" spans="24:40" x14ac:dyDescent="0.25">
      <c r="X1068">
        <v>64.5</v>
      </c>
      <c r="Y1068" s="22">
        <v>62.442711797285853</v>
      </c>
      <c r="Z1068" s="22">
        <v>2.0572882027141475</v>
      </c>
      <c r="AA1068" s="22">
        <v>2.0690394138969666</v>
      </c>
      <c r="AB1068" s="22">
        <v>5.6795492168445474E-3</v>
      </c>
      <c r="AC1068" s="22">
        <v>0.57376472124240396</v>
      </c>
      <c r="AD1068" s="22">
        <v>9.8969545872294585E-5</v>
      </c>
      <c r="AE1068" s="22">
        <v>0.3716850598056044</v>
      </c>
      <c r="AF1068" s="22">
        <v>0.36751625858734538</v>
      </c>
      <c r="AG1068" s="22">
        <v>0.75747258778282134</v>
      </c>
      <c r="AH1068" s="22">
        <v>2.0690394138969666</v>
      </c>
      <c r="AI1068">
        <v>-18.902189705582391</v>
      </c>
      <c r="AJ1068">
        <v>-10.787464088230255</v>
      </c>
      <c r="AK1068">
        <v>-7.1916427254868367</v>
      </c>
      <c r="AL1068">
        <v>13.415204810032671</v>
      </c>
      <c r="AM1068">
        <v>10.787464088230255</v>
      </c>
      <c r="AN1068">
        <v>7.1916427254868367</v>
      </c>
    </row>
    <row r="1069" spans="24:40" x14ac:dyDescent="0.25">
      <c r="X1069">
        <v>64.2</v>
      </c>
      <c r="Y1069" s="22">
        <v>65.456151989904228</v>
      </c>
      <c r="Z1069" s="22">
        <v>-1.2561519899042253</v>
      </c>
      <c r="AA1069" s="22">
        <v>-1.2665521510787272</v>
      </c>
      <c r="AB1069" s="22">
        <v>8.2113959268459505E-3</v>
      </c>
      <c r="AC1069" s="22">
        <v>-0.35077975911865855</v>
      </c>
      <c r="AD1069" s="22">
        <v>5.3618335665316052E-5</v>
      </c>
      <c r="AE1069" s="22">
        <v>0.3716850598056044</v>
      </c>
      <c r="AF1069" s="22">
        <v>0.36864268006310502</v>
      </c>
      <c r="AG1069" s="22">
        <v>0.59226662840198796</v>
      </c>
      <c r="AH1069" s="22">
        <v>-1.2665521510787312</v>
      </c>
      <c r="AI1069">
        <v>-18.902189705582391</v>
      </c>
      <c r="AJ1069">
        <v>-10.787464088230255</v>
      </c>
      <c r="AK1069">
        <v>-7.1916427254868367</v>
      </c>
      <c r="AL1069">
        <v>13.415204810032671</v>
      </c>
      <c r="AM1069">
        <v>10.787464088230255</v>
      </c>
      <c r="AN1069">
        <v>7.1916427254868367</v>
      </c>
    </row>
    <row r="1070" spans="24:40" x14ac:dyDescent="0.25">
      <c r="X1070">
        <v>63.9</v>
      </c>
      <c r="Y1070" s="22">
        <v>61.867344904838212</v>
      </c>
      <c r="Z1070" s="22">
        <v>2.0326550951617861</v>
      </c>
      <c r="AA1070" s="22">
        <v>2.0446845230401109</v>
      </c>
      <c r="AB1070" s="22">
        <v>5.8832684175825038E-3</v>
      </c>
      <c r="AC1070" s="22">
        <v>0.56695278513002578</v>
      </c>
      <c r="AD1070" s="22">
        <v>1.0012014386156098E-4</v>
      </c>
      <c r="AE1070" s="22">
        <v>0.3716850598056044</v>
      </c>
      <c r="AF1070" s="22">
        <v>0.36991543792011716</v>
      </c>
      <c r="AG1070" s="22">
        <v>0.75296267180387222</v>
      </c>
      <c r="AH1070" s="22">
        <v>2.0446845230401078</v>
      </c>
      <c r="AI1070">
        <v>-18.902189705582391</v>
      </c>
      <c r="AJ1070">
        <v>-10.787464088230255</v>
      </c>
      <c r="AK1070">
        <v>-7.1916427254868367</v>
      </c>
      <c r="AL1070">
        <v>13.415204810032671</v>
      </c>
      <c r="AM1070">
        <v>10.787464088230255</v>
      </c>
      <c r="AN1070">
        <v>7.1916427254868367</v>
      </c>
    </row>
    <row r="1071" spans="24:40" x14ac:dyDescent="0.25">
      <c r="X1071">
        <v>63.5</v>
      </c>
      <c r="Y1071" s="22">
        <v>61.89734679035918</v>
      </c>
      <c r="Z1071" s="22">
        <v>1.6026532096408204</v>
      </c>
      <c r="AA1071" s="22">
        <v>1.6159567924367124</v>
      </c>
      <c r="AB1071" s="22">
        <v>8.2326352153445637E-3</v>
      </c>
      <c r="AC1071" s="22">
        <v>0.44754482817858271</v>
      </c>
      <c r="AD1071" s="22">
        <v>8.750815831175428E-5</v>
      </c>
      <c r="AE1071" s="22">
        <v>0.3716850598056044</v>
      </c>
      <c r="AF1071" s="22">
        <v>0.37291877658151662</v>
      </c>
      <c r="AG1071" s="22">
        <v>0.66898791332772423</v>
      </c>
      <c r="AH1071" s="22">
        <v>1.61595679243671</v>
      </c>
      <c r="AI1071">
        <v>-18.902189705582391</v>
      </c>
      <c r="AJ1071">
        <v>-10.787464088230255</v>
      </c>
      <c r="AK1071">
        <v>-7.1916427254868367</v>
      </c>
      <c r="AL1071">
        <v>13.415204810032671</v>
      </c>
      <c r="AM1071">
        <v>10.787464088230255</v>
      </c>
      <c r="AN1071">
        <v>7.1916427254868367</v>
      </c>
    </row>
    <row r="1072" spans="24:40" x14ac:dyDescent="0.25">
      <c r="X1072">
        <v>63.2</v>
      </c>
      <c r="Y1072" s="22">
        <v>61.755757669932478</v>
      </c>
      <c r="Z1072" s="22">
        <v>1.4442423300675244</v>
      </c>
      <c r="AA1072" s="22">
        <v>1.462672059110119</v>
      </c>
      <c r="AB1072" s="22">
        <v>1.2600041771363774E-2</v>
      </c>
      <c r="AC1072" s="22">
        <v>0.40419916250715332</v>
      </c>
      <c r="AD1072" s="22">
        <v>1.0972765503263512E-4</v>
      </c>
      <c r="AE1072" s="22">
        <v>0.3716850598056044</v>
      </c>
      <c r="AF1072" s="22">
        <v>0.37639254625048979</v>
      </c>
      <c r="AG1072" s="22">
        <v>0.63576659436239125</v>
      </c>
      <c r="AH1072" s="22">
        <v>1.4626720591101185</v>
      </c>
      <c r="AI1072">
        <v>-18.902189705582391</v>
      </c>
      <c r="AJ1072">
        <v>-10.787464088230255</v>
      </c>
      <c r="AK1072">
        <v>-7.1916427254868367</v>
      </c>
      <c r="AL1072">
        <v>13.415204810032671</v>
      </c>
      <c r="AM1072">
        <v>10.787464088230255</v>
      </c>
      <c r="AN1072">
        <v>7.1916427254868367</v>
      </c>
    </row>
    <row r="1073" spans="24:40" x14ac:dyDescent="0.25">
      <c r="X1073">
        <v>65.900000000000006</v>
      </c>
      <c r="Y1073" s="22">
        <v>67.88143473235526</v>
      </c>
      <c r="Z1073" s="22">
        <v>-1.9814347323552539</v>
      </c>
      <c r="AA1073" s="22">
        <v>-1.9901332809879477</v>
      </c>
      <c r="AB1073" s="22">
        <v>4.3708372277352437E-3</v>
      </c>
      <c r="AC1073" s="22">
        <v>-0.55224635582269033</v>
      </c>
      <c r="AD1073" s="22">
        <v>7.0465922358687593E-5</v>
      </c>
      <c r="AE1073" s="22">
        <v>0.3716850598056044</v>
      </c>
      <c r="AF1073" s="22">
        <v>0.37984753945162381</v>
      </c>
      <c r="AG1073" s="22">
        <v>0.74313279824180167</v>
      </c>
      <c r="AH1073" s="22">
        <v>-1.9901332809879508</v>
      </c>
      <c r="AI1073">
        <v>-18.902189705582391</v>
      </c>
      <c r="AJ1073">
        <v>-10.787464088230255</v>
      </c>
      <c r="AK1073">
        <v>-7.1916427254868367</v>
      </c>
      <c r="AL1073">
        <v>13.415204810032671</v>
      </c>
      <c r="AM1073">
        <v>10.787464088230255</v>
      </c>
      <c r="AN1073">
        <v>7.1916427254868367</v>
      </c>
    </row>
    <row r="1074" spans="24:40" x14ac:dyDescent="0.25">
      <c r="X1074">
        <v>66.099999999999994</v>
      </c>
      <c r="Y1074" s="22">
        <v>67.789582392118291</v>
      </c>
      <c r="Z1074" s="22">
        <v>-1.6895823921182966</v>
      </c>
      <c r="AA1074" s="22">
        <v>-1.6963878881407339</v>
      </c>
      <c r="AB1074" s="22">
        <v>4.0117570220887036E-3</v>
      </c>
      <c r="AC1074" s="22">
        <v>-0.47081919531884908</v>
      </c>
      <c r="AD1074" s="22">
        <v>4.699321199091472E-5</v>
      </c>
      <c r="AE1074" s="22">
        <v>0.3716850598056044</v>
      </c>
      <c r="AF1074" s="22">
        <v>0.38037507492633565</v>
      </c>
      <c r="AG1074" s="22">
        <v>0.68616265951948241</v>
      </c>
      <c r="AH1074" s="22">
        <v>-1.6963878881407315</v>
      </c>
      <c r="AI1074">
        <v>-18.902189705582391</v>
      </c>
      <c r="AJ1074">
        <v>-10.787464088230255</v>
      </c>
      <c r="AK1074">
        <v>-7.1916427254868367</v>
      </c>
      <c r="AL1074">
        <v>13.415204810032671</v>
      </c>
      <c r="AM1074">
        <v>10.787464088230255</v>
      </c>
      <c r="AN1074">
        <v>7.1916427254868367</v>
      </c>
    </row>
    <row r="1075" spans="24:40" x14ac:dyDescent="0.25">
      <c r="X1075">
        <v>65.8</v>
      </c>
      <c r="Y1075" s="22">
        <v>66.907292218904118</v>
      </c>
      <c r="Z1075" s="22">
        <v>-1.1072922189041208</v>
      </c>
      <c r="AA1075" s="22">
        <v>-1.1115476572635572</v>
      </c>
      <c r="AB1075" s="22">
        <v>3.8283903813135798E-3</v>
      </c>
      <c r="AC1075" s="22">
        <v>-0.30852975880176026</v>
      </c>
      <c r="AD1075" s="22">
        <v>1.9254071239337463E-5</v>
      </c>
      <c r="AE1075" s="22">
        <v>0.3716850598056044</v>
      </c>
      <c r="AF1075" s="22">
        <v>0.38077074650348031</v>
      </c>
      <c r="AG1075" s="22">
        <v>0.55545455151772793</v>
      </c>
      <c r="AH1075" s="22">
        <v>-1.1115476572635603</v>
      </c>
      <c r="AI1075">
        <v>-18.902189705582391</v>
      </c>
      <c r="AJ1075">
        <v>-10.787464088230255</v>
      </c>
      <c r="AK1075">
        <v>-7.1916427254868367</v>
      </c>
      <c r="AL1075">
        <v>13.415204810032671</v>
      </c>
      <c r="AM1075">
        <v>10.787464088230255</v>
      </c>
      <c r="AN1075">
        <v>7.1916427254868367</v>
      </c>
    </row>
    <row r="1076" spans="24:40" x14ac:dyDescent="0.25">
      <c r="X1076">
        <v>64.3</v>
      </c>
      <c r="Y1076" s="22">
        <v>64.967468021404216</v>
      </c>
      <c r="Z1076" s="22">
        <v>-0.66746802140421835</v>
      </c>
      <c r="AA1076" s="22">
        <v>-0.67085690972460554</v>
      </c>
      <c r="AB1076" s="22">
        <v>5.0515814494327075E-3</v>
      </c>
      <c r="AC1076" s="22">
        <v>-0.18609387195089369</v>
      </c>
      <c r="AD1076" s="22">
        <v>9.2541670951734029E-6</v>
      </c>
      <c r="AE1076" s="22">
        <v>0.3716850598056044</v>
      </c>
      <c r="AF1076" s="22">
        <v>0.38102003461703726</v>
      </c>
      <c r="AG1076" s="22">
        <v>0.43138598951622625</v>
      </c>
      <c r="AH1076" s="22">
        <v>-0.67085690972460699</v>
      </c>
      <c r="AI1076">
        <v>-18.902189705582391</v>
      </c>
      <c r="AJ1076">
        <v>-10.787464088230255</v>
      </c>
      <c r="AK1076">
        <v>-7.1916427254868367</v>
      </c>
      <c r="AL1076">
        <v>13.415204810032671</v>
      </c>
      <c r="AM1076">
        <v>10.787464088230255</v>
      </c>
      <c r="AN1076">
        <v>7.1916427254868367</v>
      </c>
    </row>
    <row r="1077" spans="24:40" x14ac:dyDescent="0.25">
      <c r="X1077">
        <v>63</v>
      </c>
      <c r="Y1077" s="22">
        <v>64.356847435333464</v>
      </c>
      <c r="Z1077" s="22">
        <v>-1.3568474353334636</v>
      </c>
      <c r="AA1077" s="22">
        <v>-1.3613704877762132</v>
      </c>
      <c r="AB1077" s="22">
        <v>3.3224258079390329E-3</v>
      </c>
      <c r="AC1077" s="22">
        <v>-0.37796846474950124</v>
      </c>
      <c r="AD1077" s="22">
        <v>2.5064447591584855E-5</v>
      </c>
      <c r="AE1077" s="22">
        <v>0.3716850598056044</v>
      </c>
      <c r="AF1077" s="22">
        <v>0.38152071491344225</v>
      </c>
      <c r="AG1077" s="22">
        <v>0.61479139937827798</v>
      </c>
      <c r="AH1077" s="22">
        <v>-1.3613704877762178</v>
      </c>
      <c r="AI1077">
        <v>-18.902189705582391</v>
      </c>
      <c r="AJ1077">
        <v>-10.787464088230255</v>
      </c>
      <c r="AK1077">
        <v>-7.1916427254868367</v>
      </c>
      <c r="AL1077">
        <v>13.415204810032671</v>
      </c>
      <c r="AM1077">
        <v>10.787464088230255</v>
      </c>
      <c r="AN1077">
        <v>7.1916427254868367</v>
      </c>
    </row>
    <row r="1078" spans="24:40" x14ac:dyDescent="0.25">
      <c r="X1078">
        <v>69.599999999999994</v>
      </c>
      <c r="Y1078" s="22">
        <v>68.623607616642417</v>
      </c>
      <c r="Z1078" s="22">
        <v>0.97639238335757739</v>
      </c>
      <c r="AA1078" s="22">
        <v>0.98443526361928946</v>
      </c>
      <c r="AB1078" s="22">
        <v>8.1700448561226116E-3</v>
      </c>
      <c r="AC1078" s="22">
        <v>0.27265135751289077</v>
      </c>
      <c r="AD1078" s="22">
        <v>3.2229157146177716E-5</v>
      </c>
      <c r="AE1078" s="22">
        <v>0.3716850598056044</v>
      </c>
      <c r="AF1078" s="22">
        <v>0.38426767217230712</v>
      </c>
      <c r="AG1078" s="22">
        <v>0.52216027952429589</v>
      </c>
      <c r="AH1078" s="22">
        <v>0.9844352636192959</v>
      </c>
      <c r="AI1078">
        <v>-18.902189705582391</v>
      </c>
      <c r="AJ1078">
        <v>-10.787464088230255</v>
      </c>
      <c r="AK1078">
        <v>-7.1916427254868367</v>
      </c>
      <c r="AL1078">
        <v>13.415204810032671</v>
      </c>
      <c r="AM1078">
        <v>10.787464088230255</v>
      </c>
      <c r="AN1078">
        <v>7.1916427254868367</v>
      </c>
    </row>
    <row r="1079" spans="24:40" x14ac:dyDescent="0.25">
      <c r="X1079">
        <v>69.3</v>
      </c>
      <c r="Y1079" s="22">
        <v>68.358560420283183</v>
      </c>
      <c r="Z1079" s="22">
        <v>0.94143957971681402</v>
      </c>
      <c r="AA1079" s="22">
        <v>0.94918130202982809</v>
      </c>
      <c r="AB1079" s="22">
        <v>8.1562103008716285E-3</v>
      </c>
      <c r="AC1079" s="22">
        <v>0.26288917614907226</v>
      </c>
      <c r="AD1079" s="22">
        <v>2.9911414189218661E-5</v>
      </c>
      <c r="AE1079" s="22">
        <v>0.3716850598056044</v>
      </c>
      <c r="AF1079" s="22">
        <v>0.38831688340202136</v>
      </c>
      <c r="AG1079" s="22">
        <v>0.51272719466503069</v>
      </c>
      <c r="AH1079" s="22">
        <v>0.94918130202982443</v>
      </c>
      <c r="AI1079">
        <v>-18.902189705582391</v>
      </c>
      <c r="AJ1079">
        <v>-10.787464088230255</v>
      </c>
      <c r="AK1079">
        <v>-7.1916427254868367</v>
      </c>
      <c r="AL1079">
        <v>13.415204810032671</v>
      </c>
      <c r="AM1079">
        <v>10.787464088230255</v>
      </c>
      <c r="AN1079">
        <v>7.1916427254868367</v>
      </c>
    </row>
    <row r="1080" spans="24:40" x14ac:dyDescent="0.25">
      <c r="X1080">
        <v>68.900000000000006</v>
      </c>
      <c r="Y1080" s="22">
        <v>66.757751753130108</v>
      </c>
      <c r="Z1080" s="22">
        <v>2.1422482468698973</v>
      </c>
      <c r="AA1080" s="22">
        <v>2.1876032647175805</v>
      </c>
      <c r="AB1080" s="22">
        <v>2.0732743719660281E-2</v>
      </c>
      <c r="AC1080" s="22">
        <v>0.60203407265306441</v>
      </c>
      <c r="AD1080" s="22">
        <v>4.038723185511593E-4</v>
      </c>
      <c r="AE1080" s="22">
        <v>0.3716850598056044</v>
      </c>
      <c r="AF1080" s="22">
        <v>0.39042709557544736</v>
      </c>
      <c r="AG1080" s="22">
        <v>0.77590854657818042</v>
      </c>
      <c r="AH1080" s="22">
        <v>2.1876032647175792</v>
      </c>
      <c r="AI1080">
        <v>-18.902189705582391</v>
      </c>
      <c r="AJ1080">
        <v>-10.787464088230255</v>
      </c>
      <c r="AK1080">
        <v>-7.1916427254868367</v>
      </c>
      <c r="AL1080">
        <v>13.415204810032671</v>
      </c>
      <c r="AM1080">
        <v>10.787464088230255</v>
      </c>
      <c r="AN1080">
        <v>7.1916427254868367</v>
      </c>
    </row>
    <row r="1081" spans="24:40" x14ac:dyDescent="0.25">
      <c r="X1081">
        <v>68.400000000000006</v>
      </c>
      <c r="Y1081" s="22">
        <v>67.807830024652219</v>
      </c>
      <c r="Z1081" s="22">
        <v>0.5921699753477867</v>
      </c>
      <c r="AA1081" s="22">
        <v>0.59730802004293082</v>
      </c>
      <c r="AB1081" s="22">
        <v>8.6020018528646918E-3</v>
      </c>
      <c r="AC1081" s="22">
        <v>0.16539571606184181</v>
      </c>
      <c r="AD1081" s="22">
        <v>1.2492415095700717E-5</v>
      </c>
      <c r="AE1081" s="22">
        <v>0.3716850598056044</v>
      </c>
      <c r="AF1081" s="22">
        <v>0.39340722313104948</v>
      </c>
      <c r="AG1081" s="22">
        <v>0.40668872133591533</v>
      </c>
      <c r="AH1081" s="22">
        <v>0.59730802004292682</v>
      </c>
      <c r="AI1081">
        <v>-18.902189705582391</v>
      </c>
      <c r="AJ1081">
        <v>-10.787464088230255</v>
      </c>
      <c r="AK1081">
        <v>-7.1916427254868367</v>
      </c>
      <c r="AL1081">
        <v>13.415204810032671</v>
      </c>
      <c r="AM1081">
        <v>10.787464088230255</v>
      </c>
      <c r="AN1081">
        <v>7.1916427254868367</v>
      </c>
    </row>
    <row r="1082" spans="24:40" x14ac:dyDescent="0.25">
      <c r="X1082">
        <v>68</v>
      </c>
      <c r="Y1082" s="22">
        <v>66.469944196088846</v>
      </c>
      <c r="Z1082" s="22">
        <v>1.5300558039111536</v>
      </c>
      <c r="AA1082" s="22">
        <v>1.5421715277748262</v>
      </c>
      <c r="AB1082" s="22">
        <v>7.8562751584139376E-3</v>
      </c>
      <c r="AC1082" s="22">
        <v>0.42719077669795857</v>
      </c>
      <c r="AD1082" s="22">
        <v>7.6055780908968433E-5</v>
      </c>
      <c r="AE1082" s="22">
        <v>0.39787592189543292</v>
      </c>
      <c r="AF1082" s="22">
        <v>0.39691287706540446</v>
      </c>
      <c r="AG1082" s="22">
        <v>0.65359832978516597</v>
      </c>
      <c r="AH1082" s="22">
        <v>1.5421715277748242</v>
      </c>
      <c r="AI1082">
        <v>-18.902189705582391</v>
      </c>
      <c r="AJ1082">
        <v>-10.787464088230255</v>
      </c>
      <c r="AK1082">
        <v>-7.1916427254868367</v>
      </c>
      <c r="AL1082">
        <v>13.415204810032671</v>
      </c>
      <c r="AM1082">
        <v>10.787464088230255</v>
      </c>
      <c r="AN1082">
        <v>7.1916427254868367</v>
      </c>
    </row>
    <row r="1083" spans="24:40" x14ac:dyDescent="0.25">
      <c r="X1083">
        <v>67.5</v>
      </c>
      <c r="Y1083" s="22">
        <v>65.850909581928008</v>
      </c>
      <c r="Z1083" s="22">
        <v>1.6490904180719923</v>
      </c>
      <c r="AA1083" s="22">
        <v>1.6621889649632209</v>
      </c>
      <c r="AB1083" s="22">
        <v>7.8802995130652243E-3</v>
      </c>
      <c r="AC1083" s="22">
        <v>0.46043075304652287</v>
      </c>
      <c r="AD1083" s="22">
        <v>8.8624479289455303E-5</v>
      </c>
      <c r="AE1083" s="22">
        <v>0.39787592189543292</v>
      </c>
      <c r="AF1083" s="22">
        <v>0.39854470768015715</v>
      </c>
      <c r="AG1083" s="22">
        <v>0.67855047936503798</v>
      </c>
      <c r="AH1083" s="22">
        <v>1.6621889649632142</v>
      </c>
      <c r="AI1083">
        <v>-18.902189705582391</v>
      </c>
      <c r="AJ1083">
        <v>-10.787464088230255</v>
      </c>
      <c r="AK1083">
        <v>-7.1916427254868367</v>
      </c>
      <c r="AL1083">
        <v>13.415204810032671</v>
      </c>
      <c r="AM1083">
        <v>10.787464088230255</v>
      </c>
      <c r="AN1083">
        <v>7.1916427254868367</v>
      </c>
    </row>
    <row r="1084" spans="24:40" x14ac:dyDescent="0.25">
      <c r="X1084">
        <v>67</v>
      </c>
      <c r="Y1084" s="22">
        <v>65.100455372914752</v>
      </c>
      <c r="Z1084" s="22">
        <v>1.8995446270852483</v>
      </c>
      <c r="AA1084" s="22">
        <v>1.9146948010563278</v>
      </c>
      <c r="AB1084" s="22">
        <v>7.912579050576584E-3</v>
      </c>
      <c r="AC1084" s="22">
        <v>0.53036691133589142</v>
      </c>
      <c r="AD1084" s="22">
        <v>1.1807755739521066E-4</v>
      </c>
      <c r="AE1084" s="22">
        <v>0.39787592189543292</v>
      </c>
      <c r="AF1084" s="22">
        <v>0.39864304385810989</v>
      </c>
      <c r="AG1084" s="22">
        <v>0.72826294106997602</v>
      </c>
      <c r="AH1084" s="22">
        <v>1.9146948010563347</v>
      </c>
      <c r="AI1084">
        <v>-18.902189705582391</v>
      </c>
      <c r="AJ1084">
        <v>-10.787464088230255</v>
      </c>
      <c r="AK1084">
        <v>-7.1916427254868367</v>
      </c>
      <c r="AL1084">
        <v>13.415204810032671</v>
      </c>
      <c r="AM1084">
        <v>10.787464088230255</v>
      </c>
      <c r="AN1084">
        <v>7.1916427254868367</v>
      </c>
    </row>
    <row r="1085" spans="24:40" x14ac:dyDescent="0.25">
      <c r="X1085">
        <v>66.599999999999994</v>
      </c>
      <c r="Y1085" s="22">
        <v>64.767243317204802</v>
      </c>
      <c r="Z1085" s="22">
        <v>1.8327566827951927</v>
      </c>
      <c r="AA1085" s="22">
        <v>1.847191460926652</v>
      </c>
      <c r="AB1085" s="22">
        <v>7.8144461128132198E-3</v>
      </c>
      <c r="AC1085" s="22">
        <v>0.51169391660779118</v>
      </c>
      <c r="AD1085" s="22">
        <v>1.0853559910648839E-4</v>
      </c>
      <c r="AE1085" s="22">
        <v>0.39787592189543292</v>
      </c>
      <c r="AF1085" s="22">
        <v>0.40206472754861089</v>
      </c>
      <c r="AG1085" s="22">
        <v>0.71532783855222015</v>
      </c>
      <c r="AH1085" s="22">
        <v>1.8471914609266527</v>
      </c>
      <c r="AI1085">
        <v>-18.902189705582391</v>
      </c>
      <c r="AJ1085">
        <v>-10.787464088230255</v>
      </c>
      <c r="AK1085">
        <v>-7.1916427254868367</v>
      </c>
      <c r="AL1085">
        <v>13.415204810032671</v>
      </c>
      <c r="AM1085">
        <v>10.787464088230255</v>
      </c>
      <c r="AN1085">
        <v>7.1916427254868367</v>
      </c>
    </row>
    <row r="1086" spans="24:40" x14ac:dyDescent="0.25">
      <c r="X1086">
        <v>66</v>
      </c>
      <c r="Y1086" s="22">
        <v>67.420339641697026</v>
      </c>
      <c r="Z1086" s="22">
        <v>-1.4203396416970264</v>
      </c>
      <c r="AA1086" s="22">
        <v>-1.4360565406072254</v>
      </c>
      <c r="AB1086" s="22">
        <v>1.0944484750960196E-2</v>
      </c>
      <c r="AC1086" s="22">
        <v>-0.39717670232623309</v>
      </c>
      <c r="AD1086" s="22">
        <v>9.1873144655865214E-5</v>
      </c>
      <c r="AE1086" s="22">
        <v>0.39787592189543292</v>
      </c>
      <c r="AF1086" s="22">
        <v>0.40210168722621592</v>
      </c>
      <c r="AG1086" s="22">
        <v>0.63021956675926294</v>
      </c>
      <c r="AH1086" s="22">
        <v>-1.4360565406072188</v>
      </c>
      <c r="AI1086">
        <v>-18.902189705582391</v>
      </c>
      <c r="AJ1086">
        <v>-10.787464088230255</v>
      </c>
      <c r="AK1086">
        <v>-7.1916427254868367</v>
      </c>
      <c r="AL1086">
        <v>13.415204810032671</v>
      </c>
      <c r="AM1086">
        <v>10.787464088230255</v>
      </c>
      <c r="AN1086">
        <v>7.1916427254868367</v>
      </c>
    </row>
    <row r="1087" spans="24:40" x14ac:dyDescent="0.25">
      <c r="X1087">
        <v>65.400000000000006</v>
      </c>
      <c r="Y1087" s="22">
        <v>66.824567285332535</v>
      </c>
      <c r="Z1087" s="22">
        <v>-1.4245672853325289</v>
      </c>
      <c r="AA1087" s="22">
        <v>-1.4426548036821174</v>
      </c>
      <c r="AB1087" s="22">
        <v>1.2537662026583365E-2</v>
      </c>
      <c r="AC1087" s="22">
        <v>-0.39868012725967222</v>
      </c>
      <c r="AD1087" s="22">
        <v>1.0621640384650501E-4</v>
      </c>
      <c r="AE1087" s="22">
        <v>0.39787592189543292</v>
      </c>
      <c r="AF1087" s="22">
        <v>0.40219241797859923</v>
      </c>
      <c r="AG1087" s="22">
        <v>0.63141121882626716</v>
      </c>
      <c r="AH1087" s="22">
        <v>-1.4426548036821223</v>
      </c>
      <c r="AI1087">
        <v>-18.902189705582391</v>
      </c>
      <c r="AJ1087">
        <v>-10.787464088230255</v>
      </c>
      <c r="AK1087">
        <v>-7.1916427254868367</v>
      </c>
      <c r="AL1087">
        <v>13.415204810032671</v>
      </c>
      <c r="AM1087">
        <v>10.787464088230255</v>
      </c>
      <c r="AN1087">
        <v>7.1916427254868367</v>
      </c>
    </row>
    <row r="1088" spans="24:40" x14ac:dyDescent="0.25">
      <c r="X1088">
        <v>64.7</v>
      </c>
      <c r="Y1088" s="22">
        <v>61.938485312853842</v>
      </c>
      <c r="Z1088" s="22">
        <v>2.7615146871461604</v>
      </c>
      <c r="AA1088" s="22">
        <v>2.8178050818521072</v>
      </c>
      <c r="AB1088" s="22">
        <v>1.9976681520123954E-2</v>
      </c>
      <c r="AC1088" s="22">
        <v>0.77576654105572973</v>
      </c>
      <c r="AD1088" s="22">
        <v>6.456474268718217E-4</v>
      </c>
      <c r="AE1088" s="22">
        <v>0.39787592189543292</v>
      </c>
      <c r="AF1088" s="22">
        <v>0.4025618011516055</v>
      </c>
      <c r="AG1088" s="22">
        <v>0.88077610154665853</v>
      </c>
      <c r="AH1088" s="22">
        <v>2.8178050818521068</v>
      </c>
      <c r="AI1088">
        <v>-18.902189705582391</v>
      </c>
      <c r="AJ1088">
        <v>-10.787464088230255</v>
      </c>
      <c r="AK1088">
        <v>-7.1916427254868367</v>
      </c>
      <c r="AL1088">
        <v>13.415204810032671</v>
      </c>
      <c r="AM1088">
        <v>10.787464088230255</v>
      </c>
      <c r="AN1088">
        <v>7.1916427254868367</v>
      </c>
    </row>
    <row r="1089" spans="24:40" x14ac:dyDescent="0.25">
      <c r="X1089">
        <v>64.3</v>
      </c>
      <c r="Y1089" s="22">
        <v>66.817333473021137</v>
      </c>
      <c r="Z1089" s="22">
        <v>-2.5173334730211394</v>
      </c>
      <c r="AA1089" s="22">
        <v>-2.5718990726162758</v>
      </c>
      <c r="AB1089" s="22">
        <v>2.1216073436206309E-2</v>
      </c>
      <c r="AC1089" s="22">
        <v>-0.70761858054909088</v>
      </c>
      <c r="AD1089" s="22">
        <v>5.7124582137945117E-4</v>
      </c>
      <c r="AE1089" s="22">
        <v>0.39787592189543292</v>
      </c>
      <c r="AF1089" s="22">
        <v>0.40419916250715332</v>
      </c>
      <c r="AG1089" s="22">
        <v>0.84120067792952402</v>
      </c>
      <c r="AH1089" s="22">
        <v>-2.5718990726162771</v>
      </c>
      <c r="AI1089">
        <v>-18.902189705582391</v>
      </c>
      <c r="AJ1089">
        <v>-10.787464088230255</v>
      </c>
      <c r="AK1089">
        <v>-7.1916427254868367</v>
      </c>
      <c r="AL1089">
        <v>13.415204810032671</v>
      </c>
      <c r="AM1089">
        <v>10.787464088230255</v>
      </c>
      <c r="AN1089">
        <v>7.1916427254868367</v>
      </c>
    </row>
    <row r="1090" spans="24:40" x14ac:dyDescent="0.25">
      <c r="X1090">
        <v>81.7</v>
      </c>
      <c r="Y1090" s="22">
        <v>82.310245953505202</v>
      </c>
      <c r="Z1090" s="22">
        <v>-0.61024595350519917</v>
      </c>
      <c r="AA1090" s="22">
        <v>-0.68797682152310813</v>
      </c>
      <c r="AB1090" s="22">
        <v>0.11298471923199584</v>
      </c>
      <c r="AC1090" s="22">
        <v>-0.1801943831006729</v>
      </c>
      <c r="AD1090" s="22">
        <v>2.1767948777987994E-4</v>
      </c>
      <c r="AE1090" s="22">
        <v>0.39787592189543292</v>
      </c>
      <c r="AF1090" s="22">
        <v>0.40848555695654248</v>
      </c>
      <c r="AG1090" s="22">
        <v>0.4244930895794099</v>
      </c>
      <c r="AH1090" s="22">
        <v>-0.68797682152310846</v>
      </c>
      <c r="AI1090">
        <v>-18.902189705582391</v>
      </c>
      <c r="AJ1090">
        <v>-10.787464088230255</v>
      </c>
      <c r="AK1090">
        <v>-7.1916427254868367</v>
      </c>
      <c r="AL1090">
        <v>13.415204810032671</v>
      </c>
      <c r="AM1090">
        <v>10.787464088230255</v>
      </c>
      <c r="AN1090">
        <v>7.1916427254868367</v>
      </c>
    </row>
    <row r="1091" spans="24:40" x14ac:dyDescent="0.25">
      <c r="X1091">
        <v>81.400000000000006</v>
      </c>
      <c r="Y1091" s="22">
        <v>83.659196097726166</v>
      </c>
      <c r="Z1091" s="22">
        <v>-2.2591960977261607</v>
      </c>
      <c r="AA1091" s="22">
        <v>-2.5327913410275755</v>
      </c>
      <c r="AB1091" s="22">
        <v>0.10802123288624939</v>
      </c>
      <c r="AC1091" s="22">
        <v>-0.66524031843716691</v>
      </c>
      <c r="AD1091" s="22">
        <v>2.8207080494572307E-3</v>
      </c>
      <c r="AE1091" s="22">
        <v>0.39787592189543292</v>
      </c>
      <c r="AF1091" s="22">
        <v>0.41018783407199161</v>
      </c>
      <c r="AG1091" s="22">
        <v>0.81562265689298197</v>
      </c>
      <c r="AH1091" s="22">
        <v>-2.5327913410275764</v>
      </c>
      <c r="AI1091">
        <v>-18.902189705582391</v>
      </c>
      <c r="AJ1091">
        <v>-10.787464088230255</v>
      </c>
      <c r="AK1091">
        <v>-7.1916427254868367</v>
      </c>
      <c r="AL1091">
        <v>13.415204810032671</v>
      </c>
      <c r="AM1091">
        <v>10.787464088230255</v>
      </c>
      <c r="AN1091">
        <v>7.1916427254868367</v>
      </c>
    </row>
    <row r="1092" spans="24:40" x14ac:dyDescent="0.25">
      <c r="X1092">
        <v>81.099999999999994</v>
      </c>
      <c r="Y1092" s="22">
        <v>80.972625860378344</v>
      </c>
      <c r="Z1092" s="22">
        <v>0.12737413962165078</v>
      </c>
      <c r="AA1092" s="22">
        <v>0.14530569132746507</v>
      </c>
      <c r="AB1092" s="22">
        <v>0.12340570793888336</v>
      </c>
      <c r="AC1092" s="22">
        <v>3.7834137341650337E-2</v>
      </c>
      <c r="AD1092" s="22">
        <v>1.0605976988066136E-5</v>
      </c>
      <c r="AE1092" s="22">
        <v>0.4143837514429769</v>
      </c>
      <c r="AF1092" s="22">
        <v>0.41338574016060597</v>
      </c>
      <c r="AG1092" s="22">
        <v>0.19450999290949125</v>
      </c>
      <c r="AH1092" s="22">
        <v>0.14530569132746554</v>
      </c>
      <c r="AI1092">
        <v>-18.902189705582391</v>
      </c>
      <c r="AJ1092">
        <v>-10.787464088230255</v>
      </c>
      <c r="AK1092">
        <v>-7.1916427254868367</v>
      </c>
      <c r="AL1092">
        <v>13.415204810032671</v>
      </c>
      <c r="AM1092">
        <v>10.787464088230255</v>
      </c>
      <c r="AN1092">
        <v>7.1916427254868367</v>
      </c>
    </row>
    <row r="1093" spans="24:40" x14ac:dyDescent="0.25">
      <c r="X1093">
        <v>81.099999999999994</v>
      </c>
      <c r="Y1093" s="22">
        <v>80.453690423557191</v>
      </c>
      <c r="Z1093" s="22">
        <v>0.64630957644280329</v>
      </c>
      <c r="AA1093" s="22">
        <v>0.65864085514746762</v>
      </c>
      <c r="AB1093" s="22">
        <v>1.8722310661869423E-2</v>
      </c>
      <c r="AC1093" s="22">
        <v>0.18144563310260065</v>
      </c>
      <c r="AD1093" s="22">
        <v>3.3060313110441192E-5</v>
      </c>
      <c r="AE1093" s="22">
        <v>0.4143837514429769</v>
      </c>
      <c r="AF1093" s="22">
        <v>0.41778410493552159</v>
      </c>
      <c r="AG1093" s="22">
        <v>0.42596435661050402</v>
      </c>
      <c r="AH1093" s="22">
        <v>0.65864085514747361</v>
      </c>
      <c r="AI1093">
        <v>-18.902189705582391</v>
      </c>
      <c r="AJ1093">
        <v>-10.787464088230255</v>
      </c>
      <c r="AK1093">
        <v>-7.1916427254868367</v>
      </c>
      <c r="AL1093">
        <v>13.415204810032671</v>
      </c>
      <c r="AM1093">
        <v>10.787464088230255</v>
      </c>
      <c r="AN1093">
        <v>7.1916427254868367</v>
      </c>
    </row>
    <row r="1094" spans="24:40" x14ac:dyDescent="0.25">
      <c r="X1094">
        <v>74.5</v>
      </c>
      <c r="Y1094" s="22">
        <v>71.23160659128429</v>
      </c>
      <c r="Z1094" s="22">
        <v>3.2683934087157098</v>
      </c>
      <c r="AA1094" s="22">
        <v>3.2806300912833137</v>
      </c>
      <c r="AB1094" s="22">
        <v>3.7299793719871867E-3</v>
      </c>
      <c r="AC1094" s="22">
        <v>0.91064202130283523</v>
      </c>
      <c r="AD1094" s="22">
        <v>1.6340718210907333E-4</v>
      </c>
      <c r="AE1094" s="22">
        <v>0.4143837514429769</v>
      </c>
      <c r="AF1094" s="22">
        <v>0.4204277165757847</v>
      </c>
      <c r="AG1094" s="22">
        <v>0.95427565268261727</v>
      </c>
      <c r="AH1094" s="22">
        <v>3.2806300912833168</v>
      </c>
      <c r="AI1094">
        <v>-18.902189705582391</v>
      </c>
      <c r="AJ1094">
        <v>-10.787464088230255</v>
      </c>
      <c r="AK1094">
        <v>-7.1916427254868367</v>
      </c>
      <c r="AL1094">
        <v>13.415204810032671</v>
      </c>
      <c r="AM1094">
        <v>10.787464088230255</v>
      </c>
      <c r="AN1094">
        <v>7.1916427254868367</v>
      </c>
    </row>
    <row r="1095" spans="24:40" x14ac:dyDescent="0.25">
      <c r="X1095">
        <v>73.900000000000006</v>
      </c>
      <c r="Y1095" s="22">
        <v>70.781304962787942</v>
      </c>
      <c r="Z1095" s="22">
        <v>3.1186950372120634</v>
      </c>
      <c r="AA1095" s="22">
        <v>3.1279817895833872</v>
      </c>
      <c r="AB1095" s="22">
        <v>2.9689278889835522E-3</v>
      </c>
      <c r="AC1095" s="22">
        <v>0.86860125871961114</v>
      </c>
      <c r="AD1095" s="22">
        <v>1.1824376890408301E-4</v>
      </c>
      <c r="AE1095" s="22">
        <v>0.4143837514429769</v>
      </c>
      <c r="AF1095" s="22">
        <v>0.42125970892859588</v>
      </c>
      <c r="AG1095" s="22">
        <v>0.9319877996624264</v>
      </c>
      <c r="AH1095" s="22">
        <v>3.1279817895833899</v>
      </c>
      <c r="AI1095">
        <v>-18.902189705582391</v>
      </c>
      <c r="AJ1095">
        <v>-10.787464088230255</v>
      </c>
      <c r="AK1095">
        <v>-7.1916427254868367</v>
      </c>
      <c r="AL1095">
        <v>13.415204810032671</v>
      </c>
      <c r="AM1095">
        <v>10.787464088230255</v>
      </c>
      <c r="AN1095">
        <v>7.1916427254868367</v>
      </c>
    </row>
    <row r="1096" spans="24:40" x14ac:dyDescent="0.25">
      <c r="X1096">
        <v>73.900000000000006</v>
      </c>
      <c r="Y1096" s="22">
        <v>70.694613286162124</v>
      </c>
      <c r="Z1096" s="22">
        <v>3.205386713837882</v>
      </c>
      <c r="AA1096" s="22">
        <v>3.2146599761030785</v>
      </c>
      <c r="AB1096" s="22">
        <v>2.8846790435457397E-3</v>
      </c>
      <c r="AC1096" s="22">
        <v>0.89270841694194558</v>
      </c>
      <c r="AD1096" s="22">
        <v>1.2134384949215408E-4</v>
      </c>
      <c r="AE1096" s="22">
        <v>0.4143837514429769</v>
      </c>
      <c r="AF1096" s="22">
        <v>0.42257588898206638</v>
      </c>
      <c r="AG1096" s="22">
        <v>0.94483248088851479</v>
      </c>
      <c r="AH1096" s="22">
        <v>3.2146599761030719</v>
      </c>
      <c r="AI1096">
        <v>-18.902189705582391</v>
      </c>
      <c r="AJ1096">
        <v>-10.787464088230255</v>
      </c>
      <c r="AK1096">
        <v>-7.1916427254868367</v>
      </c>
      <c r="AL1096">
        <v>13.415204810032671</v>
      </c>
      <c r="AM1096">
        <v>10.787464088230255</v>
      </c>
      <c r="AN1096">
        <v>7.1916427254868367</v>
      </c>
    </row>
    <row r="1097" spans="24:40" x14ac:dyDescent="0.25">
      <c r="X1097">
        <v>74.5</v>
      </c>
      <c r="Y1097" s="22">
        <v>69.215344591593862</v>
      </c>
      <c r="Z1097" s="22">
        <v>5.2846554084061381</v>
      </c>
      <c r="AA1097" s="22">
        <v>5.3153804985627886</v>
      </c>
      <c r="AB1097" s="22">
        <v>5.7804121765050991E-3</v>
      </c>
      <c r="AC1097" s="22">
        <v>1.4739318653425919</v>
      </c>
      <c r="AD1097" s="22">
        <v>6.6477963575584651E-4</v>
      </c>
      <c r="AE1097" s="22">
        <v>0.4143837514429769</v>
      </c>
      <c r="AF1097" s="22">
        <v>0.42352563950801819</v>
      </c>
      <c r="AG1097" s="22">
        <v>1.2140559564297653</v>
      </c>
      <c r="AH1097" s="22">
        <v>5.3153804985627877</v>
      </c>
      <c r="AI1097">
        <v>-18.902189705582391</v>
      </c>
      <c r="AJ1097">
        <v>-10.787464088230255</v>
      </c>
      <c r="AK1097">
        <v>-7.1916427254868367</v>
      </c>
      <c r="AL1097">
        <v>13.415204810032671</v>
      </c>
      <c r="AM1097">
        <v>10.787464088230255</v>
      </c>
      <c r="AN1097">
        <v>7.1916427254868367</v>
      </c>
    </row>
    <row r="1098" spans="24:40" x14ac:dyDescent="0.25">
      <c r="X1098">
        <v>73.2</v>
      </c>
      <c r="Y1098" s="22">
        <v>68.92849362682523</v>
      </c>
      <c r="Z1098" s="22">
        <v>4.2715063731747733</v>
      </c>
      <c r="AA1098" s="22">
        <v>4.2968961836621986</v>
      </c>
      <c r="AB1098" s="22">
        <v>5.9088722189652573E-3</v>
      </c>
      <c r="AC1098" s="22">
        <v>1.1914336218293742</v>
      </c>
      <c r="AD1098" s="22">
        <v>4.4408336255601089E-4</v>
      </c>
      <c r="AE1098" s="22">
        <v>0.4143837514429769</v>
      </c>
      <c r="AF1098" s="22">
        <v>0.42715126284343774</v>
      </c>
      <c r="AG1098" s="22">
        <v>1.0915281131649217</v>
      </c>
      <c r="AH1098" s="22">
        <v>4.2968961836621933</v>
      </c>
      <c r="AI1098">
        <v>-18.902189705582391</v>
      </c>
      <c r="AJ1098">
        <v>-10.787464088230255</v>
      </c>
      <c r="AK1098">
        <v>-7.1916427254868367</v>
      </c>
      <c r="AL1098">
        <v>13.415204810032671</v>
      </c>
      <c r="AM1098">
        <v>10.787464088230255</v>
      </c>
      <c r="AN1098">
        <v>7.1916427254868367</v>
      </c>
    </row>
    <row r="1099" spans="24:40" x14ac:dyDescent="0.25">
      <c r="X1099">
        <v>73.2</v>
      </c>
      <c r="Y1099" s="22">
        <v>70.131284242868077</v>
      </c>
      <c r="Z1099" s="22">
        <v>3.0687157571319261</v>
      </c>
      <c r="AA1099" s="22">
        <v>3.0758318881646147</v>
      </c>
      <c r="AB1099" s="22">
        <v>2.3135630591722685E-3</v>
      </c>
      <c r="AC1099" s="22">
        <v>0.85440055341570265</v>
      </c>
      <c r="AD1099" s="22">
        <v>8.909569379003699E-5</v>
      </c>
      <c r="AE1099" s="22">
        <v>0.4143837514429769</v>
      </c>
      <c r="AF1099" s="22">
        <v>0.42719077669795857</v>
      </c>
      <c r="AG1099" s="22">
        <v>0.92433790002125449</v>
      </c>
      <c r="AH1099" s="22">
        <v>3.0758318881646081</v>
      </c>
      <c r="AI1099">
        <v>-18.902189705582391</v>
      </c>
      <c r="AJ1099">
        <v>-10.787464088230255</v>
      </c>
      <c r="AK1099">
        <v>-7.1916427254868367</v>
      </c>
      <c r="AL1099">
        <v>13.415204810032671</v>
      </c>
      <c r="AM1099">
        <v>10.787464088230255</v>
      </c>
      <c r="AN1099">
        <v>7.1916427254868367</v>
      </c>
    </row>
    <row r="1100" spans="24:40" x14ac:dyDescent="0.25">
      <c r="X1100">
        <v>72.5</v>
      </c>
      <c r="Y1100" s="22">
        <v>69.739209931682481</v>
      </c>
      <c r="Z1100" s="22">
        <v>2.7607900683175188</v>
      </c>
      <c r="AA1100" s="22">
        <v>2.7671378936662734</v>
      </c>
      <c r="AB1100" s="22">
        <v>2.2940039827034193E-3</v>
      </c>
      <c r="AC1100" s="22">
        <v>0.76865947438229965</v>
      </c>
      <c r="AD1100" s="22">
        <v>7.149998547182433E-5</v>
      </c>
      <c r="AE1100" s="22">
        <v>0.4143837514429769</v>
      </c>
      <c r="AF1100" s="22">
        <v>0.42742104363541972</v>
      </c>
      <c r="AG1100" s="22">
        <v>0.87673227064041603</v>
      </c>
      <c r="AH1100" s="22">
        <v>2.7671378936662787</v>
      </c>
      <c r="AI1100">
        <v>-18.902189705582391</v>
      </c>
      <c r="AJ1100">
        <v>-10.787464088230255</v>
      </c>
      <c r="AK1100">
        <v>-7.1916427254868367</v>
      </c>
      <c r="AL1100">
        <v>13.415204810032671</v>
      </c>
      <c r="AM1100">
        <v>10.787464088230255</v>
      </c>
      <c r="AN1100">
        <v>7.1916427254868367</v>
      </c>
    </row>
    <row r="1101" spans="24:40" x14ac:dyDescent="0.25">
      <c r="X1101">
        <v>72.5</v>
      </c>
      <c r="Y1101" s="22">
        <v>69.331746409162619</v>
      </c>
      <c r="Z1101" s="22">
        <v>3.1682535908373808</v>
      </c>
      <c r="AA1101" s="22">
        <v>3.1747994420539811</v>
      </c>
      <c r="AB1101" s="22">
        <v>2.0618156630302482E-3</v>
      </c>
      <c r="AC1101" s="22">
        <v>0.88200288827535933</v>
      </c>
      <c r="AD1101" s="22">
        <v>8.4592645633614462E-5</v>
      </c>
      <c r="AE1101" s="22">
        <v>0.4143837514429769</v>
      </c>
      <c r="AF1101" s="22">
        <v>0.43073201596817906</v>
      </c>
      <c r="AG1101" s="22">
        <v>0.93915008825818647</v>
      </c>
      <c r="AH1101" s="22">
        <v>3.1747994420539873</v>
      </c>
      <c r="AI1101">
        <v>-18.902189705582391</v>
      </c>
      <c r="AJ1101">
        <v>-10.787464088230255</v>
      </c>
      <c r="AK1101">
        <v>-7.1916427254868367</v>
      </c>
      <c r="AL1101">
        <v>13.415204810032671</v>
      </c>
      <c r="AM1101">
        <v>10.787464088230255</v>
      </c>
      <c r="AN1101">
        <v>7.1916427254868367</v>
      </c>
    </row>
    <row r="1102" spans="24:40" x14ac:dyDescent="0.25">
      <c r="X1102">
        <v>73</v>
      </c>
      <c r="Y1102" s="22">
        <v>71.630241647678645</v>
      </c>
      <c r="Z1102" s="22">
        <v>1.3697583523213552</v>
      </c>
      <c r="AA1102" s="22">
        <v>1.3740056090175017</v>
      </c>
      <c r="AB1102" s="22">
        <v>3.0911494598478387E-3</v>
      </c>
      <c r="AC1102" s="22">
        <v>0.38152071491344225</v>
      </c>
      <c r="AD1102" s="22">
        <v>2.3754571346001624E-5</v>
      </c>
      <c r="AE1102" s="22">
        <v>0.4143837514429769</v>
      </c>
      <c r="AF1102" s="22">
        <v>0.4314232074188622</v>
      </c>
      <c r="AG1102" s="22">
        <v>0.617673631389136</v>
      </c>
      <c r="AH1102" s="22">
        <v>1.3740056090174975</v>
      </c>
      <c r="AI1102">
        <v>-18.902189705582391</v>
      </c>
      <c r="AJ1102">
        <v>-10.787464088230255</v>
      </c>
      <c r="AK1102">
        <v>-7.1916427254868367</v>
      </c>
      <c r="AL1102">
        <v>13.415204810032671</v>
      </c>
      <c r="AM1102">
        <v>10.787464088230255</v>
      </c>
      <c r="AN1102">
        <v>7.1916427254868367</v>
      </c>
    </row>
    <row r="1103" spans="24:40" x14ac:dyDescent="0.25">
      <c r="X1103">
        <v>71.2</v>
      </c>
      <c r="Y1103" s="22">
        <v>68.610510846876423</v>
      </c>
      <c r="Z1103" s="22">
        <v>2.58948915312358</v>
      </c>
      <c r="AA1103" s="22">
        <v>2.5939931051696163</v>
      </c>
      <c r="AB1103" s="22">
        <v>1.7363007006703192E-3</v>
      </c>
      <c r="AC1103" s="22">
        <v>0.72076443441361404</v>
      </c>
      <c r="AD1103" s="22">
        <v>4.7556814645517341E-5</v>
      </c>
      <c r="AE1103" s="22">
        <v>0.4143837514429769</v>
      </c>
      <c r="AF1103" s="22">
        <v>0.43192468036578485</v>
      </c>
      <c r="AG1103" s="22">
        <v>0.84897846522371467</v>
      </c>
      <c r="AH1103" s="22">
        <v>2.5939931051696199</v>
      </c>
      <c r="AI1103">
        <v>-18.902189705582391</v>
      </c>
      <c r="AJ1103">
        <v>-10.787464088230255</v>
      </c>
      <c r="AK1103">
        <v>-7.1916427254868367</v>
      </c>
      <c r="AL1103">
        <v>13.415204810032671</v>
      </c>
      <c r="AM1103">
        <v>10.787464088230255</v>
      </c>
      <c r="AN1103">
        <v>7.1916427254868367</v>
      </c>
    </row>
    <row r="1104" spans="24:40" x14ac:dyDescent="0.25">
      <c r="X1104">
        <v>71</v>
      </c>
      <c r="Y1104" s="22">
        <v>67.861975406631771</v>
      </c>
      <c r="Z1104" s="22">
        <v>3.1380245933682289</v>
      </c>
      <c r="AA1104" s="22">
        <v>3.1766373947618547</v>
      </c>
      <c r="AB1104" s="22">
        <v>1.215524360989481E-2</v>
      </c>
      <c r="AC1104" s="22">
        <v>0.87803915928077025</v>
      </c>
      <c r="AD1104" s="22">
        <v>4.9928571172530546E-4</v>
      </c>
      <c r="AE1104" s="22">
        <v>0.43434378704136062</v>
      </c>
      <c r="AF1104" s="22">
        <v>0.435041415803609</v>
      </c>
      <c r="AG1104" s="22">
        <v>0.93703743750224311</v>
      </c>
      <c r="AH1104" s="22">
        <v>3.1766373947618609</v>
      </c>
      <c r="AI1104">
        <v>-18.902189705582391</v>
      </c>
      <c r="AJ1104">
        <v>-10.787464088230255</v>
      </c>
      <c r="AK1104">
        <v>-7.1916427254868367</v>
      </c>
      <c r="AL1104">
        <v>13.415204810032671</v>
      </c>
      <c r="AM1104">
        <v>10.787464088230255</v>
      </c>
      <c r="AN1104">
        <v>7.1916427254868367</v>
      </c>
    </row>
    <row r="1105" spans="24:40" x14ac:dyDescent="0.25">
      <c r="X1105">
        <v>76</v>
      </c>
      <c r="Y1105" s="22">
        <v>68.317793542398803</v>
      </c>
      <c r="Z1105" s="22">
        <v>7.6822064576011968</v>
      </c>
      <c r="AA1105" s="22">
        <v>7.6951543790146957</v>
      </c>
      <c r="AB1105" s="22">
        <v>1.6826071025702609E-3</v>
      </c>
      <c r="AC1105" s="22">
        <v>2.1382257117648678</v>
      </c>
      <c r="AD1105" s="22">
        <v>4.0557163579931827E-4</v>
      </c>
      <c r="AE1105" s="22">
        <v>0.43434378704136062</v>
      </c>
      <c r="AF1105" s="22">
        <v>0.43509537875664051</v>
      </c>
      <c r="AG1105" s="22">
        <v>1.462267318845931</v>
      </c>
      <c r="AH1105" s="22">
        <v>7.6951543790147019</v>
      </c>
      <c r="AI1105">
        <v>-18.902189705582391</v>
      </c>
      <c r="AJ1105">
        <v>-10.787464088230255</v>
      </c>
      <c r="AK1105">
        <v>-7.1916427254868367</v>
      </c>
      <c r="AL1105">
        <v>13.415204810032671</v>
      </c>
      <c r="AM1105">
        <v>10.787464088230255</v>
      </c>
      <c r="AN1105">
        <v>7.1916427254868367</v>
      </c>
    </row>
    <row r="1106" spans="24:40" x14ac:dyDescent="0.25">
      <c r="X1106">
        <v>75</v>
      </c>
      <c r="Y1106" s="22">
        <v>67.899472909974989</v>
      </c>
      <c r="Z1106" s="22">
        <v>7.100527090025011</v>
      </c>
      <c r="AA1106" s="22">
        <v>7.1129225768984554</v>
      </c>
      <c r="AB1106" s="22">
        <v>1.7426714180330135E-3</v>
      </c>
      <c r="AC1106" s="22">
        <v>1.9763835335598512</v>
      </c>
      <c r="AD1106" s="22">
        <v>3.5889041022161975E-4</v>
      </c>
      <c r="AE1106" s="22">
        <v>0.43434378704136062</v>
      </c>
      <c r="AF1106" s="22">
        <v>0.4411682769341625</v>
      </c>
      <c r="AG1106" s="22">
        <v>1.4058390852298321</v>
      </c>
      <c r="AH1106" s="22">
        <v>7.1129225768984536</v>
      </c>
      <c r="AI1106">
        <v>-18.902189705582391</v>
      </c>
      <c r="AJ1106">
        <v>-10.787464088230255</v>
      </c>
      <c r="AK1106">
        <v>-7.1916427254868367</v>
      </c>
      <c r="AL1106">
        <v>13.415204810032671</v>
      </c>
      <c r="AM1106">
        <v>10.787464088230255</v>
      </c>
      <c r="AN1106">
        <v>7.1916427254868367</v>
      </c>
    </row>
    <row r="1107" spans="24:40" x14ac:dyDescent="0.25">
      <c r="X1107">
        <v>73</v>
      </c>
      <c r="Y1107" s="22">
        <v>67.636895155379406</v>
      </c>
      <c r="Z1107" s="22">
        <v>5.3631048446205938</v>
      </c>
      <c r="AA1107" s="22">
        <v>5.3738831199046047</v>
      </c>
      <c r="AB1107" s="22">
        <v>2.0056772809384071E-3</v>
      </c>
      <c r="AC1107" s="22">
        <v>1.4929805281638646</v>
      </c>
      <c r="AD1107" s="22">
        <v>2.3576952612207745E-4</v>
      </c>
      <c r="AE1107" s="22">
        <v>0.43434378704136062</v>
      </c>
      <c r="AF1107" s="22">
        <v>0.44297373896843378</v>
      </c>
      <c r="AG1107" s="22">
        <v>1.221875823545038</v>
      </c>
      <c r="AH1107" s="22">
        <v>5.3738831199046047</v>
      </c>
      <c r="AI1107">
        <v>-18.902189705582391</v>
      </c>
      <c r="AJ1107">
        <v>-10.787464088230255</v>
      </c>
      <c r="AK1107">
        <v>-7.1916427254868367</v>
      </c>
      <c r="AL1107">
        <v>13.415204810032671</v>
      </c>
      <c r="AM1107">
        <v>10.787464088230255</v>
      </c>
      <c r="AN1107">
        <v>7.1916427254868367</v>
      </c>
    </row>
    <row r="1108" spans="24:40" x14ac:dyDescent="0.25">
      <c r="X1108">
        <v>73</v>
      </c>
      <c r="Y1108" s="22">
        <v>67.223181491707251</v>
      </c>
      <c r="Z1108" s="22">
        <v>5.7768185082927488</v>
      </c>
      <c r="AA1108" s="22">
        <v>5.7887607926685405</v>
      </c>
      <c r="AB1108" s="22">
        <v>2.0630122410510315E-3</v>
      </c>
      <c r="AC1108" s="22">
        <v>1.6081962879415868</v>
      </c>
      <c r="AD1108" s="22">
        <v>2.8139941802324595E-4</v>
      </c>
      <c r="AE1108" s="22">
        <v>0.43434378704136062</v>
      </c>
      <c r="AF1108" s="22">
        <v>0.44309363064661328</v>
      </c>
      <c r="AG1108" s="22">
        <v>1.2681467927419077</v>
      </c>
      <c r="AH1108" s="22">
        <v>5.7887607926685396</v>
      </c>
      <c r="AI1108">
        <v>-18.902189705582391</v>
      </c>
      <c r="AJ1108">
        <v>-10.787464088230255</v>
      </c>
      <c r="AK1108">
        <v>-7.1916427254868367</v>
      </c>
      <c r="AL1108">
        <v>13.415204810032671</v>
      </c>
      <c r="AM1108">
        <v>10.787464088230255</v>
      </c>
      <c r="AN1108">
        <v>7.1916427254868367</v>
      </c>
    </row>
    <row r="1109" spans="24:40" x14ac:dyDescent="0.25">
      <c r="X1109">
        <v>61.4</v>
      </c>
      <c r="Y1109" s="22">
        <v>57.353007471375285</v>
      </c>
      <c r="Z1109" s="22">
        <v>4.0469925286247133</v>
      </c>
      <c r="AA1109" s="22">
        <v>4.0756143507811728</v>
      </c>
      <c r="AB1109" s="22">
        <v>7.0227012894331026E-3</v>
      </c>
      <c r="AC1109" s="22">
        <v>1.1294438227259591</v>
      </c>
      <c r="AD1109" s="22">
        <v>4.7483261762176906E-4</v>
      </c>
      <c r="AE1109" s="22">
        <v>0.43434378704136062</v>
      </c>
      <c r="AF1109" s="22">
        <v>0.44428948393916678</v>
      </c>
      <c r="AG1109" s="22">
        <v>1.0627529452915947</v>
      </c>
      <c r="AH1109" s="22">
        <v>4.0756143507811764</v>
      </c>
      <c r="AI1109">
        <v>-18.902189705582391</v>
      </c>
      <c r="AJ1109">
        <v>-10.787464088230255</v>
      </c>
      <c r="AK1109">
        <v>-7.1916427254868367</v>
      </c>
      <c r="AL1109">
        <v>13.415204810032671</v>
      </c>
      <c r="AM1109">
        <v>10.787464088230255</v>
      </c>
      <c r="AN1109">
        <v>7.1916427254868367</v>
      </c>
    </row>
    <row r="1110" spans="24:40" x14ac:dyDescent="0.25">
      <c r="X1110">
        <v>69</v>
      </c>
      <c r="Y1110" s="22">
        <v>57.106356205665826</v>
      </c>
      <c r="Z1110" s="22">
        <v>11.893643794334174</v>
      </c>
      <c r="AA1110" s="22">
        <v>12.195640736393337</v>
      </c>
      <c r="AB1110" s="22">
        <v>2.4762695834255378E-2</v>
      </c>
      <c r="AC1110" s="22">
        <v>3.3493587450403712</v>
      </c>
      <c r="AD1110" s="22">
        <v>1.4991923252977697E-2</v>
      </c>
      <c r="AE1110" s="22">
        <v>0.43434378704136062</v>
      </c>
      <c r="AF1110" s="22">
        <v>0.4448512308662485</v>
      </c>
      <c r="AG1110" s="22">
        <v>1.8301253358828655</v>
      </c>
      <c r="AH1110" s="22">
        <v>12.195640736393337</v>
      </c>
      <c r="AI1110">
        <v>-18.902189705582391</v>
      </c>
      <c r="AJ1110">
        <v>-10.787464088230255</v>
      </c>
      <c r="AK1110">
        <v>-7.1916427254868367</v>
      </c>
      <c r="AL1110">
        <v>13.415204810032671</v>
      </c>
      <c r="AM1110">
        <v>10.787464088230255</v>
      </c>
      <c r="AN1110">
        <v>7.1916427254868367</v>
      </c>
    </row>
    <row r="1111" spans="24:40" x14ac:dyDescent="0.25">
      <c r="X1111">
        <v>63</v>
      </c>
      <c r="Y1111" s="22">
        <v>57.245712542162401</v>
      </c>
      <c r="Z1111" s="22">
        <v>5.7542874578375987</v>
      </c>
      <c r="AA1111" s="22">
        <v>5.8154466952367301</v>
      </c>
      <c r="AB1111" s="22">
        <v>1.0516687815095731E-2</v>
      </c>
      <c r="AC1111" s="22">
        <v>1.6087524012823657</v>
      </c>
      <c r="AD1111" s="22">
        <v>1.4477558331132581E-3</v>
      </c>
      <c r="AE1111" s="22">
        <v>0.43434378704136062</v>
      </c>
      <c r="AF1111" s="22">
        <v>0.44754482817858271</v>
      </c>
      <c r="AG1111" s="22">
        <v>1.2683660360015818</v>
      </c>
      <c r="AH1111" s="22">
        <v>5.8154466952367336</v>
      </c>
      <c r="AI1111">
        <v>-18.902189705582391</v>
      </c>
      <c r="AJ1111">
        <v>-10.787464088230255</v>
      </c>
      <c r="AK1111">
        <v>-7.1916427254868367</v>
      </c>
      <c r="AL1111">
        <v>13.415204810032671</v>
      </c>
      <c r="AM1111">
        <v>10.787464088230255</v>
      </c>
      <c r="AN1111">
        <v>7.1916427254868367</v>
      </c>
    </row>
    <row r="1112" spans="24:40" x14ac:dyDescent="0.25">
      <c r="X1112">
        <v>59.4</v>
      </c>
      <c r="Y1112" s="22">
        <v>56.162425709347758</v>
      </c>
      <c r="Z1112" s="22">
        <v>3.2375742906522404</v>
      </c>
      <c r="AA1112" s="22">
        <v>3.3017774871508152</v>
      </c>
      <c r="AB1112" s="22">
        <v>1.9445040360360783E-2</v>
      </c>
      <c r="AC1112" s="22">
        <v>0.90925492924220941</v>
      </c>
      <c r="AD1112" s="22">
        <v>8.6288840956132964E-4</v>
      </c>
      <c r="AE1112" s="22">
        <v>0.43434378704136062</v>
      </c>
      <c r="AF1112" s="22">
        <v>0.44870848560791371</v>
      </c>
      <c r="AG1112" s="22">
        <v>0.95354859825926508</v>
      </c>
      <c r="AH1112" s="22">
        <v>3.3017774871508188</v>
      </c>
      <c r="AI1112">
        <v>-18.902189705582391</v>
      </c>
      <c r="AJ1112">
        <v>-10.787464088230255</v>
      </c>
      <c r="AK1112">
        <v>-7.1916427254868367</v>
      </c>
      <c r="AL1112">
        <v>13.415204810032671</v>
      </c>
      <c r="AM1112">
        <v>10.787464088230255</v>
      </c>
      <c r="AN1112">
        <v>7.1916427254868367</v>
      </c>
    </row>
    <row r="1113" spans="24:40" x14ac:dyDescent="0.25">
      <c r="X1113">
        <v>58.2</v>
      </c>
      <c r="Y1113" s="22">
        <v>55.264205351635603</v>
      </c>
      <c r="Z1113" s="22">
        <v>2.9357946483644</v>
      </c>
      <c r="AA1113" s="22">
        <v>3.0003425861844804</v>
      </c>
      <c r="AB1113" s="22">
        <v>2.1513522528160751E-2</v>
      </c>
      <c r="AC1113" s="22">
        <v>0.82537279901294769</v>
      </c>
      <c r="AD1113" s="22">
        <v>7.8832155369427405E-4</v>
      </c>
      <c r="AE1113" s="22">
        <v>0.43434378704136062</v>
      </c>
      <c r="AF1113" s="22">
        <v>0.45251907507011513</v>
      </c>
      <c r="AG1113" s="22">
        <v>0.90850030215347077</v>
      </c>
      <c r="AH1113" s="22">
        <v>3.0003425861844799</v>
      </c>
      <c r="AI1113">
        <v>-18.902189705582391</v>
      </c>
      <c r="AJ1113">
        <v>-10.787464088230255</v>
      </c>
      <c r="AK1113">
        <v>-7.1916427254868367</v>
      </c>
      <c r="AL1113">
        <v>13.415204810032671</v>
      </c>
      <c r="AM1113">
        <v>10.787464088230255</v>
      </c>
      <c r="AN1113">
        <v>7.1916427254868367</v>
      </c>
    </row>
    <row r="1114" spans="24:40" x14ac:dyDescent="0.25">
      <c r="X1114">
        <v>57.1</v>
      </c>
      <c r="Y1114" s="22">
        <v>54.964489819786067</v>
      </c>
      <c r="Z1114" s="22">
        <v>2.1355101802139345</v>
      </c>
      <c r="AA1114" s="22">
        <v>2.1919649824822685</v>
      </c>
      <c r="AB1114" s="22">
        <v>2.5755339487406083E-2</v>
      </c>
      <c r="AC1114" s="22">
        <v>0.60168546560317571</v>
      </c>
      <c r="AD1114" s="22">
        <v>5.0371476950676999E-4</v>
      </c>
      <c r="AE1114" s="22">
        <v>0.43434378704136062</v>
      </c>
      <c r="AF1114" s="22">
        <v>0.45712190246063811</v>
      </c>
      <c r="AG1114" s="22">
        <v>0.77568386962935854</v>
      </c>
      <c r="AH1114" s="22">
        <v>2.1919649824822716</v>
      </c>
      <c r="AI1114">
        <v>-18.902189705582391</v>
      </c>
      <c r="AJ1114">
        <v>-10.787464088230255</v>
      </c>
      <c r="AK1114">
        <v>-7.1916427254868367</v>
      </c>
      <c r="AL1114">
        <v>13.415204810032671</v>
      </c>
      <c r="AM1114">
        <v>10.787464088230255</v>
      </c>
      <c r="AN1114">
        <v>7.1916427254868367</v>
      </c>
    </row>
    <row r="1115" spans="24:40" x14ac:dyDescent="0.25">
      <c r="X1115">
        <v>53.6</v>
      </c>
      <c r="Y1115" s="22">
        <v>53.285416551256745</v>
      </c>
      <c r="Z1115" s="22">
        <v>0.31458344874325661</v>
      </c>
      <c r="AA1115" s="22">
        <v>0.34063242432527119</v>
      </c>
      <c r="AB1115" s="22">
        <v>7.6472389948238073E-2</v>
      </c>
      <c r="AC1115" s="22">
        <v>9.1035927049421386E-2</v>
      </c>
      <c r="AD1115" s="22">
        <v>3.6118259728694507E-5</v>
      </c>
      <c r="AE1115" s="22">
        <v>0.43434378704136062</v>
      </c>
      <c r="AF1115" s="22">
        <v>0.4585514498530851</v>
      </c>
      <c r="AG1115" s="22">
        <v>0.30172160520821406</v>
      </c>
      <c r="AH1115" s="22">
        <v>0.34063242432527252</v>
      </c>
      <c r="AI1115">
        <v>-18.902189705582391</v>
      </c>
      <c r="AJ1115">
        <v>-10.787464088230255</v>
      </c>
      <c r="AK1115">
        <v>-7.1916427254868367</v>
      </c>
      <c r="AL1115">
        <v>13.415204810032671</v>
      </c>
      <c r="AM1115">
        <v>10.787464088230255</v>
      </c>
      <c r="AN1115">
        <v>7.1916427254868367</v>
      </c>
    </row>
    <row r="1116" spans="24:40" x14ac:dyDescent="0.25">
      <c r="X1116">
        <v>53.2</v>
      </c>
      <c r="Y1116" s="22">
        <v>52.208197123501193</v>
      </c>
      <c r="Z1116" s="22">
        <v>0.99180287649880938</v>
      </c>
      <c r="AA1116" s="22">
        <v>1.0706242046747647</v>
      </c>
      <c r="AB1116" s="22">
        <v>7.3621843996977479E-2</v>
      </c>
      <c r="AC1116" s="22">
        <v>0.28657156959014146</v>
      </c>
      <c r="AD1116" s="22">
        <v>3.435033595575157E-4</v>
      </c>
      <c r="AE1116" s="22">
        <v>0.43434378704136062</v>
      </c>
      <c r="AF1116" s="22">
        <v>0.45903534051016326</v>
      </c>
      <c r="AG1116" s="22">
        <v>0.53532379882659942</v>
      </c>
      <c r="AH1116" s="22">
        <v>1.0706242046747629</v>
      </c>
      <c r="AI1116">
        <v>-18.902189705582391</v>
      </c>
      <c r="AJ1116">
        <v>-10.787464088230255</v>
      </c>
      <c r="AK1116">
        <v>-7.1916427254868367</v>
      </c>
      <c r="AL1116">
        <v>13.415204810032671</v>
      </c>
      <c r="AM1116">
        <v>10.787464088230255</v>
      </c>
      <c r="AN1116">
        <v>7.1916427254868367</v>
      </c>
    </row>
    <row r="1117" spans="24:40" x14ac:dyDescent="0.25">
      <c r="X1117">
        <v>52.7</v>
      </c>
      <c r="Y1117" s="22">
        <v>51.455012242984061</v>
      </c>
      <c r="Z1117" s="22">
        <v>1.2449877570159416</v>
      </c>
      <c r="AA1117" s="22">
        <v>1.3278526045913424</v>
      </c>
      <c r="AB1117" s="22">
        <v>6.2405154976447455E-2</v>
      </c>
      <c r="AC1117" s="22">
        <v>0.35756859416674475</v>
      </c>
      <c r="AD1117" s="22">
        <v>4.4788899150631376E-4</v>
      </c>
      <c r="AE1117" s="22">
        <v>0.43434378704136062</v>
      </c>
      <c r="AF1117" s="22">
        <v>0.45965676691300561</v>
      </c>
      <c r="AG1117" s="22">
        <v>0.59797039572770216</v>
      </c>
      <c r="AH1117" s="22">
        <v>1.3278526045913439</v>
      </c>
      <c r="AI1117">
        <v>-18.902189705582391</v>
      </c>
      <c r="AJ1117">
        <v>-10.787464088230255</v>
      </c>
      <c r="AK1117">
        <v>-7.1916427254868367</v>
      </c>
      <c r="AL1117">
        <v>13.415204810032671</v>
      </c>
      <c r="AM1117">
        <v>10.787464088230255</v>
      </c>
      <c r="AN1117">
        <v>7.1916427254868367</v>
      </c>
    </row>
    <row r="1118" spans="24:40" x14ac:dyDescent="0.25">
      <c r="X1118">
        <v>52.3</v>
      </c>
      <c r="Y1118" s="22">
        <v>50.912266756618003</v>
      </c>
      <c r="Z1118" s="22">
        <v>1.3877332433819944</v>
      </c>
      <c r="AA1118" s="22">
        <v>1.507155222302579</v>
      </c>
      <c r="AB1118" s="22">
        <v>7.9236681898057063E-2</v>
      </c>
      <c r="AC1118" s="22">
        <v>0.40219241797859923</v>
      </c>
      <c r="AD1118" s="22">
        <v>7.3264304101432567E-4</v>
      </c>
      <c r="AE1118" s="22">
        <v>0.43434378704136062</v>
      </c>
      <c r="AF1118" s="22">
        <v>0.46043075304652287</v>
      </c>
      <c r="AG1118" s="22">
        <v>0.63418642210204978</v>
      </c>
      <c r="AH1118" s="22">
        <v>1.5071552223025795</v>
      </c>
      <c r="AI1118">
        <v>-18.902189705582391</v>
      </c>
      <c r="AJ1118">
        <v>-10.787464088230255</v>
      </c>
      <c r="AK1118">
        <v>-7.1916427254868367</v>
      </c>
      <c r="AL1118">
        <v>13.415204810032671</v>
      </c>
      <c r="AM1118">
        <v>10.787464088230255</v>
      </c>
      <c r="AN1118">
        <v>7.1916427254868367</v>
      </c>
    </row>
    <row r="1119" spans="24:40" x14ac:dyDescent="0.25">
      <c r="X1119">
        <v>52</v>
      </c>
      <c r="Y1119" s="22">
        <v>49.970635618972693</v>
      </c>
      <c r="Z1119" s="22">
        <v>2.0293643810273068</v>
      </c>
      <c r="AA1119" s="22">
        <v>2.1676963744239686</v>
      </c>
      <c r="AB1119" s="22">
        <v>6.3815207253563044E-2</v>
      </c>
      <c r="AC1119" s="22">
        <v>0.58328543789561094</v>
      </c>
      <c r="AD1119" s="22">
        <v>1.2205941076483132E-3</v>
      </c>
      <c r="AE1119" s="22">
        <v>0.43434378704136062</v>
      </c>
      <c r="AF1119" s="22">
        <v>0.46361835352270747</v>
      </c>
      <c r="AG1119" s="22">
        <v>0.76373126025822125</v>
      </c>
      <c r="AH1119" s="22">
        <v>2.1676963744239695</v>
      </c>
      <c r="AI1119">
        <v>-18.902189705582391</v>
      </c>
      <c r="AJ1119">
        <v>-10.787464088230255</v>
      </c>
      <c r="AK1119">
        <v>-7.1916427254868367</v>
      </c>
      <c r="AL1119">
        <v>13.415204810032671</v>
      </c>
      <c r="AM1119">
        <v>10.787464088230255</v>
      </c>
      <c r="AN1119">
        <v>7.1916427254868367</v>
      </c>
    </row>
    <row r="1120" spans="24:40" x14ac:dyDescent="0.25">
      <c r="X1120">
        <v>51.6</v>
      </c>
      <c r="Y1120" s="22">
        <v>49.414905384595535</v>
      </c>
      <c r="Z1120" s="22">
        <v>2.1850946154044664</v>
      </c>
      <c r="AA1120" s="22">
        <v>2.360304757881444</v>
      </c>
      <c r="AB1120" s="22">
        <v>7.4231999868626747E-2</v>
      </c>
      <c r="AC1120" s="22">
        <v>0.63156936530513053</v>
      </c>
      <c r="AD1120" s="22">
        <v>1.6833619533562253E-3</v>
      </c>
      <c r="AE1120" s="22">
        <v>0.43434378704136062</v>
      </c>
      <c r="AF1120" s="22">
        <v>0.46592995086752675</v>
      </c>
      <c r="AG1120" s="22">
        <v>0.79471338563354432</v>
      </c>
      <c r="AH1120" s="22">
        <v>2.3603047578814405</v>
      </c>
      <c r="AI1120">
        <v>-18.902189705582391</v>
      </c>
      <c r="AJ1120">
        <v>-10.787464088230255</v>
      </c>
      <c r="AK1120">
        <v>-7.1916427254868367</v>
      </c>
      <c r="AL1120">
        <v>13.415204810032671</v>
      </c>
      <c r="AM1120">
        <v>10.787464088230255</v>
      </c>
      <c r="AN1120">
        <v>7.1916427254868367</v>
      </c>
    </row>
    <row r="1121" spans="24:40" x14ac:dyDescent="0.25">
      <c r="X1121">
        <v>59</v>
      </c>
      <c r="Y1121" s="22">
        <v>48.194618990146601</v>
      </c>
      <c r="Z1121" s="22">
        <v>10.805381009853399</v>
      </c>
      <c r="AA1121" s="22">
        <v>11.760623951531237</v>
      </c>
      <c r="AB1121" s="22">
        <v>8.1223831797926568E-2</v>
      </c>
      <c r="AC1121" s="22">
        <v>3.1349969030296054</v>
      </c>
      <c r="AD1121" s="22">
        <v>4.5729282100075111E-2</v>
      </c>
      <c r="AE1121" s="22">
        <v>0.43434378704136062</v>
      </c>
      <c r="AF1121" s="22">
        <v>0.4675098715314287</v>
      </c>
      <c r="AG1121" s="22">
        <v>1.7705922464050285</v>
      </c>
      <c r="AH1121" s="22">
        <v>11.760623951531239</v>
      </c>
      <c r="AI1121">
        <v>-18.902189705582391</v>
      </c>
      <c r="AJ1121">
        <v>-10.787464088230255</v>
      </c>
      <c r="AK1121">
        <v>-7.1916427254868367</v>
      </c>
      <c r="AL1121">
        <v>13.415204810032671</v>
      </c>
      <c r="AM1121">
        <v>10.787464088230255</v>
      </c>
      <c r="AN1121">
        <v>7.1916427254868367</v>
      </c>
    </row>
    <row r="1122" spans="24:40" x14ac:dyDescent="0.25">
      <c r="X1122">
        <v>55</v>
      </c>
      <c r="Y1122" s="22">
        <v>47.091595135927761</v>
      </c>
      <c r="Z1122" s="22">
        <v>7.9084048640722386</v>
      </c>
      <c r="AA1122" s="22">
        <v>8.6331882745094859</v>
      </c>
      <c r="AB1122" s="22">
        <v>8.3953156978778448E-2</v>
      </c>
      <c r="AC1122" s="22">
        <v>2.297904338772621</v>
      </c>
      <c r="AD1122" s="22">
        <v>2.5470040704079776E-2</v>
      </c>
      <c r="AE1122" s="22">
        <v>0.43434378704136062</v>
      </c>
      <c r="AF1122" s="22">
        <v>0.47042015510302115</v>
      </c>
      <c r="AG1122" s="22">
        <v>1.5158840123085344</v>
      </c>
      <c r="AH1122" s="22">
        <v>8.6331882745094823</v>
      </c>
      <c r="AI1122">
        <v>-18.902189705582391</v>
      </c>
      <c r="AJ1122">
        <v>-10.787464088230255</v>
      </c>
      <c r="AK1122">
        <v>-7.1916427254868367</v>
      </c>
      <c r="AL1122">
        <v>13.415204810032671</v>
      </c>
      <c r="AM1122">
        <v>10.787464088230255</v>
      </c>
      <c r="AN1122">
        <v>7.1916427254868367</v>
      </c>
    </row>
    <row r="1123" spans="24:40" x14ac:dyDescent="0.25">
      <c r="X1123">
        <v>49.8</v>
      </c>
      <c r="Y1123" s="22">
        <v>46.184126372170802</v>
      </c>
      <c r="Z1123" s="22">
        <v>3.6158736278291954</v>
      </c>
      <c r="AA1123" s="22">
        <v>3.988098231515572</v>
      </c>
      <c r="AB1123" s="22">
        <v>9.3333860421216761E-2</v>
      </c>
      <c r="AC1123" s="22">
        <v>1.0560669152577069</v>
      </c>
      <c r="AD1123" s="22">
        <v>6.0425618682435457E-3</v>
      </c>
      <c r="AE1123" s="22">
        <v>0.4663087141536239</v>
      </c>
      <c r="AF1123" s="22">
        <v>0.47052469272819525</v>
      </c>
      <c r="AG1123" s="22">
        <v>1.0276511641883674</v>
      </c>
      <c r="AH1123" s="22">
        <v>3.9880982315155711</v>
      </c>
      <c r="AI1123">
        <v>-18.902189705582391</v>
      </c>
      <c r="AJ1123">
        <v>-10.787464088230255</v>
      </c>
      <c r="AK1123">
        <v>-7.1916427254868367</v>
      </c>
      <c r="AL1123">
        <v>13.415204810032671</v>
      </c>
      <c r="AM1123">
        <v>10.787464088230255</v>
      </c>
      <c r="AN1123">
        <v>7.1916427254868367</v>
      </c>
    </row>
    <row r="1124" spans="24:40" x14ac:dyDescent="0.25">
      <c r="X1124">
        <v>49.2</v>
      </c>
      <c r="Y1124" s="22">
        <v>51.772531015986331</v>
      </c>
      <c r="Z1124" s="22">
        <v>-2.5725310159863284</v>
      </c>
      <c r="AA1124" s="22">
        <v>-3.2377895846680005</v>
      </c>
      <c r="AB1124" s="22">
        <v>0.20546689378206948</v>
      </c>
      <c r="AC1124" s="22">
        <v>-0.80261359627555817</v>
      </c>
      <c r="AD1124" s="22">
        <v>8.7677726783891262E-3</v>
      </c>
      <c r="AE1124" s="22">
        <v>0.4663087141536239</v>
      </c>
      <c r="AF1124" s="22">
        <v>0.47107243681103661</v>
      </c>
      <c r="AG1124" s="22">
        <v>0.89588704437309408</v>
      </c>
      <c r="AH1124" s="22">
        <v>-3.2377895846679992</v>
      </c>
      <c r="AI1124">
        <v>-18.902189705582391</v>
      </c>
      <c r="AJ1124">
        <v>-10.787464088230255</v>
      </c>
      <c r="AK1124">
        <v>-7.1916427254868367</v>
      </c>
      <c r="AL1124">
        <v>13.415204810032671</v>
      </c>
      <c r="AM1124">
        <v>10.787464088230255</v>
      </c>
      <c r="AN1124">
        <v>7.1916427254868367</v>
      </c>
    </row>
    <row r="1125" spans="24:40" x14ac:dyDescent="0.25">
      <c r="X1125">
        <v>66.2</v>
      </c>
      <c r="Y1125" s="22">
        <v>66.11813412966255</v>
      </c>
      <c r="Z1125" s="22">
        <v>8.1865870337452407E-2</v>
      </c>
      <c r="AA1125" s="22">
        <v>8.3570344779005268E-2</v>
      </c>
      <c r="AB1125" s="22">
        <v>2.039568516865535E-2</v>
      </c>
      <c r="AC1125" s="22">
        <v>2.3002732570924778E-2</v>
      </c>
      <c r="AD1125" s="22">
        <v>5.7981957050416056E-7</v>
      </c>
      <c r="AE1125" s="22">
        <v>0.4663087141536239</v>
      </c>
      <c r="AF1125" s="22">
        <v>0.47169388317161631</v>
      </c>
      <c r="AG1125" s="22">
        <v>0.15166651763301212</v>
      </c>
      <c r="AH1125" s="22">
        <v>8.3570344779000882E-2</v>
      </c>
      <c r="AI1125">
        <v>-18.902189705582391</v>
      </c>
      <c r="AJ1125">
        <v>-10.787464088230255</v>
      </c>
      <c r="AK1125">
        <v>-7.1916427254868367</v>
      </c>
      <c r="AL1125">
        <v>13.415204810032671</v>
      </c>
      <c r="AM1125">
        <v>10.787464088230255</v>
      </c>
      <c r="AN1125">
        <v>7.1916427254868367</v>
      </c>
    </row>
    <row r="1126" spans="24:40" x14ac:dyDescent="0.25">
      <c r="X1126">
        <v>66</v>
      </c>
      <c r="Y1126" s="22">
        <v>66.79903914726448</v>
      </c>
      <c r="Z1126" s="22">
        <v>-0.79903914726448022</v>
      </c>
      <c r="AA1126" s="22">
        <v>-0.86853858362665903</v>
      </c>
      <c r="AB1126" s="22">
        <v>8.0018824347426187E-2</v>
      </c>
      <c r="AC1126" s="22">
        <v>-0.23167569708722335</v>
      </c>
      <c r="AD1126" s="22">
        <v>2.4570872663175815E-4</v>
      </c>
      <c r="AE1126" s="22">
        <v>0.4663087141536239</v>
      </c>
      <c r="AF1126" s="22">
        <v>0.47180261597749429</v>
      </c>
      <c r="AG1126" s="22">
        <v>0.48132701678507861</v>
      </c>
      <c r="AH1126" s="22">
        <v>-0.8685385836266647</v>
      </c>
      <c r="AI1126">
        <v>-18.902189705582391</v>
      </c>
      <c r="AJ1126">
        <v>-10.787464088230255</v>
      </c>
      <c r="AK1126">
        <v>-7.1916427254868367</v>
      </c>
      <c r="AL1126">
        <v>13.415204810032671</v>
      </c>
      <c r="AM1126">
        <v>10.787464088230255</v>
      </c>
      <c r="AN1126">
        <v>7.1916427254868367</v>
      </c>
    </row>
    <row r="1127" spans="24:40" x14ac:dyDescent="0.25">
      <c r="X1127">
        <v>65.7</v>
      </c>
      <c r="Y1127" s="22">
        <v>66.51865584477207</v>
      </c>
      <c r="Z1127" s="22">
        <v>-0.8186558447720671</v>
      </c>
      <c r="AA1127" s="22">
        <v>-0.8899758259650099</v>
      </c>
      <c r="AB1127" s="22">
        <v>8.0136986996930323E-2</v>
      </c>
      <c r="AC1127" s="22">
        <v>-0.23737866348438633</v>
      </c>
      <c r="AD1127" s="22">
        <v>2.5836852913318055E-4</v>
      </c>
      <c r="AE1127" s="22">
        <v>0.4663087141536239</v>
      </c>
      <c r="AF1127" s="22">
        <v>0.47202899152377215</v>
      </c>
      <c r="AG1127" s="22">
        <v>0.4872152126980297</v>
      </c>
      <c r="AH1127" s="22">
        <v>-0.88997582596500713</v>
      </c>
      <c r="AI1127">
        <v>-18.902189705582391</v>
      </c>
      <c r="AJ1127">
        <v>-10.787464088230255</v>
      </c>
      <c r="AK1127">
        <v>-7.1916427254868367</v>
      </c>
      <c r="AL1127">
        <v>13.415204810032671</v>
      </c>
      <c r="AM1127">
        <v>10.787464088230255</v>
      </c>
      <c r="AN1127">
        <v>7.1916427254868367</v>
      </c>
    </row>
    <row r="1128" spans="24:40" x14ac:dyDescent="0.25">
      <c r="X1128">
        <v>65.5</v>
      </c>
      <c r="Y1128" s="22">
        <v>66.555558746843417</v>
      </c>
      <c r="Z1128" s="22">
        <v>-1.0555587468434169</v>
      </c>
      <c r="AA1128" s="22">
        <v>-1.0823684522577679</v>
      </c>
      <c r="AB1128" s="22">
        <v>2.4769481555405488E-2</v>
      </c>
      <c r="AC1128" s="22">
        <v>-0.29725602016442992</v>
      </c>
      <c r="AD1128" s="22">
        <v>1.1811834410315458E-4</v>
      </c>
      <c r="AE1128" s="22">
        <v>0.4663087141536239</v>
      </c>
      <c r="AF1128" s="22">
        <v>0.47219207003402131</v>
      </c>
      <c r="AG1128" s="22">
        <v>0.54521190390932395</v>
      </c>
      <c r="AH1128" s="22">
        <v>-1.0823684522577686</v>
      </c>
      <c r="AI1128">
        <v>-18.902189705582391</v>
      </c>
      <c r="AJ1128">
        <v>-10.787464088230255</v>
      </c>
      <c r="AK1128">
        <v>-7.1916427254868367</v>
      </c>
      <c r="AL1128">
        <v>13.415204810032671</v>
      </c>
      <c r="AM1128">
        <v>10.787464088230255</v>
      </c>
      <c r="AN1128">
        <v>7.1916427254868367</v>
      </c>
    </row>
    <row r="1129" spans="24:40" x14ac:dyDescent="0.25">
      <c r="X1129">
        <v>65.099999999999994</v>
      </c>
      <c r="Y1129" s="22">
        <v>66.562099929190481</v>
      </c>
      <c r="Z1129" s="22">
        <v>-1.4620999291904866</v>
      </c>
      <c r="AA1129" s="22">
        <v>-1.5100740539905644</v>
      </c>
      <c r="AB1129" s="22">
        <v>3.1769385530004884E-2</v>
      </c>
      <c r="AC1129" s="22">
        <v>-0.41322781095874722</v>
      </c>
      <c r="AD1129" s="22">
        <v>2.9488690597957175E-4</v>
      </c>
      <c r="AE1129" s="22">
        <v>0.4663087141536239</v>
      </c>
      <c r="AF1129" s="22">
        <v>0.47695757486836632</v>
      </c>
      <c r="AG1129" s="22">
        <v>0.64282797929053093</v>
      </c>
      <c r="AH1129" s="22">
        <v>-1.5100740539905704</v>
      </c>
      <c r="AI1129">
        <v>-18.902189705582391</v>
      </c>
      <c r="AJ1129">
        <v>-10.787464088230255</v>
      </c>
      <c r="AK1129">
        <v>-7.1916427254868367</v>
      </c>
      <c r="AL1129">
        <v>13.415204810032671</v>
      </c>
      <c r="AM1129">
        <v>10.787464088230255</v>
      </c>
      <c r="AN1129">
        <v>7.1916427254868367</v>
      </c>
    </row>
    <row r="1130" spans="24:40" x14ac:dyDescent="0.25">
      <c r="X1130">
        <v>64.8</v>
      </c>
      <c r="Y1130" s="22">
        <v>65.496861294022338</v>
      </c>
      <c r="Z1130" s="22">
        <v>-0.69686129402234087</v>
      </c>
      <c r="AA1130" s="22">
        <v>-0.72724240870037704</v>
      </c>
      <c r="AB1130" s="22">
        <v>4.1775774232318763E-2</v>
      </c>
      <c r="AC1130" s="22">
        <v>-0.19797696471475082</v>
      </c>
      <c r="AD1130" s="22">
        <v>8.9935899610574685E-5</v>
      </c>
      <c r="AE1130" s="22">
        <v>0.4663087141536239</v>
      </c>
      <c r="AF1130" s="22">
        <v>0.47722117882404963</v>
      </c>
      <c r="AG1130" s="22">
        <v>0.44494602449595033</v>
      </c>
      <c r="AH1130" s="22">
        <v>-0.72724240870037549</v>
      </c>
      <c r="AI1130">
        <v>-18.902189705582391</v>
      </c>
      <c r="AJ1130">
        <v>-10.787464088230255</v>
      </c>
      <c r="AK1130">
        <v>-7.1916427254868367</v>
      </c>
      <c r="AL1130">
        <v>13.415204810032671</v>
      </c>
      <c r="AM1130">
        <v>10.787464088230255</v>
      </c>
      <c r="AN1130">
        <v>7.1916427254868367</v>
      </c>
    </row>
    <row r="1131" spans="24:40" x14ac:dyDescent="0.25">
      <c r="X1131">
        <v>64.599999999999994</v>
      </c>
      <c r="Y1131" s="22">
        <v>63.66500983605102</v>
      </c>
      <c r="Z1131" s="22">
        <v>0.93499016394897438</v>
      </c>
      <c r="AA1131" s="22">
        <v>1.0312634510132312</v>
      </c>
      <c r="AB1131" s="22">
        <v>9.3354697065690689E-2</v>
      </c>
      <c r="AC1131" s="22">
        <v>0.27308020860932158</v>
      </c>
      <c r="AD1131" s="22">
        <v>4.0413420435462768E-4</v>
      </c>
      <c r="AE1131" s="22">
        <v>0.4663087141536239</v>
      </c>
      <c r="AF1131" s="22">
        <v>0.47773846518780005</v>
      </c>
      <c r="AG1131" s="22">
        <v>0.52257076899624</v>
      </c>
      <c r="AH1131" s="22">
        <v>1.0312634510132335</v>
      </c>
      <c r="AI1131">
        <v>-18.902189705582391</v>
      </c>
      <c r="AJ1131">
        <v>-10.787464088230255</v>
      </c>
      <c r="AK1131">
        <v>-7.1916427254868367</v>
      </c>
      <c r="AL1131">
        <v>13.415204810032671</v>
      </c>
      <c r="AM1131">
        <v>10.787464088230255</v>
      </c>
      <c r="AN1131">
        <v>7.1916427254868367</v>
      </c>
    </row>
    <row r="1132" spans="24:40" x14ac:dyDescent="0.25">
      <c r="X1132">
        <v>64.400000000000006</v>
      </c>
      <c r="Y1132" s="22">
        <v>63.553457568758205</v>
      </c>
      <c r="Z1132" s="22">
        <v>0.84654243124180084</v>
      </c>
      <c r="AA1132" s="22">
        <v>0.92849764718422989</v>
      </c>
      <c r="AB1132" s="22">
        <v>8.826647670133074E-2</v>
      </c>
      <c r="AC1132" s="22">
        <v>0.24655661623815697</v>
      </c>
      <c r="AD1132" s="22">
        <v>3.0974734257551415E-4</v>
      </c>
      <c r="AE1132" s="22">
        <v>0.48161589062349974</v>
      </c>
      <c r="AF1132" s="22">
        <v>0.4778969108560519</v>
      </c>
      <c r="AG1132" s="22">
        <v>0.49654467698099131</v>
      </c>
      <c r="AH1132" s="22">
        <v>0.92849764718422789</v>
      </c>
      <c r="AI1132">
        <v>-18.902189705582391</v>
      </c>
      <c r="AJ1132">
        <v>-10.787464088230255</v>
      </c>
      <c r="AK1132">
        <v>-7.1916427254868367</v>
      </c>
      <c r="AL1132">
        <v>13.415204810032671</v>
      </c>
      <c r="AM1132">
        <v>10.787464088230255</v>
      </c>
      <c r="AN1132">
        <v>7.1916427254868367</v>
      </c>
    </row>
    <row r="1133" spans="24:40" x14ac:dyDescent="0.25">
      <c r="X1133">
        <v>64.2</v>
      </c>
      <c r="Y1133" s="22">
        <v>63.648790197466354</v>
      </c>
      <c r="Z1133" s="22">
        <v>0.55120980253364849</v>
      </c>
      <c r="AA1133" s="22">
        <v>0.56462869098574942</v>
      </c>
      <c r="AB1133" s="22">
        <v>2.3765863595547793E-2</v>
      </c>
      <c r="AC1133" s="22">
        <v>0.15514644519054183</v>
      </c>
      <c r="AD1133" s="22">
        <v>3.084108639241278E-5</v>
      </c>
      <c r="AE1133" s="22">
        <v>0.48161589062349974</v>
      </c>
      <c r="AF1133" s="22">
        <v>0.47824882678174502</v>
      </c>
      <c r="AG1133" s="22">
        <v>0.39388633536915424</v>
      </c>
      <c r="AH1133" s="22">
        <v>0.56462869098574853</v>
      </c>
      <c r="AI1133">
        <v>-18.902189705582391</v>
      </c>
      <c r="AJ1133">
        <v>-10.787464088230255</v>
      </c>
      <c r="AK1133">
        <v>-7.1916427254868367</v>
      </c>
      <c r="AL1133">
        <v>13.415204810032671</v>
      </c>
      <c r="AM1133">
        <v>10.787464088230255</v>
      </c>
      <c r="AN1133">
        <v>7.1916427254868367</v>
      </c>
    </row>
    <row r="1134" spans="24:40" x14ac:dyDescent="0.25">
      <c r="X1134">
        <v>62.9</v>
      </c>
      <c r="Y1134" s="22">
        <v>66.337620951945681</v>
      </c>
      <c r="Z1134" s="22">
        <v>-3.4376209519456822</v>
      </c>
      <c r="AA1134" s="22">
        <v>-3.5539234668683335</v>
      </c>
      <c r="AB1134" s="22">
        <v>3.2725103960985095E-2</v>
      </c>
      <c r="AC1134" s="22">
        <v>-0.97204175565278372</v>
      </c>
      <c r="AD1134" s="22">
        <v>1.6824701186077917E-3</v>
      </c>
      <c r="AE1134" s="22">
        <v>0.48161589062349974</v>
      </c>
      <c r="AF1134" s="22">
        <v>0.47887180803831231</v>
      </c>
      <c r="AG1134" s="22">
        <v>0.9859217796827412</v>
      </c>
      <c r="AH1134" s="22">
        <v>-3.5539234668683326</v>
      </c>
      <c r="AI1134">
        <v>-18.902189705582391</v>
      </c>
      <c r="AJ1134">
        <v>-10.787464088230255</v>
      </c>
      <c r="AK1134">
        <v>-7.1916427254868367</v>
      </c>
      <c r="AL1134">
        <v>13.415204810032671</v>
      </c>
      <c r="AM1134">
        <v>10.787464088230255</v>
      </c>
      <c r="AN1134">
        <v>7.1916427254868367</v>
      </c>
    </row>
    <row r="1135" spans="24:40" x14ac:dyDescent="0.25">
      <c r="X1135">
        <v>63.7</v>
      </c>
      <c r="Y1135" s="22">
        <v>61.923023267137459</v>
      </c>
      <c r="Z1135" s="22">
        <v>1.7769767328625434</v>
      </c>
      <c r="AA1135" s="22">
        <v>1.824309667187002</v>
      </c>
      <c r="AB1135" s="22">
        <v>2.594566875120884E-2</v>
      </c>
      <c r="AC1135" s="22">
        <v>0.50071666066094966</v>
      </c>
      <c r="AD1135" s="22">
        <v>3.5148935012576412E-4</v>
      </c>
      <c r="AE1135" s="22">
        <v>0.48161589062349974</v>
      </c>
      <c r="AF1135" s="22">
        <v>0.47888656735601681</v>
      </c>
      <c r="AG1135" s="22">
        <v>0.7076133553438273</v>
      </c>
      <c r="AH1135" s="22">
        <v>1.8243096671870056</v>
      </c>
      <c r="AI1135">
        <v>-18.902189705582391</v>
      </c>
      <c r="AJ1135">
        <v>-10.787464088230255</v>
      </c>
      <c r="AK1135">
        <v>-7.1916427254868367</v>
      </c>
      <c r="AL1135">
        <v>13.415204810032671</v>
      </c>
      <c r="AM1135">
        <v>10.787464088230255</v>
      </c>
      <c r="AN1135">
        <v>7.1916427254868367</v>
      </c>
    </row>
    <row r="1136" spans="24:40" x14ac:dyDescent="0.25">
      <c r="X1136">
        <v>63.5</v>
      </c>
      <c r="Y1136" s="22">
        <v>61.674175664464883</v>
      </c>
      <c r="Z1136" s="22">
        <v>1.8258243355351169</v>
      </c>
      <c r="AA1136" s="22">
        <v>1.8725479659627098</v>
      </c>
      <c r="AB1136" s="22">
        <v>2.4951900446284668E-2</v>
      </c>
      <c r="AC1136" s="22">
        <v>0.5142186963182741</v>
      </c>
      <c r="AD1136" s="22">
        <v>3.5613914671031816E-4</v>
      </c>
      <c r="AE1136" s="22">
        <v>0.48161589062349974</v>
      </c>
      <c r="AF1136" s="22">
        <v>0.47929008939774898</v>
      </c>
      <c r="AG1136" s="22">
        <v>0.71709043803294026</v>
      </c>
      <c r="AH1136" s="22">
        <v>1.8725479659627113</v>
      </c>
      <c r="AI1136">
        <v>-18.902189705582391</v>
      </c>
      <c r="AJ1136">
        <v>-10.787464088230255</v>
      </c>
      <c r="AK1136">
        <v>-7.1916427254868367</v>
      </c>
      <c r="AL1136">
        <v>13.415204810032671</v>
      </c>
      <c r="AM1136">
        <v>10.787464088230255</v>
      </c>
      <c r="AN1136">
        <v>7.1916427254868367</v>
      </c>
    </row>
    <row r="1137" spans="24:40" x14ac:dyDescent="0.25">
      <c r="X1137">
        <v>77.599999999999994</v>
      </c>
      <c r="Y1137" s="22">
        <v>73.435040256527685</v>
      </c>
      <c r="Z1137" s="22">
        <v>4.1649597434723091</v>
      </c>
      <c r="AA1137" s="22">
        <v>4.2300644134610508</v>
      </c>
      <c r="AB1137" s="22">
        <v>1.5390940568554973E-2</v>
      </c>
      <c r="AC1137" s="22">
        <v>1.1672954323985461</v>
      </c>
      <c r="AD1137" s="22">
        <v>1.1210095310920218E-3</v>
      </c>
      <c r="AE1137" s="22">
        <v>0.48161589062349974</v>
      </c>
      <c r="AF1137" s="22">
        <v>0.48108245140303146</v>
      </c>
      <c r="AG1137" s="22">
        <v>1.0804144725051337</v>
      </c>
      <c r="AH1137" s="22">
        <v>4.2300644134610472</v>
      </c>
      <c r="AI1137">
        <v>-18.902189705582391</v>
      </c>
      <c r="AJ1137">
        <v>-10.787464088230255</v>
      </c>
      <c r="AK1137">
        <v>-7.1916427254868367</v>
      </c>
      <c r="AL1137">
        <v>13.415204810032671</v>
      </c>
      <c r="AM1137">
        <v>10.787464088230255</v>
      </c>
      <c r="AN1137">
        <v>7.1916427254868367</v>
      </c>
    </row>
    <row r="1138" spans="24:40" x14ac:dyDescent="0.25">
      <c r="X1138">
        <v>77.5</v>
      </c>
      <c r="Y1138" s="22">
        <v>73.804324834261578</v>
      </c>
      <c r="Z1138" s="22">
        <v>3.6956751657384217</v>
      </c>
      <c r="AA1138" s="22">
        <v>3.7602890979951979</v>
      </c>
      <c r="AB1138" s="22">
        <v>1.7183235270721752E-2</v>
      </c>
      <c r="AC1138" s="22">
        <v>1.03671505503467</v>
      </c>
      <c r="AD1138" s="22">
        <v>9.8900295722379101E-4</v>
      </c>
      <c r="AE1138" s="22">
        <v>0.48161589062349974</v>
      </c>
      <c r="AF1138" s="22">
        <v>0.48134222187075193</v>
      </c>
      <c r="AG1138" s="22">
        <v>1.0181920521368599</v>
      </c>
      <c r="AH1138" s="22">
        <v>3.7602890979952033</v>
      </c>
      <c r="AI1138">
        <v>-18.902189705582391</v>
      </c>
      <c r="AJ1138">
        <v>-10.787464088230255</v>
      </c>
      <c r="AK1138">
        <v>-7.1916427254868367</v>
      </c>
      <c r="AL1138">
        <v>13.415204810032671</v>
      </c>
      <c r="AM1138">
        <v>10.787464088230255</v>
      </c>
      <c r="AN1138">
        <v>7.1916427254868367</v>
      </c>
    </row>
    <row r="1139" spans="24:40" x14ac:dyDescent="0.25">
      <c r="X1139">
        <v>77.2</v>
      </c>
      <c r="Y1139" s="22">
        <v>75.291508398513244</v>
      </c>
      <c r="Z1139" s="22">
        <v>1.9084916014867588</v>
      </c>
      <c r="AA1139" s="22">
        <v>1.9144971755969067</v>
      </c>
      <c r="AB1139" s="22">
        <v>3.1368936902589316E-3</v>
      </c>
      <c r="AC1139" s="22">
        <v>0.53158703871952151</v>
      </c>
      <c r="AD1139" s="22">
        <v>4.6801464508851937E-5</v>
      </c>
      <c r="AE1139" s="22">
        <v>0.48161589062349974</v>
      </c>
      <c r="AF1139" s="22">
        <v>0.48503346192229696</v>
      </c>
      <c r="AG1139" s="22">
        <v>0.72910015685056706</v>
      </c>
      <c r="AH1139" s="22">
        <v>1.9144971755969074</v>
      </c>
      <c r="AI1139">
        <v>-18.902189705582391</v>
      </c>
      <c r="AJ1139">
        <v>-10.787464088230255</v>
      </c>
      <c r="AK1139">
        <v>-7.1916427254868367</v>
      </c>
      <c r="AL1139">
        <v>13.415204810032671</v>
      </c>
      <c r="AM1139">
        <v>10.787464088230255</v>
      </c>
      <c r="AN1139">
        <v>7.1916427254868367</v>
      </c>
    </row>
    <row r="1140" spans="24:40" x14ac:dyDescent="0.25">
      <c r="X1140">
        <v>77.3</v>
      </c>
      <c r="Y1140" s="22">
        <v>73.479003669867339</v>
      </c>
      <c r="Z1140" s="22">
        <v>3.8209963301326582</v>
      </c>
      <c r="AA1140" s="22">
        <v>3.8294927833016601</v>
      </c>
      <c r="AB1140" s="22">
        <v>2.2186889099384023E-3</v>
      </c>
      <c r="AC1140" s="22">
        <v>1.0638020668545507</v>
      </c>
      <c r="AD1140" s="22">
        <v>1.3244302943288443E-4</v>
      </c>
      <c r="AE1140" s="22">
        <v>0.48161589062349974</v>
      </c>
      <c r="AF1140" s="22">
        <v>0.48526585942310674</v>
      </c>
      <c r="AG1140" s="22">
        <v>1.0314078082187232</v>
      </c>
      <c r="AH1140" s="22">
        <v>3.8294927833016588</v>
      </c>
      <c r="AI1140">
        <v>-18.902189705582391</v>
      </c>
      <c r="AJ1140">
        <v>-10.787464088230255</v>
      </c>
      <c r="AK1140">
        <v>-7.1916427254868367</v>
      </c>
      <c r="AL1140">
        <v>13.415204810032671</v>
      </c>
      <c r="AM1140">
        <v>10.787464088230255</v>
      </c>
      <c r="AN1140">
        <v>7.1916427254868367</v>
      </c>
    </row>
    <row r="1141" spans="24:40" x14ac:dyDescent="0.25">
      <c r="X1141">
        <v>76.5</v>
      </c>
      <c r="Y1141" s="22">
        <v>73.933958124040416</v>
      </c>
      <c r="Z1141" s="22">
        <v>2.5660418759595842</v>
      </c>
      <c r="AA1141" s="22">
        <v>2.5720235228590695</v>
      </c>
      <c r="AB1141" s="22">
        <v>2.3256579289875311E-3</v>
      </c>
      <c r="AC1141" s="22">
        <v>0.71444899490675129</v>
      </c>
      <c r="AD1141" s="22">
        <v>6.262473361571672E-5</v>
      </c>
      <c r="AE1141" s="22">
        <v>0.48161589062349974</v>
      </c>
      <c r="AF1141" s="22">
        <v>0.48555114955147932</v>
      </c>
      <c r="AG1141" s="22">
        <v>0.84525084732684608</v>
      </c>
      <c r="AH1141" s="22">
        <v>2.5720235228590638</v>
      </c>
      <c r="AI1141">
        <v>-18.902189705582391</v>
      </c>
      <c r="AJ1141">
        <v>-10.787464088230255</v>
      </c>
      <c r="AK1141">
        <v>-7.1916427254868367</v>
      </c>
      <c r="AL1141">
        <v>13.415204810032671</v>
      </c>
      <c r="AM1141">
        <v>10.787464088230255</v>
      </c>
      <c r="AN1141">
        <v>7.1916427254868367</v>
      </c>
    </row>
    <row r="1142" spans="24:40" x14ac:dyDescent="0.25">
      <c r="X1142">
        <v>76.8</v>
      </c>
      <c r="Y1142" s="22">
        <v>73.536656616086759</v>
      </c>
      <c r="Z1142" s="22">
        <v>3.263343383913238</v>
      </c>
      <c r="AA1142" s="22">
        <v>3.2690907743264574</v>
      </c>
      <c r="AB1142" s="22">
        <v>1.7581005881985167E-3</v>
      </c>
      <c r="AC1142" s="22">
        <v>0.90833650658748943</v>
      </c>
      <c r="AD1142" s="22">
        <v>7.6479996927677018E-5</v>
      </c>
      <c r="AE1142" s="22">
        <v>0.48161589062349974</v>
      </c>
      <c r="AF1142" s="22">
        <v>0.48555993844692519</v>
      </c>
      <c r="AG1142" s="22">
        <v>0.95306689512724629</v>
      </c>
      <c r="AH1142" s="22">
        <v>3.2690907743264557</v>
      </c>
      <c r="AI1142">
        <v>-18.902189705582391</v>
      </c>
      <c r="AJ1142">
        <v>-10.787464088230255</v>
      </c>
      <c r="AK1142">
        <v>-7.1916427254868367</v>
      </c>
      <c r="AL1142">
        <v>13.415204810032671</v>
      </c>
      <c r="AM1142">
        <v>10.787464088230255</v>
      </c>
      <c r="AN1142">
        <v>7.1916427254868367</v>
      </c>
    </row>
    <row r="1143" spans="24:40" x14ac:dyDescent="0.25">
      <c r="X1143">
        <v>76.5</v>
      </c>
      <c r="Y1143" s="22">
        <v>73.360700630741974</v>
      </c>
      <c r="Z1143" s="22">
        <v>3.1392993692580262</v>
      </c>
      <c r="AA1143" s="22">
        <v>3.1439184646568634</v>
      </c>
      <c r="AB1143" s="22">
        <v>1.4692160279486969E-3</v>
      </c>
      <c r="AC1143" s="22">
        <v>0.87368302012386334</v>
      </c>
      <c r="AD1143" s="22">
        <v>5.9112372305894412E-5</v>
      </c>
      <c r="AE1143" s="22">
        <v>0.48161589062349974</v>
      </c>
      <c r="AF1143" s="22">
        <v>0.48617493582075427</v>
      </c>
      <c r="AG1143" s="22">
        <v>0.93471012625512051</v>
      </c>
      <c r="AH1143" s="22">
        <v>3.1439184646568639</v>
      </c>
      <c r="AI1143">
        <v>-18.902189705582391</v>
      </c>
      <c r="AJ1143">
        <v>-10.787464088230255</v>
      </c>
      <c r="AK1143">
        <v>-7.1916427254868367</v>
      </c>
      <c r="AL1143">
        <v>13.415204810032671</v>
      </c>
      <c r="AM1143">
        <v>10.787464088230255</v>
      </c>
      <c r="AN1143">
        <v>7.1916427254868367</v>
      </c>
    </row>
    <row r="1144" spans="24:40" x14ac:dyDescent="0.25">
      <c r="X1144">
        <v>76.400000000000006</v>
      </c>
      <c r="Y1144" s="22">
        <v>72.913287357021886</v>
      </c>
      <c r="Z1144" s="22">
        <v>3.4867126429781194</v>
      </c>
      <c r="AA1144" s="22">
        <v>3.4925062074829469</v>
      </c>
      <c r="AB1144" s="22">
        <v>1.6588558933466838E-3</v>
      </c>
      <c r="AC1144" s="22">
        <v>0.97046206439872162</v>
      </c>
      <c r="AD1144" s="22">
        <v>8.2363200829946542E-5</v>
      </c>
      <c r="AE1144" s="22">
        <v>0.48161589062349974</v>
      </c>
      <c r="AF1144" s="22">
        <v>0.49018351349548017</v>
      </c>
      <c r="AG1144" s="22">
        <v>0.98512032990834253</v>
      </c>
      <c r="AH1144" s="22">
        <v>3.4925062074829523</v>
      </c>
      <c r="AI1144">
        <v>-18.902189705582391</v>
      </c>
      <c r="AJ1144">
        <v>-10.787464088230255</v>
      </c>
      <c r="AK1144">
        <v>-7.1916427254868367</v>
      </c>
      <c r="AL1144">
        <v>13.415204810032671</v>
      </c>
      <c r="AM1144">
        <v>10.787464088230255</v>
      </c>
      <c r="AN1144">
        <v>7.1916427254868367</v>
      </c>
    </row>
    <row r="1145" spans="24:40" x14ac:dyDescent="0.25">
      <c r="X1145">
        <v>76.2</v>
      </c>
      <c r="Y1145" s="22">
        <v>73.412628293426437</v>
      </c>
      <c r="Z1145" s="22">
        <v>2.7873717065735661</v>
      </c>
      <c r="AA1145" s="22">
        <v>2.7916706086768244</v>
      </c>
      <c r="AB1145" s="22">
        <v>1.5399030565753594E-3</v>
      </c>
      <c r="AC1145" s="22">
        <v>0.77576721647057556</v>
      </c>
      <c r="AD1145" s="22">
        <v>4.8850826073574936E-5</v>
      </c>
      <c r="AE1145" s="22">
        <v>0.5039283835636299</v>
      </c>
      <c r="AF1145" s="22">
        <v>0.49181169434413569</v>
      </c>
      <c r="AG1145" s="22">
        <v>0.88077648496685901</v>
      </c>
      <c r="AH1145" s="22">
        <v>2.791670608676819</v>
      </c>
      <c r="AI1145">
        <v>-18.902189705582391</v>
      </c>
      <c r="AJ1145">
        <v>-10.787464088230255</v>
      </c>
      <c r="AK1145">
        <v>-7.1916427254868367</v>
      </c>
      <c r="AL1145">
        <v>13.415204810032671</v>
      </c>
      <c r="AM1145">
        <v>10.787464088230255</v>
      </c>
      <c r="AN1145">
        <v>7.1916427254868367</v>
      </c>
    </row>
    <row r="1146" spans="24:40" x14ac:dyDescent="0.25">
      <c r="X1146">
        <v>75.8</v>
      </c>
      <c r="Y1146" s="22">
        <v>71.881436124820596</v>
      </c>
      <c r="Z1146" s="22">
        <v>3.9185638751794016</v>
      </c>
      <c r="AA1146" s="22">
        <v>3.9429025215300868</v>
      </c>
      <c r="AB1146" s="22">
        <v>6.1727740459676349E-3</v>
      </c>
      <c r="AC1146" s="22">
        <v>1.0931339363169847</v>
      </c>
      <c r="AD1146" s="22">
        <v>3.9062734625621283E-4</v>
      </c>
      <c r="AE1146" s="22">
        <v>0.5039283835636299</v>
      </c>
      <c r="AF1146" s="22">
        <v>0.49343734752100799</v>
      </c>
      <c r="AG1146" s="22">
        <v>1.0455304569054815</v>
      </c>
      <c r="AH1146" s="22">
        <v>3.9429025215300828</v>
      </c>
      <c r="AI1146">
        <v>-18.902189705582391</v>
      </c>
      <c r="AJ1146">
        <v>-10.787464088230255</v>
      </c>
      <c r="AK1146">
        <v>-7.1916427254868367</v>
      </c>
      <c r="AL1146">
        <v>13.415204810032671</v>
      </c>
      <c r="AM1146">
        <v>10.787464088230255</v>
      </c>
      <c r="AN1146">
        <v>7.1916427254868367</v>
      </c>
    </row>
    <row r="1147" spans="24:40" x14ac:dyDescent="0.25">
      <c r="X1147">
        <v>75.8</v>
      </c>
      <c r="Y1147" s="22">
        <v>73.263286626215432</v>
      </c>
      <c r="Z1147" s="22">
        <v>2.5367133737845649</v>
      </c>
      <c r="AA1147" s="22">
        <v>2.5423460562053037</v>
      </c>
      <c r="AB1147" s="22">
        <v>2.2155451288728514E-3</v>
      </c>
      <c r="AC1147" s="22">
        <v>0.70624424773821337</v>
      </c>
      <c r="AD1147" s="22">
        <v>5.8290813104478068E-5</v>
      </c>
      <c r="AE1147" s="22">
        <v>0.5039283835636299</v>
      </c>
      <c r="AF1147" s="22">
        <v>0.49522012317682129</v>
      </c>
      <c r="AG1147" s="22">
        <v>0.84038339330225542</v>
      </c>
      <c r="AH1147" s="22">
        <v>2.5423460562052997</v>
      </c>
      <c r="AI1147">
        <v>-18.902189705582391</v>
      </c>
      <c r="AJ1147">
        <v>-10.787464088230255</v>
      </c>
      <c r="AK1147">
        <v>-7.1916427254868367</v>
      </c>
      <c r="AL1147">
        <v>13.415204810032671</v>
      </c>
      <c r="AM1147">
        <v>10.787464088230255</v>
      </c>
      <c r="AN1147">
        <v>7.1916427254868367</v>
      </c>
    </row>
    <row r="1148" spans="24:40" x14ac:dyDescent="0.25">
      <c r="X1148">
        <v>75.5</v>
      </c>
      <c r="Y1148" s="22">
        <v>72.94790090901833</v>
      </c>
      <c r="Z1148" s="22">
        <v>2.5520990909816703</v>
      </c>
      <c r="AA1148" s="22">
        <v>2.5574229238028039</v>
      </c>
      <c r="AB1148" s="22">
        <v>2.0817177994239314E-3</v>
      </c>
      <c r="AC1148" s="22">
        <v>0.71048012759443047</v>
      </c>
      <c r="AD1148" s="22">
        <v>5.5421355759523576E-5</v>
      </c>
      <c r="AE1148" s="22">
        <v>0.5039283835636299</v>
      </c>
      <c r="AF1148" s="22">
        <v>0.49538347401549532</v>
      </c>
      <c r="AG1148" s="22">
        <v>0.84289983247977363</v>
      </c>
      <c r="AH1148" s="22">
        <v>2.5574229238028052</v>
      </c>
      <c r="AI1148">
        <v>-18.902189705582391</v>
      </c>
      <c r="AJ1148">
        <v>-10.787464088230255</v>
      </c>
      <c r="AK1148">
        <v>-7.1916427254868367</v>
      </c>
      <c r="AL1148">
        <v>13.415204810032671</v>
      </c>
      <c r="AM1148">
        <v>10.787464088230255</v>
      </c>
      <c r="AN1148">
        <v>7.1916427254868367</v>
      </c>
    </row>
    <row r="1149" spans="24:40" x14ac:dyDescent="0.25">
      <c r="X1149">
        <v>75.7</v>
      </c>
      <c r="Y1149" s="22">
        <v>72.793500639575342</v>
      </c>
      <c r="Z1149" s="22">
        <v>2.9064993604246609</v>
      </c>
      <c r="AA1149" s="22">
        <v>2.9136262790681968</v>
      </c>
      <c r="AB1149" s="22">
        <v>2.4460647869408779E-3</v>
      </c>
      <c r="AC1149" s="22">
        <v>0.8092895459478302</v>
      </c>
      <c r="AD1149" s="22">
        <v>8.4525126482573677E-5</v>
      </c>
      <c r="AE1149" s="22">
        <v>0.5039283835636299</v>
      </c>
      <c r="AF1149" s="22">
        <v>0.4958538042146266</v>
      </c>
      <c r="AG1149" s="22">
        <v>0.89960521671888394</v>
      </c>
      <c r="AH1149" s="22">
        <v>2.913626279068195</v>
      </c>
      <c r="AI1149">
        <v>-18.902189705582391</v>
      </c>
      <c r="AJ1149">
        <v>-10.787464088230255</v>
      </c>
      <c r="AK1149">
        <v>-7.1916427254868367</v>
      </c>
      <c r="AL1149">
        <v>13.415204810032671</v>
      </c>
      <c r="AM1149">
        <v>10.787464088230255</v>
      </c>
      <c r="AN1149">
        <v>7.1916427254868367</v>
      </c>
    </row>
    <row r="1150" spans="24:40" x14ac:dyDescent="0.25">
      <c r="X1150">
        <v>75.5</v>
      </c>
      <c r="Y1150" s="22">
        <v>72.548974948616149</v>
      </c>
      <c r="Z1150" s="22">
        <v>2.9510250513838514</v>
      </c>
      <c r="AA1150" s="22">
        <v>2.9571233234486556</v>
      </c>
      <c r="AB1150" s="22">
        <v>2.0622312287259443E-3</v>
      </c>
      <c r="AC1150" s="22">
        <v>0.82152930187098028</v>
      </c>
      <c r="AD1150" s="22">
        <v>7.3405130497373832E-5</v>
      </c>
      <c r="AE1150" s="22">
        <v>0.5039283835636299</v>
      </c>
      <c r="AF1150" s="22">
        <v>0.49955731958735411</v>
      </c>
      <c r="AG1150" s="22">
        <v>0.90638253616835551</v>
      </c>
      <c r="AH1150" s="22">
        <v>2.9571233234486609</v>
      </c>
      <c r="AI1150">
        <v>-18.902189705582391</v>
      </c>
      <c r="AJ1150">
        <v>-10.787464088230255</v>
      </c>
      <c r="AK1150">
        <v>-7.1916427254868367</v>
      </c>
      <c r="AL1150">
        <v>13.415204810032671</v>
      </c>
      <c r="AM1150">
        <v>10.787464088230255</v>
      </c>
      <c r="AN1150">
        <v>7.1916427254868367</v>
      </c>
    </row>
    <row r="1151" spans="24:40" x14ac:dyDescent="0.25">
      <c r="X1151">
        <v>62.7</v>
      </c>
      <c r="Y1151" s="22">
        <v>65.2314984356221</v>
      </c>
      <c r="Z1151" s="22">
        <v>-2.5314984356220975</v>
      </c>
      <c r="AA1151" s="22">
        <v>-2.5425320106930656</v>
      </c>
      <c r="AB1151" s="22">
        <v>4.3396012418180233E-3</v>
      </c>
      <c r="AC1151" s="22">
        <v>-0.70554373230474521</v>
      </c>
      <c r="AD1151" s="22">
        <v>1.1419126032183006E-4</v>
      </c>
      <c r="AE1151" s="22">
        <v>0.5039283835636299</v>
      </c>
      <c r="AF1151" s="22">
        <v>0.50047762816732655</v>
      </c>
      <c r="AG1151" s="22">
        <v>0.83996650665651262</v>
      </c>
      <c r="AH1151" s="22">
        <v>-2.5425320106930629</v>
      </c>
      <c r="AI1151">
        <v>-18.902189705582391</v>
      </c>
      <c r="AJ1151">
        <v>-10.787464088230255</v>
      </c>
      <c r="AK1151">
        <v>-7.1916427254868367</v>
      </c>
      <c r="AL1151">
        <v>13.415204810032671</v>
      </c>
      <c r="AM1151">
        <v>10.787464088230255</v>
      </c>
      <c r="AN1151">
        <v>7.1916427254868367</v>
      </c>
    </row>
    <row r="1152" spans="24:40" x14ac:dyDescent="0.25">
      <c r="X1152">
        <v>62.4</v>
      </c>
      <c r="Y1152" s="22">
        <v>64.64377907179977</v>
      </c>
      <c r="Z1152" s="22">
        <v>-2.2437790717997714</v>
      </c>
      <c r="AA1152" s="22">
        <v>-2.2743027563665166</v>
      </c>
      <c r="AB1152" s="22">
        <v>1.3421117518897262E-2</v>
      </c>
      <c r="AC1152" s="22">
        <v>-0.62822624705487418</v>
      </c>
      <c r="AD1152" s="22">
        <v>2.8257609369247233E-4</v>
      </c>
      <c r="AE1152" s="22">
        <v>0.5039283835636299</v>
      </c>
      <c r="AF1152" s="22">
        <v>0.50071666066094966</v>
      </c>
      <c r="AG1152" s="22">
        <v>0.79260724640573033</v>
      </c>
      <c r="AH1152" s="22">
        <v>-2.2743027563665184</v>
      </c>
      <c r="AI1152">
        <v>-18.902189705582391</v>
      </c>
      <c r="AJ1152">
        <v>-10.787464088230255</v>
      </c>
      <c r="AK1152">
        <v>-7.1916427254868367</v>
      </c>
      <c r="AL1152">
        <v>13.415204810032671</v>
      </c>
      <c r="AM1152">
        <v>10.787464088230255</v>
      </c>
      <c r="AN1152">
        <v>7.1916427254868367</v>
      </c>
    </row>
    <row r="1153" spans="24:40" x14ac:dyDescent="0.25">
      <c r="X1153">
        <v>62.2</v>
      </c>
      <c r="Y1153" s="22">
        <v>64.859033001849639</v>
      </c>
      <c r="Z1153" s="22">
        <v>-2.659033001849636</v>
      </c>
      <c r="AA1153" s="22">
        <v>-2.6704889461341992</v>
      </c>
      <c r="AB1153" s="22">
        <v>4.2898302579183088E-3</v>
      </c>
      <c r="AC1153" s="22">
        <v>-0.74106985552256055</v>
      </c>
      <c r="AD1153" s="22">
        <v>1.2452938979978727E-4</v>
      </c>
      <c r="AE1153" s="22">
        <v>0.5039283835636299</v>
      </c>
      <c r="AF1153" s="22">
        <v>0.50095291445386003</v>
      </c>
      <c r="AG1153" s="22">
        <v>0.86085414300133367</v>
      </c>
      <c r="AH1153" s="22">
        <v>-2.6704889461341987</v>
      </c>
      <c r="AI1153">
        <v>-18.902189705582391</v>
      </c>
      <c r="AJ1153">
        <v>-10.787464088230255</v>
      </c>
      <c r="AK1153">
        <v>-7.1916427254868367</v>
      </c>
      <c r="AL1153">
        <v>13.415204810032671</v>
      </c>
      <c r="AM1153">
        <v>10.787464088230255</v>
      </c>
      <c r="AN1153">
        <v>7.1916427254868367</v>
      </c>
    </row>
    <row r="1154" spans="24:40" x14ac:dyDescent="0.25">
      <c r="X1154">
        <v>62</v>
      </c>
      <c r="Y1154" s="22">
        <v>64.613183902083122</v>
      </c>
      <c r="Z1154" s="22">
        <v>-2.6131839020831222</v>
      </c>
      <c r="AA1154" s="22">
        <v>-2.6230943388814438</v>
      </c>
      <c r="AB1154" s="22">
        <v>3.7781473016141312E-3</v>
      </c>
      <c r="AC1154" s="22">
        <v>-0.72810469907103637</v>
      </c>
      <c r="AD1154" s="22">
        <v>1.0581735189351181E-4</v>
      </c>
      <c r="AE1154" s="22">
        <v>0.5039283835636299</v>
      </c>
      <c r="AF1154" s="22">
        <v>0.50133190692219964</v>
      </c>
      <c r="AG1154" s="22">
        <v>0.8532905127042234</v>
      </c>
      <c r="AH1154" s="22">
        <v>-2.6230943388814465</v>
      </c>
      <c r="AI1154">
        <v>-18.902189705582391</v>
      </c>
      <c r="AJ1154">
        <v>-10.787464088230255</v>
      </c>
      <c r="AK1154">
        <v>-7.1916427254868367</v>
      </c>
      <c r="AL1154">
        <v>13.415204810032671</v>
      </c>
      <c r="AM1154">
        <v>10.787464088230255</v>
      </c>
      <c r="AN1154">
        <v>7.1916427254868367</v>
      </c>
    </row>
    <row r="1155" spans="24:40" x14ac:dyDescent="0.25">
      <c r="X1155">
        <v>61.8</v>
      </c>
      <c r="Y1155" s="22">
        <v>64.073394972366813</v>
      </c>
      <c r="Z1155" s="22">
        <v>-2.2733949723668161</v>
      </c>
      <c r="AA1155" s="22">
        <v>-2.2833158314983137</v>
      </c>
      <c r="AB1155" s="22">
        <v>4.3449351135027049E-3</v>
      </c>
      <c r="AC1155" s="22">
        <v>-0.63361045284813888</v>
      </c>
      <c r="AD1155" s="22">
        <v>9.2207331472923823E-5</v>
      </c>
      <c r="AE1155" s="22">
        <v>0.5039283835636299</v>
      </c>
      <c r="AF1155" s="22">
        <v>0.50263325470209952</v>
      </c>
      <c r="AG1155" s="22">
        <v>0.79599651560050111</v>
      </c>
      <c r="AH1155" s="22">
        <v>-2.2833158314983097</v>
      </c>
      <c r="AI1155">
        <v>-18.902189705582391</v>
      </c>
      <c r="AJ1155">
        <v>-10.787464088230255</v>
      </c>
      <c r="AK1155">
        <v>-7.1916427254868367</v>
      </c>
      <c r="AL1155">
        <v>13.415204810032671</v>
      </c>
      <c r="AM1155">
        <v>10.787464088230255</v>
      </c>
      <c r="AN1155">
        <v>7.1916427254868367</v>
      </c>
    </row>
    <row r="1156" spans="24:40" x14ac:dyDescent="0.25">
      <c r="X1156">
        <v>61.6</v>
      </c>
      <c r="Y1156" s="22">
        <v>63.771525324537592</v>
      </c>
      <c r="Z1156" s="22">
        <v>-2.1715253245375905</v>
      </c>
      <c r="AA1156" s="22">
        <v>-2.1809378166714737</v>
      </c>
      <c r="AB1156" s="22">
        <v>4.3158003231147189E-3</v>
      </c>
      <c r="AC1156" s="22">
        <v>-0.60520984283617851</v>
      </c>
      <c r="AD1156" s="22">
        <v>8.3559934700765535E-5</v>
      </c>
      <c r="AE1156" s="22">
        <v>0.5039283835636299</v>
      </c>
      <c r="AF1156" s="22">
        <v>0.50560572364822465</v>
      </c>
      <c r="AG1156" s="22">
        <v>0.77795233969452038</v>
      </c>
      <c r="AH1156" s="22">
        <v>-2.1809378166714746</v>
      </c>
      <c r="AI1156">
        <v>-18.902189705582391</v>
      </c>
      <c r="AJ1156">
        <v>-10.787464088230255</v>
      </c>
      <c r="AK1156">
        <v>-7.1916427254868367</v>
      </c>
      <c r="AL1156">
        <v>13.415204810032671</v>
      </c>
      <c r="AM1156">
        <v>10.787464088230255</v>
      </c>
      <c r="AN1156">
        <v>7.1916427254868367</v>
      </c>
    </row>
    <row r="1157" spans="24:40" x14ac:dyDescent="0.25">
      <c r="X1157">
        <v>61.4</v>
      </c>
      <c r="Y1157" s="22">
        <v>67.612164920672669</v>
      </c>
      <c r="Z1157" s="22">
        <v>-6.2121649206726701</v>
      </c>
      <c r="AA1157" s="22">
        <v>-6.2479608820580879</v>
      </c>
      <c r="AB1157" s="22">
        <v>5.7292230315041338E-3</v>
      </c>
      <c r="AC1157" s="22">
        <v>-1.7325769452384523</v>
      </c>
      <c r="AD1157" s="22">
        <v>9.1037959564220592E-4</v>
      </c>
      <c r="AE1157" s="22">
        <v>0.5039283835636299</v>
      </c>
      <c r="AF1157" s="22">
        <v>0.50957994362288872</v>
      </c>
      <c r="AG1157" s="22">
        <v>1.3162738868633885</v>
      </c>
      <c r="AH1157" s="22">
        <v>-6.2479608820580941</v>
      </c>
      <c r="AI1157">
        <v>-18.902189705582391</v>
      </c>
      <c r="AJ1157">
        <v>-10.787464088230255</v>
      </c>
      <c r="AK1157">
        <v>-7.1916427254868367</v>
      </c>
      <c r="AL1157">
        <v>13.415204810032671</v>
      </c>
      <c r="AM1157">
        <v>10.787464088230255</v>
      </c>
      <c r="AN1157">
        <v>7.1916427254868367</v>
      </c>
    </row>
    <row r="1158" spans="24:40" x14ac:dyDescent="0.25">
      <c r="X1158">
        <v>61.1</v>
      </c>
      <c r="Y1158" s="22">
        <v>62.762765369396412</v>
      </c>
      <c r="Z1158" s="22">
        <v>-1.6627653693964106</v>
      </c>
      <c r="AA1158" s="22">
        <v>-1.6706149222679088</v>
      </c>
      <c r="AB1158" s="22">
        <v>4.6986009563717325E-3</v>
      </c>
      <c r="AC1158" s="22">
        <v>-0.46350620806653192</v>
      </c>
      <c r="AD1158" s="22">
        <v>5.3379125915462137E-5</v>
      </c>
      <c r="AE1158" s="22">
        <v>0.5039283835636299</v>
      </c>
      <c r="AF1158" s="22">
        <v>0.51169391660779118</v>
      </c>
      <c r="AG1158" s="22">
        <v>0.68081290239428627</v>
      </c>
      <c r="AH1158" s="22">
        <v>-1.6706149222679076</v>
      </c>
      <c r="AI1158">
        <v>-18.902189705582391</v>
      </c>
      <c r="AJ1158">
        <v>-10.787464088230255</v>
      </c>
      <c r="AK1158">
        <v>-7.1916427254868367</v>
      </c>
      <c r="AL1158">
        <v>13.415204810032671</v>
      </c>
      <c r="AM1158">
        <v>10.787464088230255</v>
      </c>
      <c r="AN1158">
        <v>7.1916427254868367</v>
      </c>
    </row>
    <row r="1159" spans="24:40" x14ac:dyDescent="0.25">
      <c r="X1159">
        <v>68</v>
      </c>
      <c r="Y1159" s="22">
        <v>62.261925475504171</v>
      </c>
      <c r="Z1159" s="22">
        <v>5.7380745244958291</v>
      </c>
      <c r="AA1159" s="22">
        <v>5.7655766954262262</v>
      </c>
      <c r="AB1159" s="22">
        <v>4.7700641901463614E-3</v>
      </c>
      <c r="AC1159" s="22">
        <v>1.5995814563921886</v>
      </c>
      <c r="AD1159" s="22">
        <v>6.4544599920466586E-4</v>
      </c>
      <c r="AE1159" s="22">
        <v>0.52824151828033117</v>
      </c>
      <c r="AF1159" s="22">
        <v>0.51402822182283725</v>
      </c>
      <c r="AG1159" s="22">
        <v>1.2647456093587313</v>
      </c>
      <c r="AH1159" s="22">
        <v>5.7655766954262244</v>
      </c>
      <c r="AI1159">
        <v>-18.902189705582391</v>
      </c>
      <c r="AJ1159">
        <v>-10.787464088230255</v>
      </c>
      <c r="AK1159">
        <v>-7.1916427254868367</v>
      </c>
      <c r="AL1159">
        <v>13.415204810032671</v>
      </c>
      <c r="AM1159">
        <v>10.787464088230255</v>
      </c>
      <c r="AN1159">
        <v>7.1916427254868367</v>
      </c>
    </row>
    <row r="1160" spans="24:40" x14ac:dyDescent="0.25">
      <c r="X1160">
        <v>64</v>
      </c>
      <c r="Y1160" s="22">
        <v>66.209483722653857</v>
      </c>
      <c r="Z1160" s="22">
        <v>-2.2094837226538573</v>
      </c>
      <c r="AA1160" s="22">
        <v>-2.2238029812891966</v>
      </c>
      <c r="AB1160" s="22">
        <v>6.439085996297402E-3</v>
      </c>
      <c r="AC1160" s="22">
        <v>-0.61644658222307103</v>
      </c>
      <c r="AD1160" s="22">
        <v>1.2961850979464285E-4</v>
      </c>
      <c r="AE1160" s="22">
        <v>0.52824151828033117</v>
      </c>
      <c r="AF1160" s="22">
        <v>0.51418684261097791</v>
      </c>
      <c r="AG1160" s="22">
        <v>0.78514112248886248</v>
      </c>
      <c r="AH1160" s="22">
        <v>-2.2238029812892011</v>
      </c>
      <c r="AI1160">
        <v>-18.902189705582391</v>
      </c>
      <c r="AJ1160">
        <v>-10.787464088230255</v>
      </c>
      <c r="AK1160">
        <v>-7.1916427254868367</v>
      </c>
      <c r="AL1160">
        <v>13.415204810032671</v>
      </c>
      <c r="AM1160">
        <v>10.787464088230255</v>
      </c>
      <c r="AN1160">
        <v>7.1916427254868367</v>
      </c>
    </row>
    <row r="1161" spans="24:40" x14ac:dyDescent="0.25">
      <c r="X1161">
        <v>59.9</v>
      </c>
      <c r="Y1161" s="22">
        <v>60.356363795249116</v>
      </c>
      <c r="Z1161" s="22">
        <v>-0.45636379524911774</v>
      </c>
      <c r="AA1161" s="22">
        <v>-0.46274021894198114</v>
      </c>
      <c r="AB1161" s="22">
        <v>1.377970496587092E-2</v>
      </c>
      <c r="AC1161" s="22">
        <v>-0.12779860322647116</v>
      </c>
      <c r="AD1161" s="22">
        <v>1.2010597058453884E-5</v>
      </c>
      <c r="AE1161" s="22">
        <v>0.52824151828033117</v>
      </c>
      <c r="AF1161" s="22">
        <v>0.5142186963182741</v>
      </c>
      <c r="AG1161" s="22">
        <v>0.35748930505187304</v>
      </c>
      <c r="AH1161" s="22">
        <v>-0.46274021894198075</v>
      </c>
      <c r="AI1161">
        <v>-18.902189705582391</v>
      </c>
      <c r="AJ1161">
        <v>-10.787464088230255</v>
      </c>
      <c r="AK1161">
        <v>-7.1916427254868367</v>
      </c>
      <c r="AL1161">
        <v>13.415204810032671</v>
      </c>
      <c r="AM1161">
        <v>10.787464088230255</v>
      </c>
      <c r="AN1161">
        <v>7.1916427254868367</v>
      </c>
    </row>
    <row r="1162" spans="24:40" x14ac:dyDescent="0.25">
      <c r="X1162">
        <v>59.6</v>
      </c>
      <c r="Y1162" s="22">
        <v>60.731948556000688</v>
      </c>
      <c r="Z1162" s="22">
        <v>-1.1319485560006868</v>
      </c>
      <c r="AA1162" s="22">
        <v>-1.1391802970543665</v>
      </c>
      <c r="AB1162" s="22">
        <v>6.3481970960877643E-3</v>
      </c>
      <c r="AC1162" s="22">
        <v>-0.31579952259060518</v>
      </c>
      <c r="AD1162" s="22">
        <v>3.3534011930854065E-5</v>
      </c>
      <c r="AE1162" s="22">
        <v>0.52824151828033117</v>
      </c>
      <c r="AF1162" s="22">
        <v>0.51457766383929604</v>
      </c>
      <c r="AG1162" s="22">
        <v>0.56196042795788137</v>
      </c>
      <c r="AH1162" s="22">
        <v>-1.1391802970543679</v>
      </c>
      <c r="AI1162">
        <v>-18.902189705582391</v>
      </c>
      <c r="AJ1162">
        <v>-10.787464088230255</v>
      </c>
      <c r="AK1162">
        <v>-7.1916427254868367</v>
      </c>
      <c r="AL1162">
        <v>13.415204810032671</v>
      </c>
      <c r="AM1162">
        <v>10.787464088230255</v>
      </c>
      <c r="AN1162">
        <v>7.1916427254868367</v>
      </c>
    </row>
    <row r="1163" spans="24:40" x14ac:dyDescent="0.25">
      <c r="X1163">
        <v>59.3</v>
      </c>
      <c r="Y1163" s="22">
        <v>60.408551770010426</v>
      </c>
      <c r="Z1163" s="22">
        <v>-1.108551770010429</v>
      </c>
      <c r="AA1163" s="22">
        <v>-1.124742351553131</v>
      </c>
      <c r="AB1163" s="22">
        <v>1.4394924775746058E-2</v>
      </c>
      <c r="AC1163" s="22">
        <v>-0.31053203253865014</v>
      </c>
      <c r="AD1163" s="22">
        <v>7.4125166081708661E-5</v>
      </c>
      <c r="AE1163" s="22">
        <v>0.52824151828033117</v>
      </c>
      <c r="AF1163" s="22">
        <v>0.51554984559592132</v>
      </c>
      <c r="AG1163" s="22">
        <v>0.55725401078740577</v>
      </c>
      <c r="AH1163" s="22">
        <v>-1.1247423515531321</v>
      </c>
      <c r="AI1163">
        <v>-18.902189705582391</v>
      </c>
      <c r="AJ1163">
        <v>-10.787464088230255</v>
      </c>
      <c r="AK1163">
        <v>-7.1916427254868367</v>
      </c>
      <c r="AL1163">
        <v>13.415204810032671</v>
      </c>
      <c r="AM1163">
        <v>10.787464088230255</v>
      </c>
      <c r="AN1163">
        <v>7.1916427254868367</v>
      </c>
    </row>
    <row r="1164" spans="24:40" x14ac:dyDescent="0.25">
      <c r="X1164">
        <v>59.1</v>
      </c>
      <c r="Y1164" s="22">
        <v>59.667705402802696</v>
      </c>
      <c r="Z1164" s="22">
        <v>-0.56770540280269444</v>
      </c>
      <c r="AA1164" s="22">
        <v>-0.57214636950229902</v>
      </c>
      <c r="AB1164" s="22">
        <v>7.761941587544988E-3</v>
      </c>
      <c r="AC1164" s="22">
        <v>-0.15849551549974875</v>
      </c>
      <c r="AD1164" s="22">
        <v>1.0342721862521942E-5</v>
      </c>
      <c r="AE1164" s="22">
        <v>0.52824151828033117</v>
      </c>
      <c r="AF1164" s="22">
        <v>0.51577410085509778</v>
      </c>
      <c r="AG1164" s="22">
        <v>0.39811495262015562</v>
      </c>
      <c r="AH1164" s="22">
        <v>-0.57214636950229714</v>
      </c>
      <c r="AI1164">
        <v>-18.902189705582391</v>
      </c>
      <c r="AJ1164">
        <v>-10.787464088230255</v>
      </c>
      <c r="AK1164">
        <v>-7.1916427254868367</v>
      </c>
      <c r="AL1164">
        <v>13.415204810032671</v>
      </c>
      <c r="AM1164">
        <v>10.787464088230255</v>
      </c>
      <c r="AN1164">
        <v>7.1916427254868367</v>
      </c>
    </row>
    <row r="1165" spans="24:40" x14ac:dyDescent="0.25">
      <c r="X1165">
        <v>58.9</v>
      </c>
      <c r="Y1165" s="22">
        <v>59.078626477975369</v>
      </c>
      <c r="Z1165" s="22">
        <v>-0.17862647797537079</v>
      </c>
      <c r="AA1165" s="22">
        <v>-0.18012526766957393</v>
      </c>
      <c r="AB1165" s="22">
        <v>8.3208186924408761E-3</v>
      </c>
      <c r="AC1165" s="22">
        <v>-4.9884098600324125E-2</v>
      </c>
      <c r="AD1165" s="22">
        <v>1.0989185893124791E-6</v>
      </c>
      <c r="AE1165" s="22">
        <v>0.52824151828033117</v>
      </c>
      <c r="AF1165" s="22">
        <v>0.51887520515296803</v>
      </c>
      <c r="AG1165" s="22">
        <v>0.22334748398028603</v>
      </c>
      <c r="AH1165" s="22">
        <v>-0.18012526766957671</v>
      </c>
      <c r="AI1165">
        <v>-18.902189705582391</v>
      </c>
      <c r="AJ1165">
        <v>-10.787464088230255</v>
      </c>
      <c r="AK1165">
        <v>-7.1916427254868367</v>
      </c>
      <c r="AL1165">
        <v>13.415204810032671</v>
      </c>
      <c r="AM1165">
        <v>10.787464088230255</v>
      </c>
      <c r="AN1165">
        <v>7.1916427254868367</v>
      </c>
    </row>
    <row r="1166" spans="24:40" x14ac:dyDescent="0.25">
      <c r="X1166">
        <v>73.900000000000006</v>
      </c>
      <c r="Y1166" s="22">
        <v>72.354853166863393</v>
      </c>
      <c r="Z1166" s="22">
        <v>1.5451468331366129</v>
      </c>
      <c r="AA1166" s="22">
        <v>1.552532741390408</v>
      </c>
      <c r="AB1166" s="22">
        <v>4.7573284974194623E-3</v>
      </c>
      <c r="AC1166" s="22">
        <v>0.43073201596817906</v>
      </c>
      <c r="AD1166" s="22">
        <v>4.6676131963328203E-5</v>
      </c>
      <c r="AE1166" s="22">
        <v>0.54051528578164909</v>
      </c>
      <c r="AF1166" s="22">
        <v>0.5193865612747357</v>
      </c>
      <c r="AG1166" s="22">
        <v>0.65630177202882745</v>
      </c>
      <c r="AH1166" s="22">
        <v>1.5525327413904064</v>
      </c>
      <c r="AI1166">
        <v>-18.902189705582391</v>
      </c>
      <c r="AJ1166">
        <v>-10.787464088230255</v>
      </c>
      <c r="AK1166">
        <v>-7.1916427254868367</v>
      </c>
      <c r="AL1166">
        <v>13.415204810032671</v>
      </c>
      <c r="AM1166">
        <v>10.787464088230255</v>
      </c>
      <c r="AN1166">
        <v>7.1916427254868367</v>
      </c>
    </row>
    <row r="1167" spans="24:40" x14ac:dyDescent="0.25">
      <c r="X1167">
        <v>73.8</v>
      </c>
      <c r="Y1167" s="22">
        <v>70.695116749322239</v>
      </c>
      <c r="Z1167" s="22">
        <v>3.1048832506777586</v>
      </c>
      <c r="AA1167" s="22">
        <v>3.1560449215269557</v>
      </c>
      <c r="AB1167" s="22">
        <v>1.6210691584338476E-2</v>
      </c>
      <c r="AC1167" s="22">
        <v>0.87055480533020912</v>
      </c>
      <c r="AD1167" s="22">
        <v>6.5726132504489207E-4</v>
      </c>
      <c r="AE1167" s="22">
        <v>0.54051528578164909</v>
      </c>
      <c r="AF1167" s="22">
        <v>0.52451058030154041</v>
      </c>
      <c r="AG1167" s="22">
        <v>0.93303526478381782</v>
      </c>
      <c r="AH1167" s="22">
        <v>3.1560449215269499</v>
      </c>
      <c r="AI1167">
        <v>-18.902189705582391</v>
      </c>
      <c r="AJ1167">
        <v>-10.787464088230255</v>
      </c>
      <c r="AK1167">
        <v>-7.1916427254868367</v>
      </c>
      <c r="AL1167">
        <v>13.415204810032671</v>
      </c>
      <c r="AM1167">
        <v>10.787464088230255</v>
      </c>
      <c r="AN1167">
        <v>7.1916427254868367</v>
      </c>
    </row>
    <row r="1168" spans="24:40" x14ac:dyDescent="0.25">
      <c r="X1168">
        <v>73.599999999999994</v>
      </c>
      <c r="Y1168" s="22">
        <v>71.213912922793114</v>
      </c>
      <c r="Z1168" s="22">
        <v>2.3860870772068807</v>
      </c>
      <c r="AA1168" s="22">
        <v>2.3959777907832915</v>
      </c>
      <c r="AB1168" s="22">
        <v>4.1280489387096322E-3</v>
      </c>
      <c r="AC1168" s="22">
        <v>0.66494608006355427</v>
      </c>
      <c r="AD1168" s="22">
        <v>9.646296262105955E-5</v>
      </c>
      <c r="AE1168" s="22">
        <v>0.54051528578164909</v>
      </c>
      <c r="AF1168" s="22">
        <v>0.52508481199481016</v>
      </c>
      <c r="AG1168" s="22">
        <v>0.81544226041060341</v>
      </c>
      <c r="AH1168" s="22">
        <v>2.3959777907832955</v>
      </c>
      <c r="AI1168">
        <v>-18.902189705582391</v>
      </c>
      <c r="AJ1168">
        <v>-10.787464088230255</v>
      </c>
      <c r="AK1168">
        <v>-7.1916427254868367</v>
      </c>
      <c r="AL1168">
        <v>13.415204810032671</v>
      </c>
      <c r="AM1168">
        <v>10.787464088230255</v>
      </c>
      <c r="AN1168">
        <v>7.1916427254868367</v>
      </c>
    </row>
    <row r="1169" spans="24:40" x14ac:dyDescent="0.25">
      <c r="X1169">
        <v>73.400000000000006</v>
      </c>
      <c r="Y1169" s="22">
        <v>74.053755492921695</v>
      </c>
      <c r="Z1169" s="22">
        <v>-0.65375549292168955</v>
      </c>
      <c r="AA1169" s="22">
        <v>-0.65612779452959558</v>
      </c>
      <c r="AB1169" s="22">
        <v>3.6156090744618929E-3</v>
      </c>
      <c r="AC1169" s="22">
        <v>-0.18213935108247467</v>
      </c>
      <c r="AD1169" s="22">
        <v>6.3359030223014911E-6</v>
      </c>
      <c r="AE1169" s="22">
        <v>0.54051528578164909</v>
      </c>
      <c r="AF1169" s="22">
        <v>0.52723050365505175</v>
      </c>
      <c r="AG1169" s="22">
        <v>0.42677787089125729</v>
      </c>
      <c r="AH1169" s="22">
        <v>-0.65612779452959746</v>
      </c>
      <c r="AI1169">
        <v>-18.902189705582391</v>
      </c>
      <c r="AJ1169">
        <v>-10.787464088230255</v>
      </c>
      <c r="AK1169">
        <v>-7.1916427254868367</v>
      </c>
      <c r="AL1169">
        <v>13.415204810032671</v>
      </c>
      <c r="AM1169">
        <v>10.787464088230255</v>
      </c>
      <c r="AN1169">
        <v>7.1916427254868367</v>
      </c>
    </row>
    <row r="1170" spans="24:40" x14ac:dyDescent="0.25">
      <c r="X1170">
        <v>73.2</v>
      </c>
      <c r="Y1170" s="22">
        <v>71.637257642753113</v>
      </c>
      <c r="Z1170" s="22">
        <v>1.5627423572468899</v>
      </c>
      <c r="AA1170" s="22">
        <v>1.5663101923556582</v>
      </c>
      <c r="AB1170" s="22">
        <v>2.2778598557212665E-3</v>
      </c>
      <c r="AC1170" s="22">
        <v>0.43509537875664051</v>
      </c>
      <c r="AD1170" s="22">
        <v>2.2747450643288915E-5</v>
      </c>
      <c r="AE1170" s="22">
        <v>0.54051528578164909</v>
      </c>
      <c r="AF1170" s="22">
        <v>0.52894557400436326</v>
      </c>
      <c r="AG1170" s="22">
        <v>0.65961760039938333</v>
      </c>
      <c r="AH1170" s="22">
        <v>1.5663101923556639</v>
      </c>
      <c r="AI1170">
        <v>-18.902189705582391</v>
      </c>
      <c r="AJ1170">
        <v>-10.787464088230255</v>
      </c>
      <c r="AK1170">
        <v>-7.1916427254868367</v>
      </c>
      <c r="AL1170">
        <v>13.415204810032671</v>
      </c>
      <c r="AM1170">
        <v>10.787464088230255</v>
      </c>
      <c r="AN1170">
        <v>7.1916427254868367</v>
      </c>
    </row>
    <row r="1171" spans="24:40" x14ac:dyDescent="0.25">
      <c r="X1171">
        <v>73</v>
      </c>
      <c r="Y1171" s="22">
        <v>71.100483517941655</v>
      </c>
      <c r="Z1171" s="22">
        <v>1.8995164820583454</v>
      </c>
      <c r="AA1171" s="22">
        <v>1.9044743382718963</v>
      </c>
      <c r="AB1171" s="22">
        <v>2.6032675336785361E-3</v>
      </c>
      <c r="AC1171" s="22">
        <v>0.52894557400436326</v>
      </c>
      <c r="AD1171" s="22">
        <v>3.8434322952557388E-5</v>
      </c>
      <c r="AE1171" s="22">
        <v>0.54051528578164909</v>
      </c>
      <c r="AF1171" s="22">
        <v>0.52909499610973687</v>
      </c>
      <c r="AG1171" s="22">
        <v>0.72728644563498035</v>
      </c>
      <c r="AH1171" s="22">
        <v>1.9044743382718927</v>
      </c>
      <c r="AI1171">
        <v>-18.902189705582391</v>
      </c>
      <c r="AJ1171">
        <v>-10.787464088230255</v>
      </c>
      <c r="AK1171">
        <v>-7.1916427254868367</v>
      </c>
      <c r="AL1171">
        <v>13.415204810032671</v>
      </c>
      <c r="AM1171">
        <v>10.787464088230255</v>
      </c>
      <c r="AN1171">
        <v>7.1916427254868367</v>
      </c>
    </row>
    <row r="1172" spans="24:40" x14ac:dyDescent="0.25">
      <c r="X1172">
        <v>72.7</v>
      </c>
      <c r="Y1172" s="22">
        <v>70.591984652498397</v>
      </c>
      <c r="Z1172" s="22">
        <v>2.1080153475016061</v>
      </c>
      <c r="AA1172" s="22">
        <v>2.111914333597241</v>
      </c>
      <c r="AB1172" s="22">
        <v>1.846185725251331E-3</v>
      </c>
      <c r="AC1172" s="22">
        <v>0.5867821916288235</v>
      </c>
      <c r="AD1172" s="22">
        <v>3.3518005414903023E-5</v>
      </c>
      <c r="AE1172" s="22">
        <v>0.54051528578164909</v>
      </c>
      <c r="AF1172" s="22">
        <v>0.52919856630938911</v>
      </c>
      <c r="AG1172" s="22">
        <v>0.7660170961726791</v>
      </c>
      <c r="AH1172" s="22">
        <v>2.1119143335972468</v>
      </c>
      <c r="AI1172">
        <v>-18.902189705582391</v>
      </c>
      <c r="AJ1172">
        <v>-10.787464088230255</v>
      </c>
      <c r="AK1172">
        <v>-7.1916427254868367</v>
      </c>
      <c r="AL1172">
        <v>13.415204810032671</v>
      </c>
      <c r="AM1172">
        <v>10.787464088230255</v>
      </c>
      <c r="AN1172">
        <v>7.1916427254868367</v>
      </c>
    </row>
    <row r="1173" spans="24:40" x14ac:dyDescent="0.25">
      <c r="X1173">
        <v>72.5</v>
      </c>
      <c r="Y1173" s="22">
        <v>70.807326225621196</v>
      </c>
      <c r="Z1173" s="22">
        <v>1.6926737743788038</v>
      </c>
      <c r="AA1173" s="22">
        <v>1.6951117662310935</v>
      </c>
      <c r="AB1173" s="22">
        <v>1.4382484393430013E-3</v>
      </c>
      <c r="AC1173" s="22">
        <v>0.47107243681103661</v>
      </c>
      <c r="AD1173" s="22">
        <v>1.6822121713762932E-5</v>
      </c>
      <c r="AE1173" s="22">
        <v>0.54051528578164909</v>
      </c>
      <c r="AF1173" s="22">
        <v>0.53036691133589142</v>
      </c>
      <c r="AG1173" s="22">
        <v>0.68634716930357964</v>
      </c>
      <c r="AH1173" s="22">
        <v>1.6951117662310977</v>
      </c>
      <c r="AI1173">
        <v>-18.902189705582391</v>
      </c>
      <c r="AJ1173">
        <v>-10.787464088230255</v>
      </c>
      <c r="AK1173">
        <v>-7.1916427254868367</v>
      </c>
      <c r="AL1173">
        <v>13.415204810032671</v>
      </c>
      <c r="AM1173">
        <v>10.787464088230255</v>
      </c>
      <c r="AN1173">
        <v>7.1916427254868367</v>
      </c>
    </row>
    <row r="1174" spans="24:40" x14ac:dyDescent="0.25">
      <c r="X1174">
        <v>72.3</v>
      </c>
      <c r="Y1174" s="22">
        <v>70.674181898212993</v>
      </c>
      <c r="Z1174" s="22">
        <v>1.6258181017870044</v>
      </c>
      <c r="AA1174" s="22">
        <v>1.6285385496512106</v>
      </c>
      <c r="AB1174" s="22">
        <v>1.6704841680259322E-3</v>
      </c>
      <c r="AC1174" s="22">
        <v>0.45251907507011513</v>
      </c>
      <c r="AD1174" s="22">
        <v>1.8033857484076672E-5</v>
      </c>
      <c r="AE1174" s="22">
        <v>0.54051528578164909</v>
      </c>
      <c r="AF1174" s="22">
        <v>0.5311468469932854</v>
      </c>
      <c r="AG1174" s="22">
        <v>0.67269538059222256</v>
      </c>
      <c r="AH1174" s="22">
        <v>1.6285385496512166</v>
      </c>
      <c r="AI1174">
        <v>-18.902189705582391</v>
      </c>
      <c r="AJ1174">
        <v>-10.787464088230255</v>
      </c>
      <c r="AK1174">
        <v>-7.1916427254868367</v>
      </c>
      <c r="AL1174">
        <v>13.415204810032671</v>
      </c>
      <c r="AM1174">
        <v>10.787464088230255</v>
      </c>
      <c r="AN1174">
        <v>7.1916427254868367</v>
      </c>
    </row>
    <row r="1175" spans="24:40" x14ac:dyDescent="0.25">
      <c r="X1175">
        <v>72.099999999999994</v>
      </c>
      <c r="Y1175" s="22">
        <v>70.704874616903112</v>
      </c>
      <c r="Z1175" s="22">
        <v>1.3951253830968824</v>
      </c>
      <c r="AA1175" s="22">
        <v>1.39751192635606</v>
      </c>
      <c r="AB1175" s="22">
        <v>1.707708688679915E-3</v>
      </c>
      <c r="AC1175" s="22">
        <v>0.38831688340202136</v>
      </c>
      <c r="AD1175" s="22">
        <v>1.3576099627005186E-5</v>
      </c>
      <c r="AE1175" s="22">
        <v>0.54051528578164909</v>
      </c>
      <c r="AF1175" s="22">
        <v>0.53118807319151484</v>
      </c>
      <c r="AG1175" s="22">
        <v>0.62315077100331129</v>
      </c>
      <c r="AH1175" s="22">
        <v>1.3975119263560543</v>
      </c>
      <c r="AI1175">
        <v>-18.902189705582391</v>
      </c>
      <c r="AJ1175">
        <v>-10.787464088230255</v>
      </c>
      <c r="AK1175">
        <v>-7.1916427254868367</v>
      </c>
      <c r="AL1175">
        <v>13.415204810032671</v>
      </c>
      <c r="AM1175">
        <v>10.787464088230255</v>
      </c>
      <c r="AN1175">
        <v>7.1916427254868367</v>
      </c>
    </row>
    <row r="1176" spans="24:40" x14ac:dyDescent="0.25">
      <c r="X1176">
        <v>71.900000000000006</v>
      </c>
      <c r="Y1176" s="22">
        <v>70.714539570697298</v>
      </c>
      <c r="Z1176" s="22">
        <v>1.185460429302708</v>
      </c>
      <c r="AA1176" s="22">
        <v>1.198194741927594</v>
      </c>
      <c r="AB1176" s="22">
        <v>1.0627915629479043E-2</v>
      </c>
      <c r="AC1176" s="22">
        <v>0.33144321073999938</v>
      </c>
      <c r="AD1176" s="22">
        <v>6.21087944476734E-5</v>
      </c>
      <c r="AE1176" s="22">
        <v>0.54051528578164909</v>
      </c>
      <c r="AF1176" s="22">
        <v>0.53158703871952151</v>
      </c>
      <c r="AG1176" s="22">
        <v>0.57571104795721906</v>
      </c>
      <c r="AH1176" s="22">
        <v>1.1981947419276</v>
      </c>
      <c r="AI1176">
        <v>-18.902189705582391</v>
      </c>
      <c r="AJ1176">
        <v>-10.787464088230255</v>
      </c>
      <c r="AK1176">
        <v>-7.1916427254868367</v>
      </c>
      <c r="AL1176">
        <v>13.415204810032671</v>
      </c>
      <c r="AM1176">
        <v>10.787464088230255</v>
      </c>
      <c r="AN1176">
        <v>7.1916427254868367</v>
      </c>
    </row>
    <row r="1177" spans="24:40" x14ac:dyDescent="0.25">
      <c r="X1177">
        <v>71.7</v>
      </c>
      <c r="Y1177" s="22">
        <v>70.856956457376072</v>
      </c>
      <c r="Z1177" s="22">
        <v>0.84304354262393133</v>
      </c>
      <c r="AA1177" s="22">
        <v>0.84431062216773967</v>
      </c>
      <c r="AB1177" s="22">
        <v>1.5007267592530181E-3</v>
      </c>
      <c r="AC1177" s="22">
        <v>0.23462701825685528</v>
      </c>
      <c r="AD1177" s="22">
        <v>4.3546806870496276E-6</v>
      </c>
      <c r="AE1177" s="22">
        <v>0.54051528578164909</v>
      </c>
      <c r="AF1177" s="22">
        <v>0.53262867858607732</v>
      </c>
      <c r="AG1177" s="22">
        <v>0.48438313168075464</v>
      </c>
      <c r="AH1177" s="22">
        <v>0.84431062216774011</v>
      </c>
      <c r="AI1177">
        <v>-18.902189705582391</v>
      </c>
      <c r="AJ1177">
        <v>-10.787464088230255</v>
      </c>
      <c r="AK1177">
        <v>-7.1916427254868367</v>
      </c>
      <c r="AL1177">
        <v>13.415204810032671</v>
      </c>
      <c r="AM1177">
        <v>10.787464088230255</v>
      </c>
      <c r="AN1177">
        <v>7.1916427254868367</v>
      </c>
    </row>
    <row r="1178" spans="24:40" x14ac:dyDescent="0.25">
      <c r="X1178">
        <v>75.3</v>
      </c>
      <c r="Y1178" s="22">
        <v>74.211814938910592</v>
      </c>
      <c r="Z1178" s="22">
        <v>1.0881850610894048</v>
      </c>
      <c r="AA1178" s="22">
        <v>1.0926618036993716</v>
      </c>
      <c r="AB1178" s="22">
        <v>4.0970981092365352E-3</v>
      </c>
      <c r="AC1178" s="22">
        <v>0.30324674809400542</v>
      </c>
      <c r="AD1178" s="22">
        <v>1.9911229109542925E-5</v>
      </c>
      <c r="AE1178" s="22">
        <v>0.54051528578164909</v>
      </c>
      <c r="AF1178" s="22">
        <v>0.53391118931405035</v>
      </c>
      <c r="AG1178" s="22">
        <v>0.55067844346224903</v>
      </c>
      <c r="AH1178" s="22">
        <v>1.0926618036993765</v>
      </c>
      <c r="AI1178">
        <v>-18.902189705582391</v>
      </c>
      <c r="AJ1178">
        <v>-10.787464088230255</v>
      </c>
      <c r="AK1178">
        <v>-7.1916427254868367</v>
      </c>
      <c r="AL1178">
        <v>13.415204810032671</v>
      </c>
      <c r="AM1178">
        <v>10.787464088230255</v>
      </c>
      <c r="AN1178">
        <v>7.1916427254868367</v>
      </c>
    </row>
    <row r="1179" spans="24:40" x14ac:dyDescent="0.25">
      <c r="X1179">
        <v>75.3</v>
      </c>
      <c r="Y1179" s="22">
        <v>73.704076278844596</v>
      </c>
      <c r="Z1179" s="22">
        <v>1.5959237211554012</v>
      </c>
      <c r="AA1179" s="22">
        <v>1.5992492446223565</v>
      </c>
      <c r="AB1179" s="22">
        <v>2.0794278803862604E-3</v>
      </c>
      <c r="AC1179" s="22">
        <v>0.44428948393916678</v>
      </c>
      <c r="AD1179" s="22">
        <v>2.1648427408298081E-5</v>
      </c>
      <c r="AE1179" s="22">
        <v>0.54051528578164909</v>
      </c>
      <c r="AF1179" s="22">
        <v>0.53420489850132391</v>
      </c>
      <c r="AG1179" s="22">
        <v>0.66655043615555964</v>
      </c>
      <c r="AH1179" s="22">
        <v>1.5992492446223556</v>
      </c>
      <c r="AI1179">
        <v>-18.902189705582391</v>
      </c>
      <c r="AJ1179">
        <v>-10.787464088230255</v>
      </c>
      <c r="AK1179">
        <v>-7.1916427254868367</v>
      </c>
      <c r="AL1179">
        <v>13.415204810032671</v>
      </c>
      <c r="AM1179">
        <v>10.787464088230255</v>
      </c>
      <c r="AN1179">
        <v>7.1916427254868367</v>
      </c>
    </row>
    <row r="1180" spans="24:40" x14ac:dyDescent="0.25">
      <c r="X1180">
        <v>74.900000000000006</v>
      </c>
      <c r="Y1180" s="22">
        <v>73.876776679282912</v>
      </c>
      <c r="Z1180" s="22">
        <v>1.0232233207170935</v>
      </c>
      <c r="AA1180" s="22">
        <v>1.0249496007876928</v>
      </c>
      <c r="AB1180" s="22">
        <v>1.6842584935674832E-3</v>
      </c>
      <c r="AC1180" s="22">
        <v>0.28479893568098597</v>
      </c>
      <c r="AD1180" s="22">
        <v>7.2021796472790074E-6</v>
      </c>
      <c r="AE1180" s="22">
        <v>0.56531175535073552</v>
      </c>
      <c r="AF1180" s="22">
        <v>0.53427993808565277</v>
      </c>
      <c r="AG1180" s="22">
        <v>0.5336655653880864</v>
      </c>
      <c r="AH1180" s="22">
        <v>1.0249496007876988</v>
      </c>
      <c r="AI1180">
        <v>-18.902189705582391</v>
      </c>
      <c r="AJ1180">
        <v>-10.787464088230255</v>
      </c>
      <c r="AK1180">
        <v>-7.1916427254868367</v>
      </c>
      <c r="AL1180">
        <v>13.415204810032671</v>
      </c>
      <c r="AM1180">
        <v>10.787464088230255</v>
      </c>
      <c r="AN1180">
        <v>7.1916427254868367</v>
      </c>
    </row>
    <row r="1181" spans="24:40" x14ac:dyDescent="0.25">
      <c r="X1181">
        <v>74.5</v>
      </c>
      <c r="Y1181" s="22">
        <v>73.495672664246626</v>
      </c>
      <c r="Z1181" s="22">
        <v>1.0043273357533735</v>
      </c>
      <c r="AA1181" s="22">
        <v>1.0060878469841015</v>
      </c>
      <c r="AB1181" s="22">
        <v>1.7498583607819087E-3</v>
      </c>
      <c r="AC1181" s="22">
        <v>0.27954870516255803</v>
      </c>
      <c r="AD1181" s="22">
        <v>7.2098276893067267E-6</v>
      </c>
      <c r="AE1181" s="22">
        <v>0.56531175535073552</v>
      </c>
      <c r="AF1181" s="22">
        <v>0.53679277168334738</v>
      </c>
      <c r="AG1181" s="22">
        <v>0.52872365670788557</v>
      </c>
      <c r="AH1181" s="22">
        <v>1.0060878469840997</v>
      </c>
      <c r="AI1181">
        <v>-18.902189705582391</v>
      </c>
      <c r="AJ1181">
        <v>-10.787464088230255</v>
      </c>
      <c r="AK1181">
        <v>-7.1916427254868367</v>
      </c>
      <c r="AL1181">
        <v>13.415204810032671</v>
      </c>
      <c r="AM1181">
        <v>10.787464088230255</v>
      </c>
      <c r="AN1181">
        <v>7.1916427254868367</v>
      </c>
    </row>
    <row r="1182" spans="24:40" x14ac:dyDescent="0.25">
      <c r="X1182">
        <v>73.7</v>
      </c>
      <c r="Y1182" s="22">
        <v>75.088061265475687</v>
      </c>
      <c r="Z1182" s="22">
        <v>-1.3880612654756845</v>
      </c>
      <c r="AA1182" s="22">
        <v>-1.3920647040332597</v>
      </c>
      <c r="AB1182" s="22">
        <v>2.8758997667128589E-3</v>
      </c>
      <c r="AC1182" s="22">
        <v>-0.38657691894758794</v>
      </c>
      <c r="AD1182" s="22">
        <v>2.2685208342546483E-5</v>
      </c>
      <c r="AE1182" s="22">
        <v>0.56531175535073552</v>
      </c>
      <c r="AF1182" s="22">
        <v>0.54352514304390398</v>
      </c>
      <c r="AG1182" s="22">
        <v>0.62175310127701655</v>
      </c>
      <c r="AH1182" s="22">
        <v>-1.392064704033263</v>
      </c>
      <c r="AI1182">
        <v>-18.902189705582391</v>
      </c>
      <c r="AJ1182">
        <v>-10.787464088230255</v>
      </c>
      <c r="AK1182">
        <v>-7.1916427254868367</v>
      </c>
      <c r="AL1182">
        <v>13.415204810032671</v>
      </c>
      <c r="AM1182">
        <v>10.787464088230255</v>
      </c>
      <c r="AN1182">
        <v>7.1916427254868367</v>
      </c>
    </row>
    <row r="1183" spans="24:40" x14ac:dyDescent="0.25">
      <c r="X1183">
        <v>73.8</v>
      </c>
      <c r="Y1183" s="22">
        <v>75.191023142730046</v>
      </c>
      <c r="Z1183" s="22">
        <v>-1.3910231427300488</v>
      </c>
      <c r="AA1183" s="22">
        <v>-1.394489722174697</v>
      </c>
      <c r="AB1183" s="22">
        <v>2.4859125094438203E-3</v>
      </c>
      <c r="AC1183" s="22">
        <v>-0.38732606918134682</v>
      </c>
      <c r="AD1183" s="22">
        <v>1.9677352145930012E-5</v>
      </c>
      <c r="AE1183" s="22">
        <v>0.56531175535073552</v>
      </c>
      <c r="AF1183" s="22">
        <v>0.54478736731716659</v>
      </c>
      <c r="AG1183" s="22">
        <v>0.62235525962375127</v>
      </c>
      <c r="AH1183" s="22">
        <v>-1.3944897221746937</v>
      </c>
      <c r="AI1183">
        <v>-18.902189705582391</v>
      </c>
      <c r="AJ1183">
        <v>-10.787464088230255</v>
      </c>
      <c r="AK1183">
        <v>-7.1916427254868367</v>
      </c>
      <c r="AL1183">
        <v>13.415204810032671</v>
      </c>
      <c r="AM1183">
        <v>10.787464088230255</v>
      </c>
      <c r="AN1183">
        <v>7.1916427254868367</v>
      </c>
    </row>
    <row r="1184" spans="24:40" x14ac:dyDescent="0.25">
      <c r="X1184">
        <v>73.900000000000006</v>
      </c>
      <c r="Y1184" s="22">
        <v>71.144292801969101</v>
      </c>
      <c r="Z1184" s="22">
        <v>2.7557071980309047</v>
      </c>
      <c r="AA1184" s="22">
        <v>2.7748870724335859</v>
      </c>
      <c r="AB1184" s="22">
        <v>6.9119477304945831E-3</v>
      </c>
      <c r="AC1184" s="22">
        <v>0.76902610765896873</v>
      </c>
      <c r="AD1184" s="22">
        <v>2.1664130103358483E-4</v>
      </c>
      <c r="AE1184" s="22">
        <v>0.56531175535073552</v>
      </c>
      <c r="AF1184" s="22">
        <v>0.54777201407116394</v>
      </c>
      <c r="AG1184" s="22">
        <v>0.87694133649804007</v>
      </c>
      <c r="AH1184" s="22">
        <v>2.7748870724335908</v>
      </c>
      <c r="AI1184">
        <v>-18.902189705582391</v>
      </c>
      <c r="AJ1184">
        <v>-10.787464088230255</v>
      </c>
      <c r="AK1184">
        <v>-7.1916427254868367</v>
      </c>
      <c r="AL1184">
        <v>13.415204810032671</v>
      </c>
      <c r="AM1184">
        <v>10.787464088230255</v>
      </c>
      <c r="AN1184">
        <v>7.1916427254868367</v>
      </c>
    </row>
    <row r="1185" spans="24:40" x14ac:dyDescent="0.25">
      <c r="X1185">
        <v>74</v>
      </c>
      <c r="Y1185" s="22">
        <v>71.31832112865888</v>
      </c>
      <c r="Z1185" s="22">
        <v>2.6816788713411199</v>
      </c>
      <c r="AA1185" s="22">
        <v>2.7007816586529714</v>
      </c>
      <c r="AB1185" s="22">
        <v>7.073058738622926E-3</v>
      </c>
      <c r="AC1185" s="22">
        <v>0.74842797906860181</v>
      </c>
      <c r="AD1185" s="22">
        <v>2.1000827058031989E-4</v>
      </c>
      <c r="AE1185" s="22">
        <v>0.56531175535073552</v>
      </c>
      <c r="AF1185" s="22">
        <v>0.55179567475106617</v>
      </c>
      <c r="AG1185" s="22">
        <v>0.86511732098519556</v>
      </c>
      <c r="AH1185" s="22">
        <v>2.7007816586529678</v>
      </c>
      <c r="AI1185">
        <v>-18.902189705582391</v>
      </c>
      <c r="AJ1185">
        <v>-10.787464088230255</v>
      </c>
      <c r="AK1185">
        <v>-7.1916427254868367</v>
      </c>
      <c r="AL1185">
        <v>13.415204810032671</v>
      </c>
      <c r="AM1185">
        <v>10.787464088230255</v>
      </c>
      <c r="AN1185">
        <v>7.1916427254868367</v>
      </c>
    </row>
    <row r="1186" spans="24:40" x14ac:dyDescent="0.25">
      <c r="X1186">
        <v>74.2</v>
      </c>
      <c r="Y1186" s="22">
        <v>72.608810063142315</v>
      </c>
      <c r="Z1186" s="22">
        <v>1.5911899368576883</v>
      </c>
      <c r="AA1186" s="22">
        <v>1.5945206717574223</v>
      </c>
      <c r="AB1186" s="22">
        <v>2.0888627903851531E-3</v>
      </c>
      <c r="AC1186" s="22">
        <v>0.44297373896843378</v>
      </c>
      <c r="AD1186" s="22">
        <v>2.1618243494325531E-5</v>
      </c>
      <c r="AE1186" s="22">
        <v>0.56531175535073552</v>
      </c>
      <c r="AF1186" s="22">
        <v>0.55417647306307605</v>
      </c>
      <c r="AG1186" s="22">
        <v>0.66556272354184154</v>
      </c>
      <c r="AH1186" s="22">
        <v>1.5945206717574223</v>
      </c>
      <c r="AI1186">
        <v>-18.902189705582391</v>
      </c>
      <c r="AJ1186">
        <v>-10.787464088230255</v>
      </c>
      <c r="AK1186">
        <v>-7.1916427254868367</v>
      </c>
      <c r="AL1186">
        <v>13.415204810032671</v>
      </c>
      <c r="AM1186">
        <v>10.787464088230255</v>
      </c>
      <c r="AN1186">
        <v>7.1916427254868367</v>
      </c>
    </row>
    <row r="1187" spans="24:40" x14ac:dyDescent="0.25">
      <c r="X1187">
        <v>72.8</v>
      </c>
      <c r="Y1187" s="22">
        <v>71.89960848446502</v>
      </c>
      <c r="Z1187" s="22">
        <v>0.90039151553497732</v>
      </c>
      <c r="AA1187" s="22">
        <v>0.90304299822774681</v>
      </c>
      <c r="AB1187" s="22">
        <v>2.9361643885916096E-3</v>
      </c>
      <c r="AC1187" s="22">
        <v>0.25076781945960636</v>
      </c>
      <c r="AD1187" s="22">
        <v>9.74647131410003E-6</v>
      </c>
      <c r="AE1187" s="22">
        <v>0.56531175535073552</v>
      </c>
      <c r="AF1187" s="22">
        <v>0.55590015376579516</v>
      </c>
      <c r="AG1187" s="22">
        <v>0.50076723081648056</v>
      </c>
      <c r="AH1187" s="22">
        <v>0.90304299822774059</v>
      </c>
      <c r="AI1187">
        <v>-18.902189705582391</v>
      </c>
      <c r="AJ1187">
        <v>-10.787464088230255</v>
      </c>
      <c r="AK1187">
        <v>-7.1916427254868367</v>
      </c>
      <c r="AL1187">
        <v>13.415204810032671</v>
      </c>
      <c r="AM1187">
        <v>10.787464088230255</v>
      </c>
      <c r="AN1187">
        <v>7.1916427254868367</v>
      </c>
    </row>
    <row r="1188" spans="24:40" x14ac:dyDescent="0.25">
      <c r="X1188">
        <v>72.2</v>
      </c>
      <c r="Y1188" s="22">
        <v>71.744956274950781</v>
      </c>
      <c r="Z1188" s="22">
        <v>0.4550437250492223</v>
      </c>
      <c r="AA1188" s="22">
        <v>0.45597505913742964</v>
      </c>
      <c r="AB1188" s="22">
        <v>2.0425110311264151E-3</v>
      </c>
      <c r="AC1188" s="22">
        <v>0.12667735911111305</v>
      </c>
      <c r="AD1188" s="22">
        <v>1.7286090006703538E-6</v>
      </c>
      <c r="AE1188" s="22">
        <v>0.56531175535073552</v>
      </c>
      <c r="AF1188" s="22">
        <v>0.55880225558130137</v>
      </c>
      <c r="AG1188" s="22">
        <v>0.35591762967168827</v>
      </c>
      <c r="AH1188" s="22">
        <v>0.45597505913742903</v>
      </c>
      <c r="AI1188">
        <v>-18.902189705582391</v>
      </c>
      <c r="AJ1188">
        <v>-10.787464088230255</v>
      </c>
      <c r="AK1188">
        <v>-7.1916427254868367</v>
      </c>
      <c r="AL1188">
        <v>13.415204810032671</v>
      </c>
      <c r="AM1188">
        <v>10.787464088230255</v>
      </c>
      <c r="AN1188">
        <v>7.1916427254868367</v>
      </c>
    </row>
    <row r="1189" spans="24:40" x14ac:dyDescent="0.25">
      <c r="X1189">
        <v>72.099999999999994</v>
      </c>
      <c r="Y1189" s="22">
        <v>72.390756142568492</v>
      </c>
      <c r="Z1189" s="22">
        <v>-0.29075614256849747</v>
      </c>
      <c r="AA1189" s="22">
        <v>-0.29159902231103274</v>
      </c>
      <c r="AB1189" s="22">
        <v>2.8905437880029743E-3</v>
      </c>
      <c r="AC1189" s="22">
        <v>-8.0976569211174035E-2</v>
      </c>
      <c r="AD1189" s="22">
        <v>1.0004649133870869E-6</v>
      </c>
      <c r="AE1189" s="22">
        <v>0.56531175535073552</v>
      </c>
      <c r="AF1189" s="22">
        <v>0.55956050162385806</v>
      </c>
      <c r="AG1189" s="22">
        <v>0.28456382273784214</v>
      </c>
      <c r="AH1189" s="22">
        <v>-0.29159902231102636</v>
      </c>
      <c r="AI1189">
        <v>-18.902189705582391</v>
      </c>
      <c r="AJ1189">
        <v>-10.787464088230255</v>
      </c>
      <c r="AK1189">
        <v>-7.1916427254868367</v>
      </c>
      <c r="AL1189">
        <v>13.415204810032671</v>
      </c>
      <c r="AM1189">
        <v>10.787464088230255</v>
      </c>
      <c r="AN1189">
        <v>7.1916427254868367</v>
      </c>
    </row>
    <row r="1190" spans="24:40" x14ac:dyDescent="0.25">
      <c r="X1190">
        <v>68.400000000000006</v>
      </c>
      <c r="Y1190" s="22">
        <v>68.00124717157577</v>
      </c>
      <c r="Z1190" s="22">
        <v>0.39875282842423587</v>
      </c>
      <c r="AA1190" s="22">
        <v>0.41718640211736613</v>
      </c>
      <c r="AB1190" s="22">
        <v>4.4185461461752694E-2</v>
      </c>
      <c r="AC1190" s="22">
        <v>0.11342762855043388</v>
      </c>
      <c r="AD1190" s="22">
        <v>3.1303281489693738E-5</v>
      </c>
      <c r="AE1190" s="22">
        <v>0.56531175535073552</v>
      </c>
      <c r="AF1190" s="22">
        <v>0.56123203066357896</v>
      </c>
      <c r="AG1190" s="22">
        <v>0.33679018475964212</v>
      </c>
      <c r="AH1190" s="22">
        <v>0.41718640211735974</v>
      </c>
      <c r="AI1190">
        <v>-18.902189705582391</v>
      </c>
      <c r="AJ1190">
        <v>-10.787464088230255</v>
      </c>
      <c r="AK1190">
        <v>-7.1916427254868367</v>
      </c>
      <c r="AL1190">
        <v>13.415204810032671</v>
      </c>
      <c r="AM1190">
        <v>10.787464088230255</v>
      </c>
      <c r="AN1190">
        <v>7.1916427254868367</v>
      </c>
    </row>
    <row r="1191" spans="24:40" x14ac:dyDescent="0.25">
      <c r="X1191">
        <v>68.099999999999994</v>
      </c>
      <c r="Y1191" s="22">
        <v>68.543089039311738</v>
      </c>
      <c r="Z1191" s="22">
        <v>-0.4430890393117437</v>
      </c>
      <c r="AA1191" s="22">
        <v>-0.4505250411565811</v>
      </c>
      <c r="AB1191" s="22">
        <v>1.650519097840155E-2</v>
      </c>
      <c r="AC1191" s="22">
        <v>-0.12425299414353798</v>
      </c>
      <c r="AD1191" s="22">
        <v>1.3636678651042763E-5</v>
      </c>
      <c r="AE1191" s="22">
        <v>0.56531175535073552</v>
      </c>
      <c r="AF1191" s="22">
        <v>0.56168569646855071</v>
      </c>
      <c r="AG1191" s="22">
        <v>0.35249538173363065</v>
      </c>
      <c r="AH1191" s="22">
        <v>-0.45052504115658537</v>
      </c>
      <c r="AI1191">
        <v>-18.902189705582391</v>
      </c>
      <c r="AJ1191">
        <v>-10.787464088230255</v>
      </c>
      <c r="AK1191">
        <v>-7.1916427254868367</v>
      </c>
      <c r="AL1191">
        <v>13.415204810032671</v>
      </c>
      <c r="AM1191">
        <v>10.787464088230255</v>
      </c>
      <c r="AN1191">
        <v>7.1916427254868367</v>
      </c>
    </row>
    <row r="1192" spans="24:40" x14ac:dyDescent="0.25">
      <c r="X1192">
        <v>68.099999999999994</v>
      </c>
      <c r="Y1192" s="22">
        <v>68.419540937614784</v>
      </c>
      <c r="Z1192" s="22">
        <v>-0.3195409376147893</v>
      </c>
      <c r="AA1192" s="22">
        <v>-0.32537808862115014</v>
      </c>
      <c r="AB1192" s="22">
        <v>1.7939594614656044E-2</v>
      </c>
      <c r="AC1192" s="22">
        <v>-8.9672503812348175E-2</v>
      </c>
      <c r="AD1192" s="22">
        <v>7.7310666048073011E-6</v>
      </c>
      <c r="AE1192" s="22">
        <v>0.56531175535073552</v>
      </c>
      <c r="AF1192" s="22">
        <v>0.56465084158933454</v>
      </c>
      <c r="AG1192" s="22">
        <v>0.29945367556994218</v>
      </c>
      <c r="AH1192" s="22">
        <v>-0.32537808862114426</v>
      </c>
      <c r="AI1192">
        <v>-18.902189705582391</v>
      </c>
      <c r="AJ1192">
        <v>-10.787464088230255</v>
      </c>
      <c r="AK1192">
        <v>-7.1916427254868367</v>
      </c>
      <c r="AL1192">
        <v>13.415204810032671</v>
      </c>
      <c r="AM1192">
        <v>10.787464088230255</v>
      </c>
      <c r="AN1192">
        <v>7.1916427254868367</v>
      </c>
    </row>
    <row r="1193" spans="24:40" x14ac:dyDescent="0.25">
      <c r="X1193">
        <v>68</v>
      </c>
      <c r="Y1193" s="22">
        <v>68.326584159196926</v>
      </c>
      <c r="Z1193" s="22">
        <v>-0.32658415919692629</v>
      </c>
      <c r="AA1193" s="22">
        <v>-0.33212024592387479</v>
      </c>
      <c r="AB1193" s="22">
        <v>1.6668922761842786E-2</v>
      </c>
      <c r="AC1193" s="22">
        <v>-9.158980302676141E-2</v>
      </c>
      <c r="AD1193" s="22">
        <v>7.4842522826478167E-6</v>
      </c>
      <c r="AE1193" s="22">
        <v>0.56531175535073552</v>
      </c>
      <c r="AF1193" s="22">
        <v>0.56567466165088032</v>
      </c>
      <c r="AG1193" s="22">
        <v>0.30263807266562054</v>
      </c>
      <c r="AH1193" s="22">
        <v>-0.33212024592387562</v>
      </c>
      <c r="AI1193">
        <v>-18.902189705582391</v>
      </c>
      <c r="AJ1193">
        <v>-10.787464088230255</v>
      </c>
      <c r="AK1193">
        <v>-7.1916427254868367</v>
      </c>
      <c r="AL1193">
        <v>13.415204810032671</v>
      </c>
      <c r="AM1193">
        <v>10.787464088230255</v>
      </c>
      <c r="AN1193">
        <v>7.1916427254868367</v>
      </c>
    </row>
    <row r="1194" spans="24:40" x14ac:dyDescent="0.25">
      <c r="X1194">
        <v>67.900000000000006</v>
      </c>
      <c r="Y1194" s="22">
        <v>67.931228106378086</v>
      </c>
      <c r="Z1194" s="22">
        <v>-3.1228106378080156E-2</v>
      </c>
      <c r="AA1194" s="22">
        <v>-3.1797743183744842E-2</v>
      </c>
      <c r="AB1194" s="22">
        <v>1.7914378462941395E-2</v>
      </c>
      <c r="AC1194" s="22">
        <v>-8.7634046468547319E-3</v>
      </c>
      <c r="AD1194" s="22">
        <v>7.3730048977911755E-8</v>
      </c>
      <c r="AE1194" s="22">
        <v>0.56531175535073552</v>
      </c>
      <c r="AF1194" s="22">
        <v>0.56695278513002578</v>
      </c>
      <c r="AG1194" s="22">
        <v>9.3613058100110863E-2</v>
      </c>
      <c r="AH1194" s="22">
        <v>-3.1797743183741109E-2</v>
      </c>
      <c r="AI1194">
        <v>-18.902189705582391</v>
      </c>
      <c r="AJ1194">
        <v>-10.787464088230255</v>
      </c>
      <c r="AK1194">
        <v>-7.1916427254868367</v>
      </c>
      <c r="AL1194">
        <v>13.415204810032671</v>
      </c>
      <c r="AM1194">
        <v>10.787464088230255</v>
      </c>
      <c r="AN1194">
        <v>7.1916427254868367</v>
      </c>
    </row>
    <row r="1195" spans="24:40" x14ac:dyDescent="0.25">
      <c r="X1195">
        <v>68</v>
      </c>
      <c r="Y1195" s="22">
        <v>68.345554370565665</v>
      </c>
      <c r="Z1195" s="22">
        <v>-0.34555437056566518</v>
      </c>
      <c r="AA1195" s="22">
        <v>-0.35135554277043468</v>
      </c>
      <c r="AB1195" s="22">
        <v>1.651083161810141E-2</v>
      </c>
      <c r="AC1195" s="22">
        <v>-9.6902167508654088E-2</v>
      </c>
      <c r="AD1195" s="22">
        <v>8.2968406515707089E-6</v>
      </c>
      <c r="AE1195" s="22">
        <v>0.56531175535073552</v>
      </c>
      <c r="AF1195" s="22">
        <v>0.56906067629310308</v>
      </c>
      <c r="AG1195" s="22">
        <v>0.31129112982649232</v>
      </c>
      <c r="AH1195" s="22">
        <v>-0.35135554277043446</v>
      </c>
      <c r="AI1195">
        <v>-18.902189705582391</v>
      </c>
      <c r="AJ1195">
        <v>-10.787464088230255</v>
      </c>
      <c r="AK1195">
        <v>-7.1916427254868367</v>
      </c>
      <c r="AL1195">
        <v>13.415204810032671</v>
      </c>
      <c r="AM1195">
        <v>10.787464088230255</v>
      </c>
      <c r="AN1195">
        <v>7.1916427254868367</v>
      </c>
    </row>
    <row r="1196" spans="24:40" x14ac:dyDescent="0.25">
      <c r="X1196">
        <v>67.5</v>
      </c>
      <c r="Y1196" s="22">
        <v>68.188428714702042</v>
      </c>
      <c r="Z1196" s="22">
        <v>-0.68842871470204159</v>
      </c>
      <c r="AA1196" s="22">
        <v>-0.70014800609108363</v>
      </c>
      <c r="AB1196" s="22">
        <v>1.673830573976165E-2</v>
      </c>
      <c r="AC1196" s="22">
        <v>-0.1930751177101101</v>
      </c>
      <c r="AD1196" s="22">
        <v>3.3399609690357753E-5</v>
      </c>
      <c r="AE1196" s="22">
        <v>0.56531175535073552</v>
      </c>
      <c r="AF1196" s="22">
        <v>0.56931771776715356</v>
      </c>
      <c r="AG1196" s="22">
        <v>0.43940313802942976</v>
      </c>
      <c r="AH1196" s="22">
        <v>-0.70014800609107852</v>
      </c>
      <c r="AI1196">
        <v>-18.902189705582391</v>
      </c>
      <c r="AJ1196">
        <v>-10.787464088230255</v>
      </c>
      <c r="AK1196">
        <v>-7.1916427254868367</v>
      </c>
      <c r="AL1196">
        <v>13.415204810032671</v>
      </c>
      <c r="AM1196">
        <v>10.787464088230255</v>
      </c>
      <c r="AN1196">
        <v>7.1916427254868367</v>
      </c>
    </row>
    <row r="1197" spans="24:40" x14ac:dyDescent="0.25">
      <c r="X1197">
        <v>67.5</v>
      </c>
      <c r="Y1197" s="22">
        <v>67.940191900981134</v>
      </c>
      <c r="Z1197" s="22">
        <v>-0.4401919009811337</v>
      </c>
      <c r="AA1197" s="22">
        <v>-0.44774436229326398</v>
      </c>
      <c r="AB1197" s="22">
        <v>1.6867797672416411E-2</v>
      </c>
      <c r="AC1197" s="22">
        <v>-0.12346332783037514</v>
      </c>
      <c r="AD1197" s="22">
        <v>1.3764765531873031E-5</v>
      </c>
      <c r="AE1197" s="22">
        <v>0.59589828697336056</v>
      </c>
      <c r="AF1197" s="22">
        <v>0.57144031032566456</v>
      </c>
      <c r="AG1197" s="22">
        <v>0.35137348766003268</v>
      </c>
      <c r="AH1197" s="22">
        <v>-0.44774436229326153</v>
      </c>
      <c r="AI1197">
        <v>-18.902189705582391</v>
      </c>
      <c r="AJ1197">
        <v>-10.787464088230255</v>
      </c>
      <c r="AK1197">
        <v>-7.1916427254868367</v>
      </c>
      <c r="AL1197">
        <v>13.415204810032671</v>
      </c>
      <c r="AM1197">
        <v>10.787464088230255</v>
      </c>
      <c r="AN1197">
        <v>7.1916427254868367</v>
      </c>
    </row>
    <row r="1198" spans="24:40" x14ac:dyDescent="0.25">
      <c r="X1198">
        <v>67.3</v>
      </c>
      <c r="Y1198" s="22">
        <v>67.370247926987972</v>
      </c>
      <c r="Z1198" s="22">
        <v>-7.0247926987974552E-2</v>
      </c>
      <c r="AA1198" s="22">
        <v>-7.1608167798942191E-2</v>
      </c>
      <c r="AB1198" s="22">
        <v>1.8995609757727207E-2</v>
      </c>
      <c r="AC1198" s="22">
        <v>-1.9724224139025741E-2</v>
      </c>
      <c r="AD1198" s="22">
        <v>3.9648662831620123E-7</v>
      </c>
      <c r="AE1198" s="22">
        <v>0.59589828697336056</v>
      </c>
      <c r="AF1198" s="22">
        <v>0.57376472124240396</v>
      </c>
      <c r="AG1198" s="22">
        <v>0.14044295688650871</v>
      </c>
      <c r="AH1198" s="22">
        <v>-7.160816779894924E-2</v>
      </c>
      <c r="AI1198">
        <v>-18.902189705582391</v>
      </c>
      <c r="AJ1198">
        <v>-10.787464088230255</v>
      </c>
      <c r="AK1198">
        <v>-7.1916427254868367</v>
      </c>
      <c r="AL1198">
        <v>13.415204810032671</v>
      </c>
      <c r="AM1198">
        <v>10.787464088230255</v>
      </c>
      <c r="AN1198">
        <v>7.1916427254868367</v>
      </c>
    </row>
    <row r="1199" spans="24:40" x14ac:dyDescent="0.25">
      <c r="X1199">
        <v>67</v>
      </c>
      <c r="Y1199" s="22">
        <v>66.858593267264666</v>
      </c>
      <c r="Z1199" s="22">
        <v>0.14140673273533366</v>
      </c>
      <c r="AA1199" s="22">
        <v>0.14584439568859864</v>
      </c>
      <c r="AB1199" s="22">
        <v>3.042738071840231E-2</v>
      </c>
      <c r="AC1199" s="22">
        <v>3.9937585782585147E-2</v>
      </c>
      <c r="AD1199" s="22">
        <v>2.6344759711527083E-6</v>
      </c>
      <c r="AE1199" s="22">
        <v>0.59589828697336056</v>
      </c>
      <c r="AF1199" s="22">
        <v>0.574739135418049</v>
      </c>
      <c r="AG1199" s="22">
        <v>0.19984390354120174</v>
      </c>
      <c r="AH1199" s="22">
        <v>0.14584439568859589</v>
      </c>
      <c r="AI1199">
        <v>-18.902189705582391</v>
      </c>
      <c r="AJ1199">
        <v>-10.787464088230255</v>
      </c>
      <c r="AK1199">
        <v>-7.1916427254868367</v>
      </c>
      <c r="AL1199">
        <v>13.415204810032671</v>
      </c>
      <c r="AM1199">
        <v>10.787464088230255</v>
      </c>
      <c r="AN1199">
        <v>7.1916427254868367</v>
      </c>
    </row>
    <row r="1200" spans="24:40" x14ac:dyDescent="0.25">
      <c r="X1200">
        <v>67.3</v>
      </c>
      <c r="Y1200" s="22">
        <v>67.870223581998786</v>
      </c>
      <c r="Z1200" s="22">
        <v>-0.57022358199878909</v>
      </c>
      <c r="AA1200" s="22">
        <v>-0.58139532795514981</v>
      </c>
      <c r="AB1200" s="22">
        <v>1.9215403735102683E-2</v>
      </c>
      <c r="AC1200" s="22">
        <v>-0.16012540731108391</v>
      </c>
      <c r="AD1200" s="22">
        <v>2.6438862817846179E-5</v>
      </c>
      <c r="AE1200" s="22">
        <v>0.59589828697336056</v>
      </c>
      <c r="AF1200" s="22">
        <v>0.57842557625660718</v>
      </c>
      <c r="AG1200" s="22">
        <v>0.40015672843410233</v>
      </c>
      <c r="AH1200" s="22">
        <v>-0.5813953279551497</v>
      </c>
      <c r="AI1200">
        <v>-18.902189705582391</v>
      </c>
      <c r="AJ1200">
        <v>-10.787464088230255</v>
      </c>
      <c r="AK1200">
        <v>-7.1916427254868367</v>
      </c>
      <c r="AL1200">
        <v>13.415204810032671</v>
      </c>
      <c r="AM1200">
        <v>10.787464088230255</v>
      </c>
      <c r="AN1200">
        <v>7.1916427254868367</v>
      </c>
    </row>
    <row r="1201" spans="24:40" x14ac:dyDescent="0.25">
      <c r="X1201">
        <v>67.2</v>
      </c>
      <c r="Y1201" s="22">
        <v>67.751322900521743</v>
      </c>
      <c r="Z1201" s="22">
        <v>-0.55132290052173971</v>
      </c>
      <c r="AA1201" s="22">
        <v>-0.56153072772498547</v>
      </c>
      <c r="AB1201" s="22">
        <v>1.817857278194852E-2</v>
      </c>
      <c r="AC1201" s="22">
        <v>-0.15473610874154492</v>
      </c>
      <c r="AD1201" s="22">
        <v>2.3332271362479274E-5</v>
      </c>
      <c r="AE1201" s="22">
        <v>0.59589828697336056</v>
      </c>
      <c r="AF1201" s="22">
        <v>0.57858067797670121</v>
      </c>
      <c r="AG1201" s="22">
        <v>0.39336510869870617</v>
      </c>
      <c r="AH1201" s="22">
        <v>-0.56153072772498902</v>
      </c>
      <c r="AI1201">
        <v>-18.902189705582391</v>
      </c>
      <c r="AJ1201">
        <v>-10.787464088230255</v>
      </c>
      <c r="AK1201">
        <v>-7.1916427254868367</v>
      </c>
      <c r="AL1201">
        <v>13.415204810032671</v>
      </c>
      <c r="AM1201">
        <v>10.787464088230255</v>
      </c>
      <c r="AN1201">
        <v>7.1916427254868367</v>
      </c>
    </row>
    <row r="1202" spans="24:40" x14ac:dyDescent="0.25">
      <c r="X1202">
        <v>66.8</v>
      </c>
      <c r="Y1202" s="22">
        <v>67.305742220211144</v>
      </c>
      <c r="Z1202" s="22">
        <v>-0.50574222021114679</v>
      </c>
      <c r="AA1202" s="22">
        <v>-0.51535697741606157</v>
      </c>
      <c r="AB1202" s="22">
        <v>1.8656499526069022E-2</v>
      </c>
      <c r="AC1202" s="22">
        <v>-0.14197784413260156</v>
      </c>
      <c r="AD1202" s="22">
        <v>2.0169571170659712E-5</v>
      </c>
      <c r="AE1202" s="22">
        <v>0.59589828697336056</v>
      </c>
      <c r="AF1202" s="22">
        <v>0.57920399748461393</v>
      </c>
      <c r="AG1202" s="22">
        <v>0.37679947469788433</v>
      </c>
      <c r="AH1202" s="22">
        <v>-0.51535697741606601</v>
      </c>
      <c r="AI1202">
        <v>-18.902189705582391</v>
      </c>
      <c r="AJ1202">
        <v>-10.787464088230255</v>
      </c>
      <c r="AK1202">
        <v>-7.1916427254868367</v>
      </c>
      <c r="AL1202">
        <v>13.415204810032671</v>
      </c>
      <c r="AM1202">
        <v>10.787464088230255</v>
      </c>
      <c r="AN1202">
        <v>7.1916427254868367</v>
      </c>
    </row>
    <row r="1203" spans="24:40" x14ac:dyDescent="0.25">
      <c r="X1203">
        <v>66.8</v>
      </c>
      <c r="Y1203" s="22">
        <v>67.230147165932493</v>
      </c>
      <c r="Z1203" s="22">
        <v>-0.43014716593249602</v>
      </c>
      <c r="AA1203" s="22">
        <v>-0.43844949455100846</v>
      </c>
      <c r="AB1203" s="22">
        <v>1.8935655581074528E-2</v>
      </c>
      <c r="AC1203" s="22">
        <v>-0.12077309935380103</v>
      </c>
      <c r="AD1203" s="22">
        <v>1.4817320532017382E-5</v>
      </c>
      <c r="AE1203" s="22">
        <v>0.59589828697336056</v>
      </c>
      <c r="AF1203" s="22">
        <v>0.5794119282117175</v>
      </c>
      <c r="AG1203" s="22">
        <v>0.3475242428289011</v>
      </c>
      <c r="AH1203" s="22">
        <v>-0.43844949455101018</v>
      </c>
      <c r="AI1203">
        <v>-18.902189705582391</v>
      </c>
      <c r="AJ1203">
        <v>-10.787464088230255</v>
      </c>
      <c r="AK1203">
        <v>-7.1916427254868367</v>
      </c>
      <c r="AL1203">
        <v>13.415204810032671</v>
      </c>
      <c r="AM1203">
        <v>10.787464088230255</v>
      </c>
      <c r="AN1203">
        <v>7.1916427254868367</v>
      </c>
    </row>
    <row r="1204" spans="24:40" x14ac:dyDescent="0.25">
      <c r="X1204">
        <v>66.8</v>
      </c>
      <c r="Y1204" s="22">
        <v>67.394975626181889</v>
      </c>
      <c r="Z1204" s="22">
        <v>-0.59497562618189193</v>
      </c>
      <c r="AA1204" s="22">
        <v>-0.60929939149173151</v>
      </c>
      <c r="AB1204" s="22">
        <v>2.3508582988678701E-2</v>
      </c>
      <c r="AC1204" s="22">
        <v>-0.1674429440519257</v>
      </c>
      <c r="AD1204" s="22">
        <v>3.5525330226528722E-5</v>
      </c>
      <c r="AE1204" s="22">
        <v>0.59589828697336056</v>
      </c>
      <c r="AF1204" s="22">
        <v>0.58034298799662132</v>
      </c>
      <c r="AG1204" s="22">
        <v>0.4091979277219347</v>
      </c>
      <c r="AH1204" s="22">
        <v>-0.60929939149172663</v>
      </c>
      <c r="AI1204">
        <v>-18.902189705582391</v>
      </c>
      <c r="AJ1204">
        <v>-10.787464088230255</v>
      </c>
      <c r="AK1204">
        <v>-7.1916427254868367</v>
      </c>
      <c r="AL1204">
        <v>13.415204810032671</v>
      </c>
      <c r="AM1204">
        <v>10.787464088230255</v>
      </c>
      <c r="AN1204">
        <v>7.1916427254868367</v>
      </c>
    </row>
    <row r="1205" spans="24:40" x14ac:dyDescent="0.25">
      <c r="X1205">
        <v>77.3</v>
      </c>
      <c r="Y1205" s="22">
        <v>79.582411715188755</v>
      </c>
      <c r="Z1205" s="22">
        <v>-2.2824117151887577</v>
      </c>
      <c r="AA1205" s="22">
        <v>-2.3064486900857162</v>
      </c>
      <c r="AB1205" s="22">
        <v>1.0421638686472738E-2</v>
      </c>
      <c r="AC1205" s="22">
        <v>-0.63807361207895852</v>
      </c>
      <c r="AD1205" s="22">
        <v>2.2566997984505558E-4</v>
      </c>
      <c r="AE1205" s="22">
        <v>0.59589828697336056</v>
      </c>
      <c r="AF1205" s="22">
        <v>0.58139608201669379</v>
      </c>
      <c r="AG1205" s="22">
        <v>0.79879510018462085</v>
      </c>
      <c r="AH1205" s="22">
        <v>-2.3064486900857193</v>
      </c>
      <c r="AI1205">
        <v>-18.902189705582391</v>
      </c>
      <c r="AJ1205">
        <v>-10.787464088230255</v>
      </c>
      <c r="AK1205">
        <v>-7.1916427254868367</v>
      </c>
      <c r="AL1205">
        <v>13.415204810032671</v>
      </c>
      <c r="AM1205">
        <v>10.787464088230255</v>
      </c>
      <c r="AN1205">
        <v>7.1916427254868367</v>
      </c>
    </row>
    <row r="1206" spans="24:40" x14ac:dyDescent="0.25">
      <c r="X1206">
        <v>77.099999999999994</v>
      </c>
      <c r="Y1206" s="22">
        <v>76.468288677641667</v>
      </c>
      <c r="Z1206" s="22">
        <v>0.63171132235832772</v>
      </c>
      <c r="AA1206" s="22">
        <v>0.63856387038617868</v>
      </c>
      <c r="AB1206" s="22">
        <v>1.0731186566670166E-2</v>
      </c>
      <c r="AC1206" s="22">
        <v>0.17662956266477428</v>
      </c>
      <c r="AD1206" s="22">
        <v>1.7811750924276173E-5</v>
      </c>
      <c r="AE1206" s="22">
        <v>0.59589828697336056</v>
      </c>
      <c r="AF1206" s="22">
        <v>0.58324130070937363</v>
      </c>
      <c r="AG1206" s="22">
        <v>0.42027320003156787</v>
      </c>
      <c r="AH1206" s="22">
        <v>0.63856387038617679</v>
      </c>
      <c r="AI1206">
        <v>-18.902189705582391</v>
      </c>
      <c r="AJ1206">
        <v>-10.787464088230255</v>
      </c>
      <c r="AK1206">
        <v>-7.1916427254868367</v>
      </c>
      <c r="AL1206">
        <v>13.415204810032671</v>
      </c>
      <c r="AM1206">
        <v>10.787464088230255</v>
      </c>
      <c r="AN1206">
        <v>7.1916427254868367</v>
      </c>
    </row>
    <row r="1207" spans="24:40" x14ac:dyDescent="0.25">
      <c r="X1207">
        <v>76.8</v>
      </c>
      <c r="Y1207" s="22">
        <v>76.513231039690027</v>
      </c>
      <c r="Z1207" s="22">
        <v>0.28676896030997057</v>
      </c>
      <c r="AA1207" s="22">
        <v>0.28921930496846926</v>
      </c>
      <c r="AB1207" s="22">
        <v>8.4722721353615426E-3</v>
      </c>
      <c r="AC1207" s="22">
        <v>8.0090610054618053E-2</v>
      </c>
      <c r="AD1207" s="22">
        <v>2.8847264460001606E-6</v>
      </c>
      <c r="AE1207" s="22">
        <v>0.61415241452626612</v>
      </c>
      <c r="AF1207" s="22">
        <v>0.58328543789561094</v>
      </c>
      <c r="AG1207" s="22">
        <v>0.28300284460517011</v>
      </c>
      <c r="AH1207" s="22">
        <v>0.28921930496846349</v>
      </c>
      <c r="AI1207">
        <v>-18.902189705582391</v>
      </c>
      <c r="AJ1207">
        <v>-10.787464088230255</v>
      </c>
      <c r="AK1207">
        <v>-7.1916427254868367</v>
      </c>
      <c r="AL1207">
        <v>13.415204810032671</v>
      </c>
      <c r="AM1207">
        <v>10.787464088230255</v>
      </c>
      <c r="AN1207">
        <v>7.1916427254868367</v>
      </c>
    </row>
    <row r="1208" spans="24:40" x14ac:dyDescent="0.25">
      <c r="X1208">
        <v>76.7</v>
      </c>
      <c r="Y1208" s="22">
        <v>76.49669578254229</v>
      </c>
      <c r="Z1208" s="22">
        <v>0.20330421745771332</v>
      </c>
      <c r="AA1208" s="22">
        <v>0.20519789652692566</v>
      </c>
      <c r="AB1208" s="22">
        <v>9.2285501034342805E-3</v>
      </c>
      <c r="AC1208" s="22">
        <v>5.6801726715678645E-2</v>
      </c>
      <c r="AD1208" s="22">
        <v>1.5817194901195121E-6</v>
      </c>
      <c r="AE1208" s="22">
        <v>0.61415241452626612</v>
      </c>
      <c r="AF1208" s="22">
        <v>0.5838759641716651</v>
      </c>
      <c r="AG1208" s="22">
        <v>0.23833112829775016</v>
      </c>
      <c r="AH1208" s="22">
        <v>0.20519789652693143</v>
      </c>
      <c r="AI1208">
        <v>-18.902189705582391</v>
      </c>
      <c r="AJ1208">
        <v>-10.787464088230255</v>
      </c>
      <c r="AK1208">
        <v>-7.1916427254868367</v>
      </c>
      <c r="AL1208">
        <v>13.415204810032671</v>
      </c>
      <c r="AM1208">
        <v>10.787464088230255</v>
      </c>
      <c r="AN1208">
        <v>7.1916427254868367</v>
      </c>
    </row>
    <row r="1209" spans="24:40" x14ac:dyDescent="0.25">
      <c r="X1209">
        <v>76.3</v>
      </c>
      <c r="Y1209" s="22">
        <v>78.085958636416592</v>
      </c>
      <c r="Z1209" s="22">
        <v>-1.7859586364165949</v>
      </c>
      <c r="AA1209" s="22">
        <v>-1.8014312381202444</v>
      </c>
      <c r="AB1209" s="22">
        <v>8.5890603961101507E-3</v>
      </c>
      <c r="AC1209" s="22">
        <v>-0.49882295940463117</v>
      </c>
      <c r="AD1209" s="22">
        <v>1.1345697968033403E-4</v>
      </c>
      <c r="AE1209" s="22">
        <v>0.61415241452626612</v>
      </c>
      <c r="AF1209" s="22">
        <v>0.58396422288311411</v>
      </c>
      <c r="AG1209" s="22">
        <v>0.70627399740088914</v>
      </c>
      <c r="AH1209" s="22">
        <v>-1.8014312381202493</v>
      </c>
      <c r="AI1209">
        <v>-18.902189705582391</v>
      </c>
      <c r="AJ1209">
        <v>-10.787464088230255</v>
      </c>
      <c r="AK1209">
        <v>-7.1916427254868367</v>
      </c>
      <c r="AL1209">
        <v>13.415204810032671</v>
      </c>
      <c r="AM1209">
        <v>10.787464088230255</v>
      </c>
      <c r="AN1209">
        <v>7.1916427254868367</v>
      </c>
    </row>
    <row r="1210" spans="24:40" x14ac:dyDescent="0.25">
      <c r="X1210">
        <v>75.7</v>
      </c>
      <c r="Y1210" s="22">
        <v>76.278549813450852</v>
      </c>
      <c r="Z1210" s="22">
        <v>-0.57854981345084866</v>
      </c>
      <c r="AA1210" s="22">
        <v>-0.58009332645879397</v>
      </c>
      <c r="AB1210" s="22">
        <v>2.6608011806860394E-3</v>
      </c>
      <c r="AC1210" s="22">
        <v>-0.16110952059533049</v>
      </c>
      <c r="AD1210" s="22">
        <v>3.6446711217867989E-6</v>
      </c>
      <c r="AE1210" s="22">
        <v>0.61415241452626612</v>
      </c>
      <c r="AF1210" s="22">
        <v>0.58447217398297924</v>
      </c>
      <c r="AG1210" s="22">
        <v>0.40138450467766001</v>
      </c>
      <c r="AH1210" s="22">
        <v>-0.5800933264587983</v>
      </c>
      <c r="AI1210">
        <v>-18.902189705582391</v>
      </c>
      <c r="AJ1210">
        <v>-10.787464088230255</v>
      </c>
      <c r="AK1210">
        <v>-7.1916427254868367</v>
      </c>
      <c r="AL1210">
        <v>13.415204810032671</v>
      </c>
      <c r="AM1210">
        <v>10.787464088230255</v>
      </c>
      <c r="AN1210">
        <v>7.1916427254868367</v>
      </c>
    </row>
    <row r="1211" spans="24:40" x14ac:dyDescent="0.25">
      <c r="X1211">
        <v>75.5</v>
      </c>
      <c r="Y1211" s="22">
        <v>77.458869535067109</v>
      </c>
      <c r="Z1211" s="22">
        <v>-1.9588695350671088</v>
      </c>
      <c r="AA1211" s="22">
        <v>-1.9689153594783733</v>
      </c>
      <c r="AB1211" s="22">
        <v>5.1022124251806624E-3</v>
      </c>
      <c r="AC1211" s="22">
        <v>-0.54615783871585555</v>
      </c>
      <c r="AD1211" s="22">
        <v>8.0512407361355047E-5</v>
      </c>
      <c r="AE1211" s="22">
        <v>0.61415241452626612</v>
      </c>
      <c r="AF1211" s="22">
        <v>0.58656461909276858</v>
      </c>
      <c r="AG1211" s="22">
        <v>0.73902492428595101</v>
      </c>
      <c r="AH1211" s="22">
        <v>-1.9689153594783684</v>
      </c>
      <c r="AI1211">
        <v>-18.902189705582391</v>
      </c>
      <c r="AJ1211">
        <v>-10.787464088230255</v>
      </c>
      <c r="AK1211">
        <v>-7.1916427254868367</v>
      </c>
      <c r="AL1211">
        <v>13.415204810032671</v>
      </c>
      <c r="AM1211">
        <v>10.787464088230255</v>
      </c>
      <c r="AN1211">
        <v>7.1916427254868367</v>
      </c>
    </row>
    <row r="1212" spans="24:40" x14ac:dyDescent="0.25">
      <c r="X1212">
        <v>75.3</v>
      </c>
      <c r="Y1212" s="22">
        <v>75.230702369861959</v>
      </c>
      <c r="Z1212" s="22">
        <v>6.9297630138038357E-2</v>
      </c>
      <c r="AA1212" s="22">
        <v>6.9543872528115003E-2</v>
      </c>
      <c r="AB1212" s="22">
        <v>3.5408207958724366E-3</v>
      </c>
      <c r="AC1212" s="22">
        <v>1.9305920719934762E-2</v>
      </c>
      <c r="AD1212" s="22">
        <v>6.9706274310788277E-8</v>
      </c>
      <c r="AE1212" s="22">
        <v>0.61415241452626612</v>
      </c>
      <c r="AF1212" s="22">
        <v>0.5867821916288235</v>
      </c>
      <c r="AG1212" s="22">
        <v>0.13894574739780546</v>
      </c>
      <c r="AH1212" s="22">
        <v>6.9543872528111395E-2</v>
      </c>
      <c r="AI1212">
        <v>-18.902189705582391</v>
      </c>
      <c r="AJ1212">
        <v>-10.787464088230255</v>
      </c>
      <c r="AK1212">
        <v>-7.1916427254868367</v>
      </c>
      <c r="AL1212">
        <v>13.415204810032671</v>
      </c>
      <c r="AM1212">
        <v>10.787464088230255</v>
      </c>
      <c r="AN1212">
        <v>7.1916427254868367</v>
      </c>
    </row>
    <row r="1213" spans="24:40" x14ac:dyDescent="0.25">
      <c r="X1213">
        <v>75.2</v>
      </c>
      <c r="Y1213" s="22">
        <v>75.135993559852423</v>
      </c>
      <c r="Z1213" s="22">
        <v>6.4006440147579724E-2</v>
      </c>
      <c r="AA1213" s="22">
        <v>6.4241704657490573E-2</v>
      </c>
      <c r="AB1213" s="22">
        <v>3.6621772596303953E-3</v>
      </c>
      <c r="AC1213" s="22">
        <v>1.7832911604489805E-2</v>
      </c>
      <c r="AD1213" s="22">
        <v>6.1521038375467806E-8</v>
      </c>
      <c r="AE1213" s="22">
        <v>0.61415241452626612</v>
      </c>
      <c r="AF1213" s="22">
        <v>0.58678309155952924</v>
      </c>
      <c r="AG1213" s="22">
        <v>0.13353992513285981</v>
      </c>
      <c r="AH1213" s="22">
        <v>6.424170465749629E-2</v>
      </c>
      <c r="AI1213">
        <v>-18.902189705582391</v>
      </c>
      <c r="AJ1213">
        <v>-10.787464088230255</v>
      </c>
      <c r="AK1213">
        <v>-7.1916427254868367</v>
      </c>
      <c r="AL1213">
        <v>13.415204810032671</v>
      </c>
      <c r="AM1213">
        <v>10.787464088230255</v>
      </c>
      <c r="AN1213">
        <v>7.1916427254868367</v>
      </c>
    </row>
    <row r="1214" spans="24:40" x14ac:dyDescent="0.25">
      <c r="X1214">
        <v>75</v>
      </c>
      <c r="Y1214" s="22">
        <v>74.968310039070602</v>
      </c>
      <c r="Z1214" s="22">
        <v>3.1689960929398353E-2</v>
      </c>
      <c r="AA1214" s="22">
        <v>3.1786893423245033E-2</v>
      </c>
      <c r="AB1214" s="22">
        <v>3.0494484804983999E-3</v>
      </c>
      <c r="AC1214" s="22">
        <v>8.8264646569742745E-3</v>
      </c>
      <c r="AD1214" s="22">
        <v>1.2542024784599816E-8</v>
      </c>
      <c r="AE1214" s="22">
        <v>0.61415241452626612</v>
      </c>
      <c r="AF1214" s="22">
        <v>0.58739349966625676</v>
      </c>
      <c r="AG1214" s="22">
        <v>9.3949266399340634E-2</v>
      </c>
      <c r="AH1214" s="22">
        <v>3.1786893423247642E-2</v>
      </c>
      <c r="AI1214">
        <v>-18.902189705582391</v>
      </c>
      <c r="AJ1214">
        <v>-10.787464088230255</v>
      </c>
      <c r="AK1214">
        <v>-7.1916427254868367</v>
      </c>
      <c r="AL1214">
        <v>13.415204810032671</v>
      </c>
      <c r="AM1214">
        <v>10.787464088230255</v>
      </c>
      <c r="AN1214">
        <v>7.1916427254868367</v>
      </c>
    </row>
    <row r="1215" spans="24:40" x14ac:dyDescent="0.25">
      <c r="X1215">
        <v>74.900000000000006</v>
      </c>
      <c r="Y1215" s="22">
        <v>75.923777117239268</v>
      </c>
      <c r="Z1215" s="22">
        <v>-1.0237771172392627</v>
      </c>
      <c r="AA1215" s="22">
        <v>-1.0263041696667869</v>
      </c>
      <c r="AB1215" s="22">
        <v>2.4622840890723228E-3</v>
      </c>
      <c r="AC1215" s="22">
        <v>-0.28506417902857184</v>
      </c>
      <c r="AD1215" s="22">
        <v>1.0557000158119483E-5</v>
      </c>
      <c r="AE1215" s="22">
        <v>0.61415241452626612</v>
      </c>
      <c r="AF1215" s="22">
        <v>0.58773607377028836</v>
      </c>
      <c r="AG1215" s="22">
        <v>0.53391401838551855</v>
      </c>
      <c r="AH1215" s="22">
        <v>-1.0263041696667818</v>
      </c>
      <c r="AI1215">
        <v>-18.902189705582391</v>
      </c>
      <c r="AJ1215">
        <v>-10.787464088230255</v>
      </c>
      <c r="AK1215">
        <v>-7.1916427254868367</v>
      </c>
      <c r="AL1215">
        <v>13.415204810032671</v>
      </c>
      <c r="AM1215">
        <v>10.787464088230255</v>
      </c>
      <c r="AN1215">
        <v>7.1916427254868367</v>
      </c>
    </row>
    <row r="1216" spans="24:40" x14ac:dyDescent="0.25">
      <c r="X1216">
        <v>74.7</v>
      </c>
      <c r="Y1216" s="22">
        <v>75.776837994168361</v>
      </c>
      <c r="Z1216" s="22">
        <v>-1.0768379941683577</v>
      </c>
      <c r="AA1216" s="22">
        <v>-1.0792252314004713</v>
      </c>
      <c r="AB1216" s="22">
        <v>2.2119916794518558E-3</v>
      </c>
      <c r="AC1216" s="22">
        <v>-0.29980103103961719</v>
      </c>
      <c r="AD1216" s="22">
        <v>1.0487158987870872E-5</v>
      </c>
      <c r="AE1216" s="22">
        <v>0.61415241452626612</v>
      </c>
      <c r="AF1216" s="22">
        <v>0.58779856706097078</v>
      </c>
      <c r="AG1216" s="22">
        <v>0.54754089439932907</v>
      </c>
      <c r="AH1216" s="22">
        <v>-1.07922523140047</v>
      </c>
      <c r="AI1216">
        <v>-18.902189705582391</v>
      </c>
      <c r="AJ1216">
        <v>-10.787464088230255</v>
      </c>
      <c r="AK1216">
        <v>-7.1916427254868367</v>
      </c>
      <c r="AL1216">
        <v>13.415204810032671</v>
      </c>
      <c r="AM1216">
        <v>10.787464088230255</v>
      </c>
      <c r="AN1216">
        <v>7.1916427254868367</v>
      </c>
    </row>
    <row r="1217" spans="24:40" x14ac:dyDescent="0.25">
      <c r="X1217">
        <v>74.5</v>
      </c>
      <c r="Y1217" s="22">
        <v>75.426089812966183</v>
      </c>
      <c r="Z1217" s="22">
        <v>-0.92608981296618254</v>
      </c>
      <c r="AA1217" s="22">
        <v>-0.92784326595618438</v>
      </c>
      <c r="AB1217" s="22">
        <v>1.8898159358818299E-3</v>
      </c>
      <c r="AC1217" s="22">
        <v>-0.25778981527301958</v>
      </c>
      <c r="AD1217" s="22">
        <v>6.622453684465419E-6</v>
      </c>
      <c r="AE1217" s="22">
        <v>0.63261352584071384</v>
      </c>
      <c r="AF1217" s="22">
        <v>0.59060458650028469</v>
      </c>
      <c r="AG1217" s="22">
        <v>0.50773006142340993</v>
      </c>
      <c r="AH1217" s="22">
        <v>-0.92784326595618716</v>
      </c>
      <c r="AI1217">
        <v>-18.902189705582391</v>
      </c>
      <c r="AJ1217">
        <v>-10.787464088230255</v>
      </c>
      <c r="AK1217">
        <v>-7.1916427254868367</v>
      </c>
      <c r="AL1217">
        <v>13.415204810032671</v>
      </c>
      <c r="AM1217">
        <v>10.787464088230255</v>
      </c>
      <c r="AN1217">
        <v>7.1916427254868367</v>
      </c>
    </row>
    <row r="1218" spans="24:40" x14ac:dyDescent="0.25">
      <c r="X1218">
        <v>74.2</v>
      </c>
      <c r="Y1218" s="22">
        <v>74.975993833086022</v>
      </c>
      <c r="Z1218" s="22">
        <v>-0.77599383308601944</v>
      </c>
      <c r="AA1218" s="22">
        <v>-0.77737142541180049</v>
      </c>
      <c r="AB1218" s="22">
        <v>1.7721159805294503E-3</v>
      </c>
      <c r="AC1218" s="22">
        <v>-0.21599580331459622</v>
      </c>
      <c r="AD1218" s="22">
        <v>4.3591264792244836E-6</v>
      </c>
      <c r="AE1218" s="22">
        <v>0.63261352584071384</v>
      </c>
      <c r="AF1218" s="22">
        <v>0.59131597181626572</v>
      </c>
      <c r="AG1218" s="22">
        <v>0.46475348660832683</v>
      </c>
      <c r="AH1218" s="22">
        <v>-0.7773714254117986</v>
      </c>
      <c r="AI1218">
        <v>-18.902189705582391</v>
      </c>
      <c r="AJ1218">
        <v>-10.787464088230255</v>
      </c>
      <c r="AK1218">
        <v>-7.1916427254868367</v>
      </c>
      <c r="AL1218">
        <v>13.415204810032671</v>
      </c>
      <c r="AM1218">
        <v>10.787464088230255</v>
      </c>
      <c r="AN1218">
        <v>7.1916427254868367</v>
      </c>
    </row>
    <row r="1219" spans="24:40" x14ac:dyDescent="0.25">
      <c r="X1219">
        <v>73.7</v>
      </c>
      <c r="Y1219" s="22">
        <v>74.521983564298296</v>
      </c>
      <c r="Z1219" s="22">
        <v>-0.82198356429829289</v>
      </c>
      <c r="AA1219" s="22">
        <v>-0.82384468655702392</v>
      </c>
      <c r="AB1219" s="22">
        <v>2.2590693235025952E-3</v>
      </c>
      <c r="AC1219" s="22">
        <v>-0.22885274775019068</v>
      </c>
      <c r="AD1219" s="22">
        <v>6.2412334994142306E-6</v>
      </c>
      <c r="AE1219" s="22">
        <v>0.63261352584071384</v>
      </c>
      <c r="AF1219" s="22">
        <v>0.59292966886382936</v>
      </c>
      <c r="AG1219" s="22">
        <v>0.47838556390237225</v>
      </c>
      <c r="AH1219" s="22">
        <v>-0.82384468655702447</v>
      </c>
      <c r="AI1219">
        <v>-18.902189705582391</v>
      </c>
      <c r="AJ1219">
        <v>-10.787464088230255</v>
      </c>
      <c r="AK1219">
        <v>-7.1916427254868367</v>
      </c>
      <c r="AL1219">
        <v>13.415204810032671</v>
      </c>
      <c r="AM1219">
        <v>10.787464088230255</v>
      </c>
      <c r="AN1219">
        <v>7.1916427254868367</v>
      </c>
    </row>
    <row r="1220" spans="24:40" x14ac:dyDescent="0.25">
      <c r="X1220">
        <v>89</v>
      </c>
      <c r="Y1220" s="22">
        <v>77.084337000187844</v>
      </c>
      <c r="Z1220" s="22">
        <v>11.915662999812156</v>
      </c>
      <c r="AA1220" s="22">
        <v>12.060640139441219</v>
      </c>
      <c r="AB1220" s="22">
        <v>1.2020683641405521E-2</v>
      </c>
      <c r="AC1220" s="22">
        <v>3.3338509343308735</v>
      </c>
      <c r="AD1220" s="22">
        <v>7.1173786115900336E-3</v>
      </c>
      <c r="AE1220" s="22">
        <v>0.63261352584071384</v>
      </c>
      <c r="AF1220" s="22">
        <v>0.59474988743585944</v>
      </c>
      <c r="AG1220" s="22">
        <v>1.8258836037192714</v>
      </c>
      <c r="AH1220" s="22">
        <v>12.060640139441215</v>
      </c>
      <c r="AI1220">
        <v>-18.902189705582391</v>
      </c>
      <c r="AJ1220">
        <v>-10.787464088230255</v>
      </c>
      <c r="AK1220">
        <v>-7.1916427254868367</v>
      </c>
      <c r="AL1220">
        <v>13.415204810032671</v>
      </c>
      <c r="AM1220">
        <v>10.787464088230255</v>
      </c>
      <c r="AN1220">
        <v>7.1916427254868367</v>
      </c>
    </row>
    <row r="1221" spans="24:40" x14ac:dyDescent="0.25">
      <c r="X1221">
        <v>86</v>
      </c>
      <c r="Y1221" s="22">
        <v>77.687138168851746</v>
      </c>
      <c r="Z1221" s="22">
        <v>8.3128618311482541</v>
      </c>
      <c r="AA1221" s="22">
        <v>8.403223658845306</v>
      </c>
      <c r="AB1221" s="22">
        <v>1.0753233683354272E-2</v>
      </c>
      <c r="AC1221" s="22">
        <v>2.3243425588087558</v>
      </c>
      <c r="AD1221" s="22">
        <v>3.0908726522410812E-3</v>
      </c>
      <c r="AE1221" s="22">
        <v>0.63261352584071384</v>
      </c>
      <c r="AF1221" s="22">
        <v>0.59676531253602738</v>
      </c>
      <c r="AG1221" s="22">
        <v>1.5245794694960166</v>
      </c>
      <c r="AH1221" s="22">
        <v>8.4032236588453095</v>
      </c>
      <c r="AI1221">
        <v>-18.902189705582391</v>
      </c>
      <c r="AJ1221">
        <v>-10.787464088230255</v>
      </c>
      <c r="AK1221">
        <v>-7.1916427254868367</v>
      </c>
      <c r="AL1221">
        <v>13.415204810032671</v>
      </c>
      <c r="AM1221">
        <v>10.787464088230255</v>
      </c>
      <c r="AN1221">
        <v>7.1916427254868367</v>
      </c>
    </row>
    <row r="1222" spans="24:40" x14ac:dyDescent="0.25">
      <c r="X1222">
        <v>83</v>
      </c>
      <c r="Y1222" s="22">
        <v>78.160533537455379</v>
      </c>
      <c r="Z1222" s="22">
        <v>4.8394664625446211</v>
      </c>
      <c r="AA1222" s="22">
        <v>4.8654093200863713</v>
      </c>
      <c r="AB1222" s="22">
        <v>5.3321017482838712E-3</v>
      </c>
      <c r="AC1222" s="22">
        <v>1.3494609615743844</v>
      </c>
      <c r="AD1222" s="22">
        <v>5.1379204539404725E-4</v>
      </c>
      <c r="AE1222" s="22">
        <v>0.63261352584071384</v>
      </c>
      <c r="AF1222" s="22">
        <v>0.59761542716390326</v>
      </c>
      <c r="AG1222" s="22">
        <v>1.1616630154973449</v>
      </c>
      <c r="AH1222" s="22">
        <v>4.8654093200863704</v>
      </c>
      <c r="AI1222">
        <v>-18.902189705582391</v>
      </c>
      <c r="AJ1222">
        <v>-10.787464088230255</v>
      </c>
      <c r="AK1222">
        <v>-7.1916427254868367</v>
      </c>
      <c r="AL1222">
        <v>13.415204810032671</v>
      </c>
      <c r="AM1222">
        <v>10.787464088230255</v>
      </c>
      <c r="AN1222">
        <v>7.1916427254868367</v>
      </c>
    </row>
    <row r="1223" spans="24:40" x14ac:dyDescent="0.25">
      <c r="X1223">
        <v>82</v>
      </c>
      <c r="Y1223" s="22">
        <v>78.602171617712813</v>
      </c>
      <c r="Z1223" s="22">
        <v>3.3978283822871873</v>
      </c>
      <c r="AA1223" s="22">
        <v>3.423286358694881</v>
      </c>
      <c r="AB1223" s="22">
        <v>7.4367066439024933E-3</v>
      </c>
      <c r="AC1223" s="22">
        <v>0.94847137068110299</v>
      </c>
      <c r="AD1223" s="22">
        <v>3.5474582403111478E-4</v>
      </c>
      <c r="AE1223" s="22">
        <v>0.63261352584071384</v>
      </c>
      <c r="AF1223" s="22">
        <v>0.59833245757042508</v>
      </c>
      <c r="AG1223" s="22">
        <v>0.97389494848320424</v>
      </c>
      <c r="AH1223" s="22">
        <v>3.4232863586948743</v>
      </c>
      <c r="AI1223">
        <v>-18.902189705582391</v>
      </c>
      <c r="AJ1223">
        <v>-10.787464088230255</v>
      </c>
      <c r="AK1223">
        <v>-7.1916427254868367</v>
      </c>
      <c r="AL1223">
        <v>13.415204810032671</v>
      </c>
      <c r="AM1223">
        <v>10.787464088230255</v>
      </c>
      <c r="AN1223">
        <v>7.1916427254868367</v>
      </c>
    </row>
    <row r="1224" spans="24:40" x14ac:dyDescent="0.25">
      <c r="X1224">
        <v>79.599999999999994</v>
      </c>
      <c r="Y1224" s="22">
        <v>78.264317093852185</v>
      </c>
      <c r="Z1224" s="22">
        <v>1.3356829061478095</v>
      </c>
      <c r="AA1224" s="22">
        <v>1.3462364652661449</v>
      </c>
      <c r="AB1224" s="22">
        <v>7.8393056425218634E-3</v>
      </c>
      <c r="AC1224" s="22">
        <v>0.37291877658151662</v>
      </c>
      <c r="AD1224" s="22">
        <v>5.7832302038794282E-5</v>
      </c>
      <c r="AE1224" s="22">
        <v>0.63261352584071384</v>
      </c>
      <c r="AF1224" s="22">
        <v>0.598658633835495</v>
      </c>
      <c r="AG1224" s="22">
        <v>0.6106707595599421</v>
      </c>
      <c r="AH1224" s="22">
        <v>1.3462364652661392</v>
      </c>
      <c r="AI1224">
        <v>-18.902189705582391</v>
      </c>
      <c r="AJ1224">
        <v>-10.787464088230255</v>
      </c>
      <c r="AK1224">
        <v>-7.1916427254868367</v>
      </c>
      <c r="AL1224">
        <v>13.415204810032671</v>
      </c>
      <c r="AM1224">
        <v>10.787464088230255</v>
      </c>
      <c r="AN1224">
        <v>7.1916427254868367</v>
      </c>
    </row>
    <row r="1225" spans="24:40" x14ac:dyDescent="0.25">
      <c r="X1225">
        <v>79.3</v>
      </c>
      <c r="Y1225" s="22">
        <v>78.190635717099426</v>
      </c>
      <c r="Z1225" s="22">
        <v>1.1093642829005717</v>
      </c>
      <c r="AA1225" s="22">
        <v>1.1194457920253171</v>
      </c>
      <c r="AB1225" s="22">
        <v>9.0058037616165612E-3</v>
      </c>
      <c r="AC1225" s="22">
        <v>0.30991351478266127</v>
      </c>
      <c r="AD1225" s="22">
        <v>4.5938710280198087E-5</v>
      </c>
      <c r="AE1225" s="22">
        <v>0.63261352584071384</v>
      </c>
      <c r="AF1225" s="22">
        <v>0.60070796626073808</v>
      </c>
      <c r="AG1225" s="22">
        <v>0.55669876484743641</v>
      </c>
      <c r="AH1225" s="22">
        <v>1.1194457920253191</v>
      </c>
      <c r="AI1225">
        <v>-18.902189705582391</v>
      </c>
      <c r="AJ1225">
        <v>-10.787464088230255</v>
      </c>
      <c r="AK1225">
        <v>-7.1916427254868367</v>
      </c>
      <c r="AL1225">
        <v>13.415204810032671</v>
      </c>
      <c r="AM1225">
        <v>10.787464088230255</v>
      </c>
      <c r="AN1225">
        <v>7.1916427254868367</v>
      </c>
    </row>
    <row r="1226" spans="24:40" x14ac:dyDescent="0.25">
      <c r="X1226">
        <v>79</v>
      </c>
      <c r="Y1226" s="22">
        <v>78.775752244744581</v>
      </c>
      <c r="Z1226" s="22">
        <v>0.22424775525541918</v>
      </c>
      <c r="AA1226" s="22">
        <v>0.2253388678916366</v>
      </c>
      <c r="AB1226" s="22">
        <v>4.8420969112974097E-3</v>
      </c>
      <c r="AC1226" s="22">
        <v>6.2514965812746251E-2</v>
      </c>
      <c r="AD1226" s="22">
        <v>1.0008197707272374E-6</v>
      </c>
      <c r="AE1226" s="22">
        <v>0.64941472986293525</v>
      </c>
      <c r="AF1226" s="22">
        <v>0.60166637997438366</v>
      </c>
      <c r="AG1226" s="22">
        <v>0.2500299298339026</v>
      </c>
      <c r="AH1226" s="22">
        <v>0.22533886789163252</v>
      </c>
      <c r="AI1226">
        <v>-18.902189705582391</v>
      </c>
      <c r="AJ1226">
        <v>-10.787464088230255</v>
      </c>
      <c r="AK1226">
        <v>-7.1916427254868367</v>
      </c>
      <c r="AL1226">
        <v>13.415204810032671</v>
      </c>
      <c r="AM1226">
        <v>10.787464088230255</v>
      </c>
      <c r="AN1226">
        <v>7.1916427254868367</v>
      </c>
    </row>
    <row r="1227" spans="24:40" x14ac:dyDescent="0.25">
      <c r="X1227">
        <v>78.7</v>
      </c>
      <c r="Y1227" s="22">
        <v>76.687497160087801</v>
      </c>
      <c r="Z1227" s="22">
        <v>2.0125028399122016</v>
      </c>
      <c r="AA1227" s="22">
        <v>2.0236929226273759</v>
      </c>
      <c r="AB1227" s="22">
        <v>5.5295359241774467E-3</v>
      </c>
      <c r="AC1227" s="22">
        <v>0.56123203066357896</v>
      </c>
      <c r="AD1227" s="22">
        <v>9.2178172191070969E-5</v>
      </c>
      <c r="AE1227" s="22">
        <v>0.64941472986293525</v>
      </c>
      <c r="AF1227" s="22">
        <v>0.60168546560317571</v>
      </c>
      <c r="AG1227" s="22">
        <v>0.74915421020213124</v>
      </c>
      <c r="AH1227" s="22">
        <v>2.0236929226273732</v>
      </c>
      <c r="AI1227">
        <v>-18.902189705582391</v>
      </c>
      <c r="AJ1227">
        <v>-10.787464088230255</v>
      </c>
      <c r="AK1227">
        <v>-7.1916427254868367</v>
      </c>
      <c r="AL1227">
        <v>13.415204810032671</v>
      </c>
      <c r="AM1227">
        <v>10.787464088230255</v>
      </c>
      <c r="AN1227">
        <v>7.1916427254868367</v>
      </c>
    </row>
    <row r="1228" spans="24:40" x14ac:dyDescent="0.25">
      <c r="X1228">
        <v>78.5</v>
      </c>
      <c r="Y1228" s="22">
        <v>77.776122281348492</v>
      </c>
      <c r="Z1228" s="22">
        <v>0.72387771865150796</v>
      </c>
      <c r="AA1228" s="22">
        <v>0.7273743092509477</v>
      </c>
      <c r="AB1228" s="22">
        <v>4.8071406358073804E-3</v>
      </c>
      <c r="AC1228" s="22">
        <v>0.20179642830114514</v>
      </c>
      <c r="AD1228" s="22">
        <v>1.0352683236529035E-5</v>
      </c>
      <c r="AE1228" s="22">
        <v>0.64941472986293525</v>
      </c>
      <c r="AF1228" s="22">
        <v>0.60203407265306441</v>
      </c>
      <c r="AG1228" s="22">
        <v>0.44921757345538604</v>
      </c>
      <c r="AH1228" s="22">
        <v>0.72737430925095048</v>
      </c>
      <c r="AI1228">
        <v>-18.902189705582391</v>
      </c>
      <c r="AJ1228">
        <v>-10.787464088230255</v>
      </c>
      <c r="AK1228">
        <v>-7.1916427254868367</v>
      </c>
      <c r="AL1228">
        <v>13.415204810032671</v>
      </c>
      <c r="AM1228">
        <v>10.787464088230255</v>
      </c>
      <c r="AN1228">
        <v>7.1916427254868367</v>
      </c>
    </row>
    <row r="1229" spans="24:40" x14ac:dyDescent="0.25">
      <c r="X1229">
        <v>77.7</v>
      </c>
      <c r="Y1229" s="22">
        <v>78.980589760819427</v>
      </c>
      <c r="Z1229" s="22">
        <v>-1.2805897608194243</v>
      </c>
      <c r="AA1229" s="22">
        <v>-1.2880931427227296</v>
      </c>
      <c r="AB1229" s="22">
        <v>5.8251858149409429E-3</v>
      </c>
      <c r="AC1229" s="22">
        <v>-0.3571745764493795</v>
      </c>
      <c r="AD1229" s="22">
        <v>3.9341825009685725E-5</v>
      </c>
      <c r="AE1229" s="22">
        <v>0.64941472986293525</v>
      </c>
      <c r="AF1229" s="22">
        <v>0.60326794456211508</v>
      </c>
      <c r="AG1229" s="22">
        <v>0.59764084235381665</v>
      </c>
      <c r="AH1229" s="22">
        <v>-1.2880931427227356</v>
      </c>
      <c r="AI1229">
        <v>-18.902189705582391</v>
      </c>
      <c r="AJ1229">
        <v>-10.787464088230255</v>
      </c>
      <c r="AK1229">
        <v>-7.1916427254868367</v>
      </c>
      <c r="AL1229">
        <v>13.415204810032671</v>
      </c>
      <c r="AM1229">
        <v>10.787464088230255</v>
      </c>
      <c r="AN1229">
        <v>7.1916427254868367</v>
      </c>
    </row>
    <row r="1230" spans="24:40" x14ac:dyDescent="0.25">
      <c r="X1230">
        <v>78</v>
      </c>
      <c r="Y1230" s="22">
        <v>76.759348475376882</v>
      </c>
      <c r="Z1230" s="22">
        <v>1.240651524623118</v>
      </c>
      <c r="AA1230" s="22">
        <v>1.2487842973377781</v>
      </c>
      <c r="AB1230" s="22">
        <v>6.5125520331993404E-3</v>
      </c>
      <c r="AC1230" s="22">
        <v>0.34615492348758792</v>
      </c>
      <c r="AD1230" s="22">
        <v>4.1340549693051101E-5</v>
      </c>
      <c r="AE1230" s="22">
        <v>0.64941472986293525</v>
      </c>
      <c r="AF1230" s="22">
        <v>0.6045675684299423</v>
      </c>
      <c r="AG1230" s="22">
        <v>0.58834932097146841</v>
      </c>
      <c r="AH1230" s="22">
        <v>1.2487842973377725</v>
      </c>
      <c r="AI1230">
        <v>-18.902189705582391</v>
      </c>
      <c r="AJ1230">
        <v>-10.787464088230255</v>
      </c>
      <c r="AK1230">
        <v>-7.1916427254868367</v>
      </c>
      <c r="AL1230">
        <v>13.415204810032671</v>
      </c>
      <c r="AM1230">
        <v>10.787464088230255</v>
      </c>
      <c r="AN1230">
        <v>7.1916427254868367</v>
      </c>
    </row>
    <row r="1231" spans="24:40" x14ac:dyDescent="0.25">
      <c r="X1231">
        <v>77.3</v>
      </c>
      <c r="Y1231" s="22">
        <v>78.984992408522018</v>
      </c>
      <c r="Z1231" s="22">
        <v>-1.6849924085220209</v>
      </c>
      <c r="AA1231" s="22">
        <v>-1.6952522768751095</v>
      </c>
      <c r="AB1231" s="22">
        <v>6.0521189046872847E-3</v>
      </c>
      <c r="AC1231" s="22">
        <v>-0.47002183559237776</v>
      </c>
      <c r="AD1231" s="22">
        <v>7.0798866920730266E-5</v>
      </c>
      <c r="AE1231" s="22">
        <v>0.64941472986293525</v>
      </c>
      <c r="AF1231" s="22">
        <v>0.60508705284220077</v>
      </c>
      <c r="AG1231" s="22">
        <v>0.68558138509762478</v>
      </c>
      <c r="AH1231" s="22">
        <v>-1.6952522768751108</v>
      </c>
      <c r="AI1231">
        <v>-18.902189705582391</v>
      </c>
      <c r="AJ1231">
        <v>-10.787464088230255</v>
      </c>
      <c r="AK1231">
        <v>-7.1916427254868367</v>
      </c>
      <c r="AL1231">
        <v>13.415204810032671</v>
      </c>
      <c r="AM1231">
        <v>10.787464088230255</v>
      </c>
      <c r="AN1231">
        <v>7.1916427254868367</v>
      </c>
    </row>
    <row r="1232" spans="24:40" x14ac:dyDescent="0.25">
      <c r="X1232">
        <v>77.2</v>
      </c>
      <c r="Y1232" s="22">
        <v>79.053427298356226</v>
      </c>
      <c r="Z1232" s="22">
        <v>-1.8534272983562232</v>
      </c>
      <c r="AA1232" s="22">
        <v>-1.8616005492117154</v>
      </c>
      <c r="AB1232" s="22">
        <v>4.3904428686123249E-3</v>
      </c>
      <c r="AC1232" s="22">
        <v>-0.51657444600337477</v>
      </c>
      <c r="AD1232" s="22">
        <v>6.1934339383618234E-5</v>
      </c>
      <c r="AE1232" s="22">
        <v>0.64941472986293525</v>
      </c>
      <c r="AF1232" s="22">
        <v>0.61041424440039793</v>
      </c>
      <c r="AG1232" s="22">
        <v>0.71873113610262829</v>
      </c>
      <c r="AH1232" s="22">
        <v>-1.8616005492117147</v>
      </c>
      <c r="AI1232">
        <v>-18.902189705582391</v>
      </c>
      <c r="AJ1232">
        <v>-10.787464088230255</v>
      </c>
      <c r="AK1232">
        <v>-7.1916427254868367</v>
      </c>
      <c r="AL1232">
        <v>13.415204810032671</v>
      </c>
      <c r="AM1232">
        <v>10.787464088230255</v>
      </c>
      <c r="AN1232">
        <v>7.1916427254868367</v>
      </c>
    </row>
    <row r="1233" spans="24:40" x14ac:dyDescent="0.25">
      <c r="X1233">
        <v>76.900000000000006</v>
      </c>
      <c r="Y1233" s="22">
        <v>77.665282483856572</v>
      </c>
      <c r="Z1233" s="22">
        <v>-0.76528248385656639</v>
      </c>
      <c r="AA1233" s="22">
        <v>-0.7813016594843134</v>
      </c>
      <c r="AB1233" s="22">
        <v>2.0503189047777017E-2</v>
      </c>
      <c r="AC1233" s="22">
        <v>-0.21504143609642187</v>
      </c>
      <c r="AD1233" s="22">
        <v>5.0945882800331122E-5</v>
      </c>
      <c r="AE1233" s="22">
        <v>0.64941472986293525</v>
      </c>
      <c r="AF1233" s="22">
        <v>0.61111098833948896</v>
      </c>
      <c r="AG1233" s="22">
        <v>0.46372560431404031</v>
      </c>
      <c r="AH1233" s="22">
        <v>-0.78130165948431518</v>
      </c>
      <c r="AI1233">
        <v>-18.902189705582391</v>
      </c>
      <c r="AJ1233">
        <v>-10.787464088230255</v>
      </c>
      <c r="AK1233">
        <v>-7.1916427254868367</v>
      </c>
      <c r="AL1233">
        <v>13.415204810032671</v>
      </c>
      <c r="AM1233">
        <v>10.787464088230255</v>
      </c>
      <c r="AN1233">
        <v>7.1916427254868367</v>
      </c>
    </row>
    <row r="1234" spans="24:40" x14ac:dyDescent="0.25">
      <c r="X1234">
        <v>76.599999999999994</v>
      </c>
      <c r="Y1234" s="22">
        <v>76.426334873967022</v>
      </c>
      <c r="Z1234" s="22">
        <v>0.17366512603297224</v>
      </c>
      <c r="AA1234" s="22">
        <v>0.17610394356080405</v>
      </c>
      <c r="AB1234" s="22">
        <v>1.3848738867041268E-2</v>
      </c>
      <c r="AC1234" s="22">
        <v>4.8634307950197853E-2</v>
      </c>
      <c r="AD1234" s="22">
        <v>1.7482300123963219E-6</v>
      </c>
      <c r="AE1234" s="22">
        <v>0.64941472986293525</v>
      </c>
      <c r="AF1234" s="22">
        <v>0.61208958239022315</v>
      </c>
      <c r="AG1234" s="22">
        <v>0.22053187513418065</v>
      </c>
      <c r="AH1234" s="22">
        <v>0.17610394356080197</v>
      </c>
      <c r="AI1234">
        <v>-18.902189705582391</v>
      </c>
      <c r="AJ1234">
        <v>-10.787464088230255</v>
      </c>
      <c r="AK1234">
        <v>-7.1916427254868367</v>
      </c>
      <c r="AL1234">
        <v>13.415204810032671</v>
      </c>
      <c r="AM1234">
        <v>10.787464088230255</v>
      </c>
      <c r="AN1234">
        <v>7.1916427254868367</v>
      </c>
    </row>
    <row r="1235" spans="24:40" x14ac:dyDescent="0.25">
      <c r="X1235">
        <v>74.8</v>
      </c>
      <c r="Y1235" s="22">
        <v>75.593120569239048</v>
      </c>
      <c r="Z1235" s="22">
        <v>-0.79312056923905061</v>
      </c>
      <c r="AA1235" s="22">
        <v>-0.7974318128158302</v>
      </c>
      <c r="AB1235" s="22">
        <v>5.406410313074767E-3</v>
      </c>
      <c r="AC1235" s="22">
        <v>-0.22116595607911477</v>
      </c>
      <c r="AD1235" s="22">
        <v>1.3994142771686714E-5</v>
      </c>
      <c r="AE1235" s="22">
        <v>0.64941472986293525</v>
      </c>
      <c r="AF1235" s="22">
        <v>0.61481966952757827</v>
      </c>
      <c r="AG1235" s="22">
        <v>0.47028284689016114</v>
      </c>
      <c r="AH1235" s="22">
        <v>-0.79743181281583198</v>
      </c>
      <c r="AI1235">
        <v>-18.902189705582391</v>
      </c>
      <c r="AJ1235">
        <v>-10.787464088230255</v>
      </c>
      <c r="AK1235">
        <v>-7.1916427254868367</v>
      </c>
      <c r="AL1235">
        <v>13.415204810032671</v>
      </c>
      <c r="AM1235">
        <v>10.787464088230255</v>
      </c>
      <c r="AN1235">
        <v>7.1916427254868367</v>
      </c>
    </row>
    <row r="1236" spans="24:40" x14ac:dyDescent="0.25">
      <c r="X1236">
        <v>74.599999999999994</v>
      </c>
      <c r="Y1236" s="22">
        <v>75.453057673750251</v>
      </c>
      <c r="Z1236" s="22">
        <v>-0.85305767375025709</v>
      </c>
      <c r="AA1236" s="22">
        <v>-0.85517219923524124</v>
      </c>
      <c r="AB1236" s="22">
        <v>2.4726312278162289E-3</v>
      </c>
      <c r="AC1236" s="22">
        <v>-0.23752967568907229</v>
      </c>
      <c r="AD1236" s="22">
        <v>7.360658692613767E-6</v>
      </c>
      <c r="AE1236" s="22">
        <v>0.64941472986293525</v>
      </c>
      <c r="AF1236" s="22">
        <v>0.61648528531091051</v>
      </c>
      <c r="AG1236" s="22">
        <v>0.48737016290400081</v>
      </c>
      <c r="AH1236" s="22">
        <v>-0.85517219923524646</v>
      </c>
      <c r="AI1236">
        <v>-18.902189705582391</v>
      </c>
      <c r="AJ1236">
        <v>-10.787464088230255</v>
      </c>
      <c r="AK1236">
        <v>-7.1916427254868367</v>
      </c>
      <c r="AL1236">
        <v>13.415204810032671</v>
      </c>
      <c r="AM1236">
        <v>10.787464088230255</v>
      </c>
      <c r="AN1236">
        <v>7.1916427254868367</v>
      </c>
    </row>
    <row r="1237" spans="24:40" x14ac:dyDescent="0.25">
      <c r="X1237">
        <v>74.400000000000006</v>
      </c>
      <c r="Y1237" s="22">
        <v>75.872505360380686</v>
      </c>
      <c r="Z1237" s="22">
        <v>-1.4725053603806799</v>
      </c>
      <c r="AA1237" s="22">
        <v>-1.4769163760110047</v>
      </c>
      <c r="AB1237" s="22">
        <v>2.9866387169712244E-3</v>
      </c>
      <c r="AC1237" s="22">
        <v>-0.41011748643798468</v>
      </c>
      <c r="AD1237" s="22">
        <v>2.6518239293550391E-5</v>
      </c>
      <c r="AE1237" s="22">
        <v>0.67020216077934069</v>
      </c>
      <c r="AF1237" s="22">
        <v>0.61912904110751898</v>
      </c>
      <c r="AG1237" s="22">
        <v>0.64040415866699729</v>
      </c>
      <c r="AH1237" s="22">
        <v>-1.4769163760110033</v>
      </c>
      <c r="AI1237">
        <v>-18.902189705582391</v>
      </c>
      <c r="AJ1237">
        <v>-10.787464088230255</v>
      </c>
      <c r="AK1237">
        <v>-7.1916427254868367</v>
      </c>
      <c r="AL1237">
        <v>13.415204810032671</v>
      </c>
      <c r="AM1237">
        <v>10.787464088230255</v>
      </c>
      <c r="AN1237">
        <v>7.1916427254868367</v>
      </c>
    </row>
    <row r="1238" spans="24:40" x14ac:dyDescent="0.25">
      <c r="X1238">
        <v>74.3</v>
      </c>
      <c r="Y1238" s="22">
        <v>75.671271171781356</v>
      </c>
      <c r="Z1238" s="22">
        <v>-1.371271171781359</v>
      </c>
      <c r="AA1238" s="22">
        <v>-1.3763865616121933</v>
      </c>
      <c r="AB1238" s="22">
        <v>3.7165357273180738E-3</v>
      </c>
      <c r="AC1238" s="22">
        <v>-0.38206194002394422</v>
      </c>
      <c r="AD1238" s="22">
        <v>2.8659548356354205E-5</v>
      </c>
      <c r="AE1238" s="22">
        <v>0.67020216077934069</v>
      </c>
      <c r="AF1238" s="22">
        <v>0.62022762094856909</v>
      </c>
      <c r="AG1238" s="22">
        <v>0.61811159188608022</v>
      </c>
      <c r="AH1238" s="22">
        <v>-1.3763865616121913</v>
      </c>
      <c r="AI1238">
        <v>-18.902189705582391</v>
      </c>
      <c r="AJ1238">
        <v>-10.787464088230255</v>
      </c>
      <c r="AK1238">
        <v>-7.1916427254868367</v>
      </c>
      <c r="AL1238">
        <v>13.415204810032671</v>
      </c>
      <c r="AM1238">
        <v>10.787464088230255</v>
      </c>
      <c r="AN1238">
        <v>7.1916427254868367</v>
      </c>
    </row>
    <row r="1239" spans="24:40" x14ac:dyDescent="0.25">
      <c r="X1239">
        <v>73.400000000000006</v>
      </c>
      <c r="Y1239" s="22">
        <v>76.124698703718863</v>
      </c>
      <c r="Z1239" s="22">
        <v>-2.7246987037188575</v>
      </c>
      <c r="AA1239" s="22">
        <v>-2.7317213790195467</v>
      </c>
      <c r="AB1239" s="22">
        <v>2.570787546132765E-3</v>
      </c>
      <c r="AC1239" s="22">
        <v>-0.75871616148820575</v>
      </c>
      <c r="AD1239" s="22">
        <v>7.8088876243029607E-5</v>
      </c>
      <c r="AE1239" s="22">
        <v>0.67020216077934069</v>
      </c>
      <c r="AF1239" s="22">
        <v>0.63156936530513053</v>
      </c>
      <c r="AG1239" s="22">
        <v>0.87104314559509954</v>
      </c>
      <c r="AH1239" s="22">
        <v>-2.7317213790195454</v>
      </c>
      <c r="AI1239">
        <v>-18.902189705582391</v>
      </c>
      <c r="AJ1239">
        <v>-10.787464088230255</v>
      </c>
      <c r="AK1239">
        <v>-7.1916427254868367</v>
      </c>
      <c r="AL1239">
        <v>13.415204810032671</v>
      </c>
      <c r="AM1239">
        <v>10.787464088230255</v>
      </c>
      <c r="AN1239">
        <v>7.1916427254868367</v>
      </c>
    </row>
    <row r="1240" spans="24:40" x14ac:dyDescent="0.25">
      <c r="X1240">
        <v>73.099999999999994</v>
      </c>
      <c r="Y1240" s="22">
        <v>75.047335290440856</v>
      </c>
      <c r="Z1240" s="22">
        <v>-1.9473352904408614</v>
      </c>
      <c r="AA1240" s="22">
        <v>-1.9544412557745403</v>
      </c>
      <c r="AB1240" s="22">
        <v>3.6358039990596167E-3</v>
      </c>
      <c r="AC1240" s="22">
        <v>-0.54254225695123626</v>
      </c>
      <c r="AD1240" s="22">
        <v>5.6532200231897191E-5</v>
      </c>
      <c r="AE1240" s="22">
        <v>0.67020216077934069</v>
      </c>
      <c r="AF1240" s="22">
        <v>0.63364028439445497</v>
      </c>
      <c r="AG1240" s="22">
        <v>0.73657467846188973</v>
      </c>
      <c r="AH1240" s="22">
        <v>-1.9544412557745334</v>
      </c>
      <c r="AI1240">
        <v>-18.902189705582391</v>
      </c>
      <c r="AJ1240">
        <v>-10.787464088230255</v>
      </c>
      <c r="AK1240">
        <v>-7.1916427254868367</v>
      </c>
      <c r="AL1240">
        <v>13.415204810032671</v>
      </c>
      <c r="AM1240">
        <v>10.787464088230255</v>
      </c>
      <c r="AN1240">
        <v>7.1916427254868367</v>
      </c>
    </row>
    <row r="1241" spans="24:40" x14ac:dyDescent="0.25">
      <c r="X1241">
        <v>73.099999999999994</v>
      </c>
      <c r="Y1241" s="22">
        <v>74.183964692318682</v>
      </c>
      <c r="Z1241" s="22">
        <v>-1.0839646923186876</v>
      </c>
      <c r="AA1241" s="22">
        <v>-1.0889618499757461</v>
      </c>
      <c r="AB1241" s="22">
        <v>4.5889189388738233E-3</v>
      </c>
      <c r="AC1241" s="22">
        <v>-0.30214526488004373</v>
      </c>
      <c r="AD1241" s="22">
        <v>2.2150620635512526E-5</v>
      </c>
      <c r="AE1241" s="22">
        <v>0.67020216077934069</v>
      </c>
      <c r="AF1241" s="22">
        <v>0.63656720627355501</v>
      </c>
      <c r="AG1241" s="22">
        <v>0.54967741892863287</v>
      </c>
      <c r="AH1241" s="22">
        <v>-1.0889618499757525</v>
      </c>
      <c r="AI1241">
        <v>-18.902189705582391</v>
      </c>
      <c r="AJ1241">
        <v>-10.787464088230255</v>
      </c>
      <c r="AK1241">
        <v>-7.1916427254868367</v>
      </c>
      <c r="AL1241">
        <v>13.415204810032671</v>
      </c>
      <c r="AM1241">
        <v>10.787464088230255</v>
      </c>
      <c r="AN1241">
        <v>7.1916427254868367</v>
      </c>
    </row>
    <row r="1242" spans="24:40" x14ac:dyDescent="0.25">
      <c r="X1242">
        <v>72.900000000000006</v>
      </c>
      <c r="Y1242" s="22">
        <v>74.122734147235732</v>
      </c>
      <c r="Z1242" s="22">
        <v>-1.2227341472357267</v>
      </c>
      <c r="AA1242" s="22">
        <v>-1.2265842298272389</v>
      </c>
      <c r="AB1242" s="22">
        <v>3.1388652306886581E-3</v>
      </c>
      <c r="AC1242" s="22">
        <v>-0.3405780076378363</v>
      </c>
      <c r="AD1242" s="22">
        <v>1.9222842397566156E-5</v>
      </c>
      <c r="AE1242" s="22">
        <v>0.67020216077934069</v>
      </c>
      <c r="AF1242" s="22">
        <v>0.6378576257603491</v>
      </c>
      <c r="AG1242" s="22">
        <v>0.58359061647514199</v>
      </c>
      <c r="AH1242" s="22">
        <v>-1.2265842298272425</v>
      </c>
      <c r="AI1242">
        <v>-18.902189705582391</v>
      </c>
      <c r="AJ1242">
        <v>-10.787464088230255</v>
      </c>
      <c r="AK1242">
        <v>-7.1916427254868367</v>
      </c>
      <c r="AL1242">
        <v>13.415204810032671</v>
      </c>
      <c r="AM1242">
        <v>10.787464088230255</v>
      </c>
      <c r="AN1242">
        <v>7.1916427254868367</v>
      </c>
    </row>
    <row r="1243" spans="24:40" x14ac:dyDescent="0.25">
      <c r="X1243">
        <v>72.5</v>
      </c>
      <c r="Y1243" s="22">
        <v>73.531173908089812</v>
      </c>
      <c r="Z1243" s="22">
        <v>-1.0311739080898121</v>
      </c>
      <c r="AA1243" s="22">
        <v>-1.0334403678944142</v>
      </c>
      <c r="AB1243" s="22">
        <v>2.1931210305000427E-3</v>
      </c>
      <c r="AC1243" s="22">
        <v>-0.28708503895050974</v>
      </c>
      <c r="AD1243" s="22">
        <v>9.5341861203559543E-6</v>
      </c>
      <c r="AE1243" s="22">
        <v>0.67020216077934069</v>
      </c>
      <c r="AF1243" s="22">
        <v>0.63863314202671484</v>
      </c>
      <c r="AG1243" s="22">
        <v>0.53580317183692538</v>
      </c>
      <c r="AH1243" s="22">
        <v>-1.0334403678944091</v>
      </c>
      <c r="AI1243">
        <v>-18.902189705582391</v>
      </c>
      <c r="AJ1243">
        <v>-10.787464088230255</v>
      </c>
      <c r="AK1243">
        <v>-7.1916427254868367</v>
      </c>
      <c r="AL1243">
        <v>13.415204810032671</v>
      </c>
      <c r="AM1243">
        <v>10.787464088230255</v>
      </c>
      <c r="AN1243">
        <v>7.1916427254868367</v>
      </c>
    </row>
    <row r="1244" spans="24:40" x14ac:dyDescent="0.25">
      <c r="X1244">
        <v>71.900000000000006</v>
      </c>
      <c r="Y1244" s="22">
        <v>73.038462216432592</v>
      </c>
      <c r="Z1244" s="22">
        <v>-1.1384622164325862</v>
      </c>
      <c r="AA1244" s="22">
        <v>-1.1410162300932711</v>
      </c>
      <c r="AB1244" s="22">
        <v>2.2383675125118088E-3</v>
      </c>
      <c r="AC1244" s="22">
        <v>-0.31696193800623867</v>
      </c>
      <c r="AD1244" s="22">
        <v>1.1862199408126741E-5</v>
      </c>
      <c r="AE1244" s="22">
        <v>0.67020216077934069</v>
      </c>
      <c r="AF1244" s="22">
        <v>0.63877555300161049</v>
      </c>
      <c r="AG1244" s="22">
        <v>0.56299372821216997</v>
      </c>
      <c r="AH1244" s="22">
        <v>-1.1410162300932756</v>
      </c>
      <c r="AI1244">
        <v>-18.902189705582391</v>
      </c>
      <c r="AJ1244">
        <v>-10.787464088230255</v>
      </c>
      <c r="AK1244">
        <v>-7.1916427254868367</v>
      </c>
      <c r="AL1244">
        <v>13.415204810032671</v>
      </c>
      <c r="AM1244">
        <v>10.787464088230255</v>
      </c>
      <c r="AN1244">
        <v>7.1916427254868367</v>
      </c>
    </row>
    <row r="1245" spans="24:40" x14ac:dyDescent="0.25">
      <c r="X1245">
        <v>71.7</v>
      </c>
      <c r="Y1245" s="22">
        <v>72.333911360674634</v>
      </c>
      <c r="Z1245" s="22">
        <v>-0.63391136067463094</v>
      </c>
      <c r="AA1245" s="22">
        <v>-0.63605350216471379</v>
      </c>
      <c r="AB1245" s="22">
        <v>3.3678636825259746E-3</v>
      </c>
      <c r="AC1245" s="22">
        <v>-0.17658873009430254</v>
      </c>
      <c r="AD1245" s="22">
        <v>5.5461547570575852E-6</v>
      </c>
      <c r="AE1245" s="22">
        <v>0.67020216077934069</v>
      </c>
      <c r="AF1245" s="22">
        <v>0.63948058435979116</v>
      </c>
      <c r="AG1245" s="22">
        <v>0.4202246186199739</v>
      </c>
      <c r="AH1245" s="22">
        <v>-0.6360535021647149</v>
      </c>
      <c r="AI1245">
        <v>-18.902189705582391</v>
      </c>
      <c r="AJ1245">
        <v>-10.787464088230255</v>
      </c>
      <c r="AK1245">
        <v>-7.1916427254868367</v>
      </c>
      <c r="AL1245">
        <v>13.415204810032671</v>
      </c>
      <c r="AM1245">
        <v>10.787464088230255</v>
      </c>
      <c r="AN1245">
        <v>7.1916427254868367</v>
      </c>
    </row>
    <row r="1246" spans="24:40" x14ac:dyDescent="0.25">
      <c r="X1246">
        <v>71.099999999999994</v>
      </c>
      <c r="Y1246" s="22">
        <v>71.720390341528912</v>
      </c>
      <c r="Z1246" s="22">
        <v>-0.62039034152891759</v>
      </c>
      <c r="AA1246" s="22">
        <v>-0.62230459141937899</v>
      </c>
      <c r="AB1246" s="22">
        <v>3.0760658315066311E-3</v>
      </c>
      <c r="AC1246" s="22">
        <v>-0.17279688466531981</v>
      </c>
      <c r="AD1246" s="22">
        <v>4.8489959207795525E-6</v>
      </c>
      <c r="AE1246" s="22">
        <v>0.67020216077934069</v>
      </c>
      <c r="AF1246" s="22">
        <v>0.6396713505127426</v>
      </c>
      <c r="AG1246" s="22">
        <v>0.41568844663439924</v>
      </c>
      <c r="AH1246" s="22">
        <v>-0.62230459141937244</v>
      </c>
      <c r="AI1246">
        <v>-18.902189705582391</v>
      </c>
      <c r="AJ1246">
        <v>-10.787464088230255</v>
      </c>
      <c r="AK1246">
        <v>-7.1916427254868367</v>
      </c>
      <c r="AL1246">
        <v>13.415204810032671</v>
      </c>
      <c r="AM1246">
        <v>10.787464088230255</v>
      </c>
      <c r="AN1246">
        <v>7.1916427254868367</v>
      </c>
    </row>
    <row r="1247" spans="24:40" x14ac:dyDescent="0.25">
      <c r="X1247">
        <v>77</v>
      </c>
      <c r="Y1247" s="22">
        <v>70.83074199080275</v>
      </c>
      <c r="Z1247" s="22">
        <v>6.1692580091972502</v>
      </c>
      <c r="AA1247" s="22">
        <v>6.1956638368774861</v>
      </c>
      <c r="AB1247" s="22">
        <v>4.2619852166704379E-3</v>
      </c>
      <c r="AC1247" s="22">
        <v>1.7193420366707055</v>
      </c>
      <c r="AD1247" s="22">
        <v>6.6594415778393459E-4</v>
      </c>
      <c r="AE1247" s="22">
        <v>0.67020216077934069</v>
      </c>
      <c r="AF1247" s="22">
        <v>0.63973152280081691</v>
      </c>
      <c r="AG1247" s="22">
        <v>1.3112368346987151</v>
      </c>
      <c r="AH1247" s="22">
        <v>6.1956638368774817</v>
      </c>
      <c r="AI1247">
        <v>-18.902189705582391</v>
      </c>
      <c r="AJ1247">
        <v>-10.787464088230255</v>
      </c>
      <c r="AK1247">
        <v>-7.1916427254868367</v>
      </c>
      <c r="AL1247">
        <v>13.415204810032671</v>
      </c>
      <c r="AM1247">
        <v>10.787464088230255</v>
      </c>
      <c r="AN1247">
        <v>7.1916427254868367</v>
      </c>
    </row>
    <row r="1248" spans="24:40" x14ac:dyDescent="0.25">
      <c r="X1248">
        <v>78</v>
      </c>
      <c r="Y1248" s="22">
        <v>70.520835277076614</v>
      </c>
      <c r="Z1248" s="22">
        <v>7.479164722923386</v>
      </c>
      <c r="AA1248" s="22">
        <v>7.5148565904040225</v>
      </c>
      <c r="AB1248" s="22">
        <v>4.749507465813531E-3</v>
      </c>
      <c r="AC1248" s="22">
        <v>2.0849170912718753</v>
      </c>
      <c r="AD1248" s="22">
        <v>1.0917926130282706E-3</v>
      </c>
      <c r="AE1248" s="22">
        <v>0.67020216077934069</v>
      </c>
      <c r="AF1248" s="22">
        <v>0.6429069513204575</v>
      </c>
      <c r="AG1248" s="22">
        <v>1.4439241985893425</v>
      </c>
      <c r="AH1248" s="22">
        <v>7.5148565904040279</v>
      </c>
      <c r="AI1248">
        <v>-18.902189705582391</v>
      </c>
      <c r="AJ1248">
        <v>-10.787464088230255</v>
      </c>
      <c r="AK1248">
        <v>-7.1916427254868367</v>
      </c>
      <c r="AL1248">
        <v>13.415204810032671</v>
      </c>
      <c r="AM1248">
        <v>10.787464088230255</v>
      </c>
      <c r="AN1248">
        <v>7.1916427254868367</v>
      </c>
    </row>
    <row r="1249" spans="24:40" x14ac:dyDescent="0.25">
      <c r="X1249">
        <v>77</v>
      </c>
      <c r="Y1249" s="22">
        <v>70.28999430089064</v>
      </c>
      <c r="Z1249" s="22">
        <v>6.7100056991093595</v>
      </c>
      <c r="AA1249" s="22">
        <v>6.7460615152274954</v>
      </c>
      <c r="AB1249" s="22">
        <v>5.344720921495176E-3</v>
      </c>
      <c r="AC1249" s="22">
        <v>1.8710633191499484</v>
      </c>
      <c r="AD1249" s="22">
        <v>9.9009258922492442E-4</v>
      </c>
      <c r="AE1249" s="22">
        <v>0.67020216077934069</v>
      </c>
      <c r="AF1249" s="22">
        <v>0.64417716514417633</v>
      </c>
      <c r="AG1249" s="22">
        <v>1.3678681658515006</v>
      </c>
      <c r="AH1249" s="22">
        <v>6.7460615152274892</v>
      </c>
      <c r="AI1249">
        <v>-18.902189705582391</v>
      </c>
      <c r="AJ1249">
        <v>-10.787464088230255</v>
      </c>
      <c r="AK1249">
        <v>-7.1916427254868367</v>
      </c>
      <c r="AL1249">
        <v>13.415204810032671</v>
      </c>
      <c r="AM1249">
        <v>10.787464088230255</v>
      </c>
      <c r="AN1249">
        <v>7.1916427254868367</v>
      </c>
    </row>
    <row r="1250" spans="24:40" x14ac:dyDescent="0.25">
      <c r="X1250">
        <v>73</v>
      </c>
      <c r="Y1250" s="22">
        <v>74.683599121183292</v>
      </c>
      <c r="Z1250" s="22">
        <v>-1.6835991211832919</v>
      </c>
      <c r="AA1250" s="22">
        <v>-1.6977022007497027</v>
      </c>
      <c r="AB1250" s="22">
        <v>8.3071574980514377E-3</v>
      </c>
      <c r="AC1250" s="22">
        <v>-0.47016683664416881</v>
      </c>
      <c r="AD1250" s="22">
        <v>9.7459830186866033E-5</v>
      </c>
      <c r="AE1250" s="22">
        <v>0.67020216077934069</v>
      </c>
      <c r="AF1250" s="22">
        <v>0.64527064329706174</v>
      </c>
      <c r="AG1250" s="22">
        <v>0.68568712737236714</v>
      </c>
      <c r="AH1250" s="22">
        <v>-1.6977022007497082</v>
      </c>
      <c r="AI1250">
        <v>-18.902189705582391</v>
      </c>
      <c r="AJ1250">
        <v>-10.787464088230255</v>
      </c>
      <c r="AK1250">
        <v>-7.1916427254868367</v>
      </c>
      <c r="AL1250">
        <v>13.415204810032671</v>
      </c>
      <c r="AM1250">
        <v>10.787464088230255</v>
      </c>
      <c r="AN1250">
        <v>7.1916427254868367</v>
      </c>
    </row>
    <row r="1251" spans="24:40" x14ac:dyDescent="0.25">
      <c r="X1251">
        <v>70</v>
      </c>
      <c r="Y1251" s="22">
        <v>74.472284854995976</v>
      </c>
      <c r="Z1251" s="22">
        <v>-4.4722848549959764</v>
      </c>
      <c r="AA1251" s="22">
        <v>-4.4935275856339842</v>
      </c>
      <c r="AB1251" s="22">
        <v>4.7274063045531023E-3</v>
      </c>
      <c r="AC1251" s="22">
        <v>-1.2466953125441684</v>
      </c>
      <c r="AD1251" s="22">
        <v>3.8855091583295465E-4</v>
      </c>
      <c r="AE1251" s="22">
        <v>0.67020216077934069</v>
      </c>
      <c r="AF1251" s="22">
        <v>0.64871346997292378</v>
      </c>
      <c r="AG1251" s="22">
        <v>1.1165551094971391</v>
      </c>
      <c r="AH1251" s="22">
        <v>-4.493527585633986</v>
      </c>
      <c r="AI1251">
        <v>-18.902189705582391</v>
      </c>
      <c r="AJ1251">
        <v>-10.787464088230255</v>
      </c>
      <c r="AK1251">
        <v>-7.1916427254868367</v>
      </c>
      <c r="AL1251">
        <v>13.415204810032671</v>
      </c>
      <c r="AM1251">
        <v>10.787464088230255</v>
      </c>
      <c r="AN1251">
        <v>7.1916427254868367</v>
      </c>
    </row>
    <row r="1252" spans="24:40" x14ac:dyDescent="0.25">
      <c r="X1252">
        <v>69.599999999999994</v>
      </c>
      <c r="Y1252" s="22">
        <v>73.318600785372595</v>
      </c>
      <c r="Z1252" s="22">
        <v>-3.7186007853726011</v>
      </c>
      <c r="AA1252" s="22">
        <v>-3.767342584787329</v>
      </c>
      <c r="AB1252" s="22">
        <v>1.2937979044313239E-2</v>
      </c>
      <c r="AC1252" s="22">
        <v>-1.040900524763881</v>
      </c>
      <c r="AD1252" s="22">
        <v>7.4745810493001043E-4</v>
      </c>
      <c r="AE1252" s="22">
        <v>0.67020216077934069</v>
      </c>
      <c r="AF1252" s="22">
        <v>0.64969420737413075</v>
      </c>
      <c r="AG1252" s="22">
        <v>1.0202453257740909</v>
      </c>
      <c r="AH1252" s="22">
        <v>-3.7673425847873285</v>
      </c>
      <c r="AI1252">
        <v>-18.902189705582391</v>
      </c>
      <c r="AJ1252">
        <v>-10.787464088230255</v>
      </c>
      <c r="AK1252">
        <v>-7.1916427254868367</v>
      </c>
      <c r="AL1252">
        <v>13.415204810032671</v>
      </c>
      <c r="AM1252">
        <v>10.787464088230255</v>
      </c>
      <c r="AN1252">
        <v>7.1916427254868367</v>
      </c>
    </row>
    <row r="1253" spans="24:40" x14ac:dyDescent="0.25">
      <c r="X1253">
        <v>69.400000000000006</v>
      </c>
      <c r="Y1253" s="22">
        <v>72.781341214981765</v>
      </c>
      <c r="Z1253" s="22">
        <v>-3.3813412149817594</v>
      </c>
      <c r="AA1253" s="22">
        <v>-3.4214310093456533</v>
      </c>
      <c r="AB1253" s="22">
        <v>1.1717259314710234E-2</v>
      </c>
      <c r="AC1253" s="22">
        <v>-0.94591101856297222</v>
      </c>
      <c r="AD1253" s="22">
        <v>5.5833107287587246E-4</v>
      </c>
      <c r="AE1253" s="22">
        <v>0.67020216077934069</v>
      </c>
      <c r="AF1253" s="22">
        <v>0.65230994453938074</v>
      </c>
      <c r="AG1253" s="22">
        <v>0.97257956927079869</v>
      </c>
      <c r="AH1253" s="22">
        <v>-3.4214310093456533</v>
      </c>
      <c r="AI1253">
        <v>-18.902189705582391</v>
      </c>
      <c r="AJ1253">
        <v>-10.787464088230255</v>
      </c>
      <c r="AK1253">
        <v>-7.1916427254868367</v>
      </c>
      <c r="AL1253">
        <v>13.415204810032671</v>
      </c>
      <c r="AM1253">
        <v>10.787464088230255</v>
      </c>
      <c r="AN1253">
        <v>7.1916427254868367</v>
      </c>
    </row>
    <row r="1254" spans="24:40" x14ac:dyDescent="0.25">
      <c r="X1254">
        <v>68.400000000000006</v>
      </c>
      <c r="Y1254" s="22">
        <v>72.034323725857661</v>
      </c>
      <c r="Z1254" s="22">
        <v>-3.6343237258576551</v>
      </c>
      <c r="AA1254" s="22">
        <v>-3.6663459941053134</v>
      </c>
      <c r="AB1254" s="22">
        <v>8.7341097373637676E-3</v>
      </c>
      <c r="AC1254" s="22">
        <v>-1.0151504698030425</v>
      </c>
      <c r="AD1254" s="22">
        <v>4.7789855888096281E-4</v>
      </c>
      <c r="AE1254" s="22">
        <v>0.67020216077934069</v>
      </c>
      <c r="AF1254" s="22">
        <v>0.65458222525773579</v>
      </c>
      <c r="AG1254" s="22">
        <v>1.007546758122442</v>
      </c>
      <c r="AH1254" s="22">
        <v>-3.6663459941053151</v>
      </c>
      <c r="AI1254">
        <v>-18.902189705582391</v>
      </c>
      <c r="AJ1254">
        <v>-10.787464088230255</v>
      </c>
      <c r="AK1254">
        <v>-7.1916427254868367</v>
      </c>
      <c r="AL1254">
        <v>13.415204810032671</v>
      </c>
      <c r="AM1254">
        <v>10.787464088230255</v>
      </c>
      <c r="AN1254">
        <v>7.1916427254868367</v>
      </c>
    </row>
    <row r="1255" spans="24:40" x14ac:dyDescent="0.25">
      <c r="X1255">
        <v>68.2</v>
      </c>
      <c r="Y1255" s="22">
        <v>72.246383638089853</v>
      </c>
      <c r="Z1255" s="22">
        <v>-4.0463836380898499</v>
      </c>
      <c r="AA1255" s="22">
        <v>-4.0901415341901242</v>
      </c>
      <c r="AB1255" s="22">
        <v>1.0698381885931172E-2</v>
      </c>
      <c r="AC1255" s="22">
        <v>-1.1313698160387984</v>
      </c>
      <c r="AD1255" s="22">
        <v>7.2852582574306035E-4</v>
      </c>
      <c r="AE1255" s="22">
        <v>0.67020216077934069</v>
      </c>
      <c r="AF1255" s="22">
        <v>0.65552797941796592</v>
      </c>
      <c r="AG1255" s="22">
        <v>1.063658693396899</v>
      </c>
      <c r="AH1255" s="22">
        <v>-4.0901415341901242</v>
      </c>
      <c r="AI1255">
        <v>-18.902189705582391</v>
      </c>
      <c r="AJ1255">
        <v>-10.787464088230255</v>
      </c>
      <c r="AK1255">
        <v>-7.1916427254868367</v>
      </c>
      <c r="AL1255">
        <v>13.415204810032671</v>
      </c>
      <c r="AM1255">
        <v>10.787464088230255</v>
      </c>
      <c r="AN1255">
        <v>7.1916427254868367</v>
      </c>
    </row>
    <row r="1256" spans="24:40" x14ac:dyDescent="0.25">
      <c r="X1256">
        <v>67.5</v>
      </c>
      <c r="Y1256" s="22">
        <v>71.881923612098916</v>
      </c>
      <c r="Z1256" s="22">
        <v>-4.381923612098916</v>
      </c>
      <c r="AA1256" s="22">
        <v>-4.4272099621406085</v>
      </c>
      <c r="AB1256" s="22">
        <v>1.022909471856133E-2</v>
      </c>
      <c r="AC1256" s="22">
        <v>-1.2248963838681881</v>
      </c>
      <c r="AD1256" s="22">
        <v>8.1610797306007842E-4</v>
      </c>
      <c r="AE1256" s="22">
        <v>0.67020216077934069</v>
      </c>
      <c r="AF1256" s="22">
        <v>0.65558091362669402</v>
      </c>
      <c r="AG1256" s="22">
        <v>1.1067503710720805</v>
      </c>
      <c r="AH1256" s="22">
        <v>-4.4272099621406111</v>
      </c>
      <c r="AI1256">
        <v>-18.902189705582391</v>
      </c>
      <c r="AJ1256">
        <v>-10.787464088230255</v>
      </c>
      <c r="AK1256">
        <v>-7.1916427254868367</v>
      </c>
      <c r="AL1256">
        <v>13.415204810032671</v>
      </c>
      <c r="AM1256">
        <v>10.787464088230255</v>
      </c>
      <c r="AN1256">
        <v>7.1916427254868367</v>
      </c>
    </row>
    <row r="1257" spans="24:40" x14ac:dyDescent="0.25">
      <c r="X1257">
        <v>67.3</v>
      </c>
      <c r="Y1257" s="22">
        <v>71.281955539757348</v>
      </c>
      <c r="Z1257" s="22">
        <v>-3.9819555397573509</v>
      </c>
      <c r="AA1257" s="22">
        <v>-4.0078545972531714</v>
      </c>
      <c r="AB1257" s="22">
        <v>6.4620751245757554E-3</v>
      </c>
      <c r="AC1257" s="22">
        <v>-1.1109795725175484</v>
      </c>
      <c r="AD1257" s="22">
        <v>4.2251886018522202E-4</v>
      </c>
      <c r="AE1257" s="22">
        <v>0.70876261491573156</v>
      </c>
      <c r="AF1257" s="22">
        <v>0.65558919763902723</v>
      </c>
      <c r="AG1257" s="22">
        <v>1.0540301573093382</v>
      </c>
      <c r="AH1257" s="22">
        <v>-4.0078545972531776</v>
      </c>
      <c r="AI1257">
        <v>-18.902189705582391</v>
      </c>
      <c r="AJ1257">
        <v>-10.787464088230255</v>
      </c>
      <c r="AK1257">
        <v>-7.1916427254868367</v>
      </c>
      <c r="AL1257">
        <v>13.415204810032671</v>
      </c>
      <c r="AM1257">
        <v>10.787464088230255</v>
      </c>
      <c r="AN1257">
        <v>7.1916427254868367</v>
      </c>
    </row>
    <row r="1258" spans="24:40" x14ac:dyDescent="0.25">
      <c r="X1258">
        <v>66.400000000000006</v>
      </c>
      <c r="Y1258" s="22">
        <v>75.925249868355337</v>
      </c>
      <c r="Z1258" s="22">
        <v>-9.5252498683553313</v>
      </c>
      <c r="AA1258" s="22">
        <v>-9.5824438362385678</v>
      </c>
      <c r="AB1258" s="22">
        <v>5.9686202038507366E-3</v>
      </c>
      <c r="AC1258" s="22">
        <v>-2.656918431023767</v>
      </c>
      <c r="AD1258" s="22">
        <v>2.2308824770553839E-3</v>
      </c>
      <c r="AE1258" s="22">
        <v>0.70876261491573156</v>
      </c>
      <c r="AF1258" s="22">
        <v>0.65587364552537264</v>
      </c>
      <c r="AG1258" s="22">
        <v>1.6300056536784671</v>
      </c>
      <c r="AH1258" s="22">
        <v>-9.5824438362385695</v>
      </c>
      <c r="AI1258">
        <v>-18.902189705582391</v>
      </c>
      <c r="AJ1258">
        <v>-10.787464088230255</v>
      </c>
      <c r="AK1258">
        <v>-7.1916427254868367</v>
      </c>
      <c r="AL1258">
        <v>13.415204810032671</v>
      </c>
      <c r="AM1258">
        <v>10.787464088230255</v>
      </c>
      <c r="AN1258">
        <v>7.1916427254868367</v>
      </c>
    </row>
    <row r="1259" spans="24:40" x14ac:dyDescent="0.25">
      <c r="X1259">
        <v>65</v>
      </c>
      <c r="Y1259" s="22">
        <v>70.609555070748144</v>
      </c>
      <c r="Z1259" s="22">
        <v>-5.6095550707481436</v>
      </c>
      <c r="AA1259" s="22">
        <v>-5.6669911721594275</v>
      </c>
      <c r="AB1259" s="22">
        <v>1.0135202202792785E-2</v>
      </c>
      <c r="AC1259" s="22">
        <v>-1.5679866755780101</v>
      </c>
      <c r="AD1259" s="22">
        <v>1.3249139486173052E-3</v>
      </c>
      <c r="AE1259" s="22">
        <v>0.70876261491573156</v>
      </c>
      <c r="AF1259" s="22">
        <v>0.65839144019968798</v>
      </c>
      <c r="AG1259" s="22">
        <v>1.2521927469754845</v>
      </c>
      <c r="AH1259" s="22">
        <v>-5.6669911721594204</v>
      </c>
      <c r="AI1259">
        <v>-18.902189705582391</v>
      </c>
      <c r="AJ1259">
        <v>-10.787464088230255</v>
      </c>
      <c r="AK1259">
        <v>-7.1916427254868367</v>
      </c>
      <c r="AL1259">
        <v>13.415204810032671</v>
      </c>
      <c r="AM1259">
        <v>10.787464088230255</v>
      </c>
      <c r="AN1259">
        <v>7.1916427254868367</v>
      </c>
    </row>
    <row r="1260" spans="24:40" x14ac:dyDescent="0.25">
      <c r="X1260">
        <v>64.900000000000006</v>
      </c>
      <c r="Y1260" s="22">
        <v>70.349377420975017</v>
      </c>
      <c r="Z1260" s="22">
        <v>-5.4493774209750114</v>
      </c>
      <c r="AA1260" s="22">
        <v>-5.4876992551317301</v>
      </c>
      <c r="AB1260" s="22">
        <v>6.9832241846857395E-3</v>
      </c>
      <c r="AC1260" s="22">
        <v>-1.5207943381606877</v>
      </c>
      <c r="AD1260" s="22">
        <v>8.5602563833752981E-4</v>
      </c>
      <c r="AE1260" s="22">
        <v>0.70876261491573156</v>
      </c>
      <c r="AF1260" s="22">
        <v>0.65942880041164964</v>
      </c>
      <c r="AG1260" s="22">
        <v>1.2332049051802736</v>
      </c>
      <c r="AH1260" s="22">
        <v>-5.4876992551317292</v>
      </c>
      <c r="AI1260">
        <v>-18.902189705582391</v>
      </c>
      <c r="AJ1260">
        <v>-10.787464088230255</v>
      </c>
      <c r="AK1260">
        <v>-7.1916427254868367</v>
      </c>
      <c r="AL1260">
        <v>13.415204810032671</v>
      </c>
      <c r="AM1260">
        <v>10.787464088230255</v>
      </c>
      <c r="AN1260">
        <v>7.1916427254868367</v>
      </c>
    </row>
    <row r="1261" spans="24:40" x14ac:dyDescent="0.25">
      <c r="X1261">
        <v>64.599999999999994</v>
      </c>
      <c r="Y1261" s="22">
        <v>69.940644246783677</v>
      </c>
      <c r="Z1261" s="22">
        <v>-5.3406442467836825</v>
      </c>
      <c r="AA1261" s="22">
        <v>-5.3952442606211264</v>
      </c>
      <c r="AB1261" s="22">
        <v>1.012002630463898E-2</v>
      </c>
      <c r="AC1261" s="22">
        <v>-1.492809094579884</v>
      </c>
      <c r="AD1261" s="22">
        <v>1.199096255493853E-3</v>
      </c>
      <c r="AE1261" s="22">
        <v>0.71660092108895201</v>
      </c>
      <c r="AF1261" s="22">
        <v>0.66219986158014976</v>
      </c>
      <c r="AG1261" s="22">
        <v>1.2218056697281625</v>
      </c>
      <c r="AH1261" s="22">
        <v>-5.3952442606211202</v>
      </c>
      <c r="AI1261">
        <v>-18.902189705582391</v>
      </c>
      <c r="AJ1261">
        <v>-10.787464088230255</v>
      </c>
      <c r="AK1261">
        <v>-7.1916427254868367</v>
      </c>
      <c r="AL1261">
        <v>13.415204810032671</v>
      </c>
      <c r="AM1261">
        <v>10.787464088230255</v>
      </c>
      <c r="AN1261">
        <v>7.1916427254868367</v>
      </c>
    </row>
    <row r="1262" spans="24:40" x14ac:dyDescent="0.25">
      <c r="X1262">
        <v>64.8</v>
      </c>
      <c r="Y1262" s="22">
        <v>69.80321411399774</v>
      </c>
      <c r="Z1262" s="22">
        <v>-5.0032141139977426</v>
      </c>
      <c r="AA1262" s="22">
        <v>-5.0341502736477537</v>
      </c>
      <c r="AB1262" s="22">
        <v>6.1452594714857161E-3</v>
      </c>
      <c r="AC1262" s="22">
        <v>-1.3956917906660498</v>
      </c>
      <c r="AD1262" s="22">
        <v>6.33932121819569E-4</v>
      </c>
      <c r="AE1262" s="22">
        <v>0.71660092108895201</v>
      </c>
      <c r="AF1262" s="22">
        <v>0.66255140753818997</v>
      </c>
      <c r="AG1262" s="22">
        <v>1.1813940031446113</v>
      </c>
      <c r="AH1262" s="22">
        <v>-5.034150273647759</v>
      </c>
      <c r="AI1262">
        <v>-18.902189705582391</v>
      </c>
      <c r="AJ1262">
        <v>-10.787464088230255</v>
      </c>
      <c r="AK1262">
        <v>-7.1916427254868367</v>
      </c>
      <c r="AL1262">
        <v>13.415204810032671</v>
      </c>
      <c r="AM1262">
        <v>10.787464088230255</v>
      </c>
      <c r="AN1262">
        <v>7.1916427254868367</v>
      </c>
    </row>
    <row r="1263" spans="24:40" x14ac:dyDescent="0.25">
      <c r="X1263">
        <v>65.099999999999994</v>
      </c>
      <c r="Y1263" s="22">
        <v>74.162255737832496</v>
      </c>
      <c r="Z1263" s="22">
        <v>-9.0622557378325013</v>
      </c>
      <c r="AA1263" s="22">
        <v>-9.1356966172486551</v>
      </c>
      <c r="AB1263" s="22">
        <v>8.0388921056658742E-3</v>
      </c>
      <c r="AC1263" s="22">
        <v>-2.5304099296411859</v>
      </c>
      <c r="AD1263" s="22">
        <v>2.7310504331154806E-3</v>
      </c>
      <c r="AE1263" s="22">
        <v>0.71660092108895201</v>
      </c>
      <c r="AF1263" s="22">
        <v>0.66412916682642342</v>
      </c>
      <c r="AG1263" s="22">
        <v>1.5907262271180374</v>
      </c>
      <c r="AH1263" s="22">
        <v>-9.1356966172486604</v>
      </c>
      <c r="AI1263">
        <v>-18.902189705582391</v>
      </c>
      <c r="AJ1263">
        <v>-10.787464088230255</v>
      </c>
      <c r="AK1263">
        <v>-7.1916427254868367</v>
      </c>
      <c r="AL1263">
        <v>13.415204810032671</v>
      </c>
      <c r="AM1263">
        <v>10.787464088230255</v>
      </c>
      <c r="AN1263">
        <v>7.1916427254868367</v>
      </c>
    </row>
    <row r="1264" spans="24:40" x14ac:dyDescent="0.25">
      <c r="X1264">
        <v>65.7</v>
      </c>
      <c r="Y1264" s="22">
        <v>68.968155825409212</v>
      </c>
      <c r="Z1264" s="22">
        <v>-3.2681558254092096</v>
      </c>
      <c r="AA1264" s="22">
        <v>-3.2923411488101522</v>
      </c>
      <c r="AB1264" s="22">
        <v>7.3459347946625633E-3</v>
      </c>
      <c r="AC1264" s="22">
        <v>-0.91223280198918155</v>
      </c>
      <c r="AD1264" s="22">
        <v>3.2412080706980092E-4</v>
      </c>
      <c r="AE1264" s="22">
        <v>0.71660092108895201</v>
      </c>
      <c r="AF1264" s="22">
        <v>0.66494608006355427</v>
      </c>
      <c r="AG1264" s="22">
        <v>0.95510879065642651</v>
      </c>
      <c r="AH1264" s="22">
        <v>-3.2923411488101535</v>
      </c>
      <c r="AI1264">
        <v>-18.902189705582391</v>
      </c>
      <c r="AJ1264">
        <v>-10.787464088230255</v>
      </c>
      <c r="AK1264">
        <v>-7.1916427254868367</v>
      </c>
      <c r="AL1264">
        <v>13.415204810032671</v>
      </c>
      <c r="AM1264">
        <v>10.787464088230255</v>
      </c>
      <c r="AN1264">
        <v>7.1916427254868367</v>
      </c>
    </row>
    <row r="1265" spans="24:40" x14ac:dyDescent="0.25">
      <c r="X1265">
        <v>65.2</v>
      </c>
      <c r="Y1265" s="22">
        <v>65.278136255088384</v>
      </c>
      <c r="Z1265" s="22">
        <v>-7.813625508838129E-2</v>
      </c>
      <c r="AA1265" s="22">
        <v>-7.8591516293826658E-2</v>
      </c>
      <c r="AB1265" s="22">
        <v>5.792752537612576E-3</v>
      </c>
      <c r="AC1265" s="22">
        <v>-2.1792949975999985E-2</v>
      </c>
      <c r="AD1265" s="22">
        <v>1.4564195313861037E-7</v>
      </c>
      <c r="AE1265" s="22">
        <v>0.71660092108895201</v>
      </c>
      <c r="AF1265" s="22">
        <v>0.66540263054870308</v>
      </c>
      <c r="AG1265" s="22">
        <v>0.14762435427801196</v>
      </c>
      <c r="AH1265" s="22">
        <v>-7.8591516293827171E-2</v>
      </c>
      <c r="AI1265">
        <v>-18.902189705582391</v>
      </c>
      <c r="AJ1265">
        <v>-10.787464088230255</v>
      </c>
      <c r="AK1265">
        <v>-7.1916427254868367</v>
      </c>
      <c r="AL1265">
        <v>13.415204810032671</v>
      </c>
      <c r="AM1265">
        <v>10.787464088230255</v>
      </c>
      <c r="AN1265">
        <v>7.1916427254868367</v>
      </c>
    </row>
    <row r="1266" spans="24:40" x14ac:dyDescent="0.25">
      <c r="X1266">
        <v>64.599999999999994</v>
      </c>
      <c r="Y1266" s="22">
        <v>65.318914358731803</v>
      </c>
      <c r="Z1266" s="22">
        <v>-0.71891435873180853</v>
      </c>
      <c r="AA1266" s="22">
        <v>-0.72153349621466134</v>
      </c>
      <c r="AB1266" s="22">
        <v>3.6299596575737857E-3</v>
      </c>
      <c r="AC1266" s="22">
        <v>-0.20029435954556174</v>
      </c>
      <c r="AD1266" s="22">
        <v>7.6924552041703004E-6</v>
      </c>
      <c r="AE1266" s="22">
        <v>0.71660092108895201</v>
      </c>
      <c r="AF1266" s="22">
        <v>0.66607385092146154</v>
      </c>
      <c r="AG1266" s="22">
        <v>0.4475425784722184</v>
      </c>
      <c r="AH1266" s="22">
        <v>-0.7215334962146559</v>
      </c>
      <c r="AI1266">
        <v>-18.902189705582391</v>
      </c>
      <c r="AJ1266">
        <v>-10.787464088230255</v>
      </c>
      <c r="AK1266">
        <v>-7.1916427254868367</v>
      </c>
      <c r="AL1266">
        <v>13.415204810032671</v>
      </c>
      <c r="AM1266">
        <v>10.787464088230255</v>
      </c>
      <c r="AN1266">
        <v>7.1916427254868367</v>
      </c>
    </row>
    <row r="1267" spans="24:40" x14ac:dyDescent="0.25">
      <c r="X1267">
        <v>63.8</v>
      </c>
      <c r="Y1267" s="22">
        <v>63.97713818677034</v>
      </c>
      <c r="Z1267" s="22">
        <v>-0.17713818677034254</v>
      </c>
      <c r="AA1267" s="22">
        <v>-0.17806188857372973</v>
      </c>
      <c r="AB1267" s="22">
        <v>5.1875323281583459E-3</v>
      </c>
      <c r="AC1267" s="22">
        <v>-4.9390506154422177E-2</v>
      </c>
      <c r="AD1267" s="22">
        <v>6.695036505883293E-7</v>
      </c>
      <c r="AE1267" s="22">
        <v>0.72844171022016913</v>
      </c>
      <c r="AF1267" s="22">
        <v>0.66663920122297748</v>
      </c>
      <c r="AG1267" s="22">
        <v>0.22223974926736706</v>
      </c>
      <c r="AH1267" s="22">
        <v>-0.1780618885737317</v>
      </c>
      <c r="AI1267">
        <v>-18.902189705582391</v>
      </c>
      <c r="AJ1267">
        <v>-10.787464088230255</v>
      </c>
      <c r="AK1267">
        <v>-7.1916427254868367</v>
      </c>
      <c r="AL1267">
        <v>13.415204810032671</v>
      </c>
      <c r="AM1267">
        <v>10.787464088230255</v>
      </c>
      <c r="AN1267">
        <v>7.1916427254868367</v>
      </c>
    </row>
    <row r="1268" spans="24:40" x14ac:dyDescent="0.25">
      <c r="X1268">
        <v>62.8</v>
      </c>
      <c r="Y1268" s="22">
        <v>67.003481449644397</v>
      </c>
      <c r="Z1268" s="22">
        <v>-4.2034814496444</v>
      </c>
      <c r="AA1268" s="22">
        <v>-4.2365831052394896</v>
      </c>
      <c r="AB1268" s="22">
        <v>7.8132907517252988E-3</v>
      </c>
      <c r="AC1268" s="22">
        <v>-1.1735843902424459</v>
      </c>
      <c r="AD1268" s="22">
        <v>5.7084161787997537E-4</v>
      </c>
      <c r="AE1268" s="22">
        <v>0.72844171022016913</v>
      </c>
      <c r="AF1268" s="22">
        <v>0.66712346348092766</v>
      </c>
      <c r="AG1268" s="22">
        <v>1.0833210005545197</v>
      </c>
      <c r="AH1268" s="22">
        <v>-4.2365831052394833</v>
      </c>
      <c r="AI1268">
        <v>-18.902189705582391</v>
      </c>
      <c r="AJ1268">
        <v>-10.787464088230255</v>
      </c>
      <c r="AK1268">
        <v>-7.1916427254868367</v>
      </c>
      <c r="AL1268">
        <v>13.415204810032671</v>
      </c>
      <c r="AM1268">
        <v>10.787464088230255</v>
      </c>
      <c r="AN1268">
        <v>7.1916427254868367</v>
      </c>
    </row>
    <row r="1269" spans="24:40" x14ac:dyDescent="0.25">
      <c r="X1269">
        <v>61</v>
      </c>
      <c r="Y1269" s="22">
        <v>62.354493138180182</v>
      </c>
      <c r="Z1269" s="22">
        <v>-1.3544931381801817</v>
      </c>
      <c r="AA1269" s="22">
        <v>-1.3603126489813135</v>
      </c>
      <c r="AB1269" s="22">
        <v>4.2780685789318828E-3</v>
      </c>
      <c r="AC1269" s="22">
        <v>-0.3774936622094146</v>
      </c>
      <c r="AD1269" s="22">
        <v>3.2223699401361973E-5</v>
      </c>
      <c r="AE1269" s="22">
        <v>0.72844171022016913</v>
      </c>
      <c r="AF1269" s="22">
        <v>0.66825744460324377</v>
      </c>
      <c r="AG1269" s="22">
        <v>0.61440512872974506</v>
      </c>
      <c r="AH1269" s="22">
        <v>-1.3603126489813122</v>
      </c>
      <c r="AI1269">
        <v>-18.902189705582391</v>
      </c>
      <c r="AJ1269">
        <v>-10.787464088230255</v>
      </c>
      <c r="AK1269">
        <v>-7.1916427254868367</v>
      </c>
      <c r="AL1269">
        <v>13.415204810032671</v>
      </c>
      <c r="AM1269">
        <v>10.787464088230255</v>
      </c>
      <c r="AN1269">
        <v>7.1916427254868367</v>
      </c>
    </row>
    <row r="1270" spans="24:40" x14ac:dyDescent="0.25">
      <c r="X1270">
        <v>68</v>
      </c>
      <c r="Y1270" s="22">
        <v>62.102464271495663</v>
      </c>
      <c r="Z1270" s="22">
        <v>5.8975357285043373</v>
      </c>
      <c r="AA1270" s="22">
        <v>5.9215251586297555</v>
      </c>
      <c r="AB1270" s="22">
        <v>4.0512248927044494E-3</v>
      </c>
      <c r="AC1270" s="22">
        <v>1.6434404477941205</v>
      </c>
      <c r="AD1270" s="22">
        <v>5.7823409084158768E-4</v>
      </c>
      <c r="AE1270" s="22">
        <v>0.72844171022016913</v>
      </c>
      <c r="AF1270" s="22">
        <v>0.66955912216534763</v>
      </c>
      <c r="AG1270" s="22">
        <v>1.2819674129220759</v>
      </c>
      <c r="AH1270" s="22">
        <v>5.9215251586297537</v>
      </c>
      <c r="AI1270">
        <v>-18.902189705582391</v>
      </c>
      <c r="AJ1270">
        <v>-10.787464088230255</v>
      </c>
      <c r="AK1270">
        <v>-7.1916427254868367</v>
      </c>
      <c r="AL1270">
        <v>13.415204810032671</v>
      </c>
      <c r="AM1270">
        <v>10.787464088230255</v>
      </c>
      <c r="AN1270">
        <v>7.1916427254868367</v>
      </c>
    </row>
    <row r="1271" spans="24:40" x14ac:dyDescent="0.25">
      <c r="X1271">
        <v>59.6</v>
      </c>
      <c r="Y1271" s="22">
        <v>60.988222379874486</v>
      </c>
      <c r="Z1271" s="22">
        <v>-1.3882223798744846</v>
      </c>
      <c r="AA1271" s="22">
        <v>-1.3951081618399641</v>
      </c>
      <c r="AB1271" s="22">
        <v>4.9356617313464357E-3</v>
      </c>
      <c r="AC1271" s="22">
        <v>-0.38702173209259888</v>
      </c>
      <c r="AD1271" s="22">
        <v>3.9103112639821381E-5</v>
      </c>
      <c r="AE1271" s="22">
        <v>0.72844171022016913</v>
      </c>
      <c r="AF1271" s="22">
        <v>0.67016914744757528</v>
      </c>
      <c r="AG1271" s="22">
        <v>0.62211070726406803</v>
      </c>
      <c r="AH1271" s="22">
        <v>-1.3951081618399672</v>
      </c>
      <c r="AI1271">
        <v>-18.902189705582391</v>
      </c>
      <c r="AJ1271">
        <v>-10.787464088230255</v>
      </c>
      <c r="AK1271">
        <v>-7.1916427254868367</v>
      </c>
      <c r="AL1271">
        <v>13.415204810032671</v>
      </c>
      <c r="AM1271">
        <v>10.787464088230255</v>
      </c>
      <c r="AN1271">
        <v>7.1916427254868367</v>
      </c>
    </row>
    <row r="1272" spans="24:40" x14ac:dyDescent="0.25">
      <c r="X1272">
        <v>57.6</v>
      </c>
      <c r="Y1272" s="22">
        <v>58.352208423237762</v>
      </c>
      <c r="Z1272" s="22">
        <v>-0.75220842323776083</v>
      </c>
      <c r="AA1272" s="22">
        <v>-0.75805567362559856</v>
      </c>
      <c r="AB1272" s="22">
        <v>7.7134841031787221E-3</v>
      </c>
      <c r="AC1272" s="22">
        <v>-0.21000108530763542</v>
      </c>
      <c r="AD1272" s="22">
        <v>1.8042760174870982E-5</v>
      </c>
      <c r="AE1272" s="22">
        <v>0.72844171022016913</v>
      </c>
      <c r="AF1272" s="22">
        <v>0.67289128011378707</v>
      </c>
      <c r="AG1272" s="22">
        <v>0.45825875366176633</v>
      </c>
      <c r="AH1272" s="22">
        <v>-0.75805567362559634</v>
      </c>
      <c r="AI1272">
        <v>-18.902189705582391</v>
      </c>
      <c r="AJ1272">
        <v>-10.787464088230255</v>
      </c>
      <c r="AK1272">
        <v>-7.1916427254868367</v>
      </c>
      <c r="AL1272">
        <v>13.415204810032671</v>
      </c>
      <c r="AM1272">
        <v>10.787464088230255</v>
      </c>
      <c r="AN1272">
        <v>7.1916427254868367</v>
      </c>
    </row>
    <row r="1273" spans="24:40" x14ac:dyDescent="0.25">
      <c r="X1273">
        <v>55.3</v>
      </c>
      <c r="Y1273" s="22">
        <v>62.511328249307653</v>
      </c>
      <c r="Z1273" s="22">
        <v>-7.2113282493076554</v>
      </c>
      <c r="AA1273" s="22">
        <v>-7.2811431357308223</v>
      </c>
      <c r="AB1273" s="22">
        <v>9.5884513079499724E-3</v>
      </c>
      <c r="AC1273" s="22">
        <v>-2.0151589528139895</v>
      </c>
      <c r="AD1273" s="22">
        <v>2.0691776896665094E-3</v>
      </c>
      <c r="AE1273" s="22">
        <v>0.72844171022016913</v>
      </c>
      <c r="AF1273" s="22">
        <v>0.67430078733309573</v>
      </c>
      <c r="AG1273" s="22">
        <v>1.4195629442944717</v>
      </c>
      <c r="AH1273" s="22">
        <v>-7.2811431357308241</v>
      </c>
      <c r="AI1273">
        <v>-18.902189705582391</v>
      </c>
      <c r="AJ1273">
        <v>-10.787464088230255</v>
      </c>
      <c r="AK1273">
        <v>-7.1916427254868367</v>
      </c>
      <c r="AL1273">
        <v>13.415204810032671</v>
      </c>
      <c r="AM1273">
        <v>10.787464088230255</v>
      </c>
      <c r="AN1273">
        <v>7.1916427254868367</v>
      </c>
    </row>
    <row r="1274" spans="24:40" x14ac:dyDescent="0.25">
      <c r="X1274">
        <v>53.4</v>
      </c>
      <c r="Y1274" s="22">
        <v>55.218817786322866</v>
      </c>
      <c r="Z1274" s="22">
        <v>-1.8188177863228674</v>
      </c>
      <c r="AA1274" s="22">
        <v>-1.8290725096299312</v>
      </c>
      <c r="AB1274" s="22">
        <v>5.6065154623835579E-3</v>
      </c>
      <c r="AC1274" s="22">
        <v>-0.50723819597918152</v>
      </c>
      <c r="AD1274" s="22">
        <v>7.6349298624408429E-5</v>
      </c>
      <c r="AE1274" s="22">
        <v>0.72844171022016913</v>
      </c>
      <c r="AF1274" s="22">
        <v>0.67492588899703188</v>
      </c>
      <c r="AG1274" s="22">
        <v>0.71220656833476448</v>
      </c>
      <c r="AH1274" s="22">
        <v>-1.8290725096299283</v>
      </c>
      <c r="AI1274">
        <v>-18.902189705582391</v>
      </c>
      <c r="AJ1274">
        <v>-10.787464088230255</v>
      </c>
      <c r="AK1274">
        <v>-7.1916427254868367</v>
      </c>
      <c r="AL1274">
        <v>13.415204810032671</v>
      </c>
      <c r="AM1274">
        <v>10.787464088230255</v>
      </c>
      <c r="AN1274">
        <v>7.1916427254868367</v>
      </c>
    </row>
    <row r="1275" spans="24:40" x14ac:dyDescent="0.25">
      <c r="X1275">
        <v>52</v>
      </c>
      <c r="Y1275" s="22">
        <v>60.396597025217069</v>
      </c>
      <c r="Z1275" s="22">
        <v>-8.3965970252170692</v>
      </c>
      <c r="AA1275" s="22">
        <v>-8.4909982820763545</v>
      </c>
      <c r="AB1275" s="22">
        <v>1.1117804258488375E-2</v>
      </c>
      <c r="AC1275" s="22">
        <v>-2.3481883207284375</v>
      </c>
      <c r="AD1275" s="22">
        <v>3.2627718907589677E-3</v>
      </c>
      <c r="AE1275" s="22">
        <v>0.72844171022016913</v>
      </c>
      <c r="AF1275" s="22">
        <v>0.67579102341876796</v>
      </c>
      <c r="AG1275" s="22">
        <v>1.5323799531214306</v>
      </c>
      <c r="AH1275" s="22">
        <v>-8.4909982820763563</v>
      </c>
      <c r="AI1275">
        <v>-18.902189705582391</v>
      </c>
      <c r="AJ1275">
        <v>-10.787464088230255</v>
      </c>
      <c r="AK1275">
        <v>-7.1916427254868367</v>
      </c>
      <c r="AL1275">
        <v>13.415204810032671</v>
      </c>
      <c r="AM1275">
        <v>10.787464088230255</v>
      </c>
      <c r="AN1275">
        <v>7.1916427254868367</v>
      </c>
    </row>
    <row r="1276" spans="24:40" x14ac:dyDescent="0.25">
      <c r="X1276">
        <v>57</v>
      </c>
      <c r="Y1276" s="22">
        <v>53.200633508659251</v>
      </c>
      <c r="Z1276" s="22">
        <v>3.7993664913407486</v>
      </c>
      <c r="AA1276" s="22">
        <v>3.8295333678060075</v>
      </c>
      <c r="AB1276" s="22">
        <v>7.8774288060430887E-3</v>
      </c>
      <c r="AC1276" s="22">
        <v>1.0607924372550053</v>
      </c>
      <c r="AD1276" s="22">
        <v>4.7024738097227377E-4</v>
      </c>
      <c r="AE1276" s="22">
        <v>0.72844171022016913</v>
      </c>
      <c r="AF1276" s="22">
        <v>0.67652364999967007</v>
      </c>
      <c r="AG1276" s="22">
        <v>1.0299477837516837</v>
      </c>
      <c r="AH1276" s="22">
        <v>3.8295333678060071</v>
      </c>
      <c r="AI1276">
        <v>-18.902189705582391</v>
      </c>
      <c r="AJ1276">
        <v>-10.787464088230255</v>
      </c>
      <c r="AK1276">
        <v>-7.1916427254868367</v>
      </c>
      <c r="AL1276">
        <v>13.415204810032671</v>
      </c>
      <c r="AM1276">
        <v>10.787464088230255</v>
      </c>
      <c r="AN1276">
        <v>7.1916427254868367</v>
      </c>
    </row>
    <row r="1277" spans="24:40" x14ac:dyDescent="0.25">
      <c r="X1277">
        <v>73.8</v>
      </c>
      <c r="Y1277" s="22">
        <v>73.706122372018697</v>
      </c>
      <c r="Z1277" s="22">
        <v>9.3877627981299838E-2</v>
      </c>
      <c r="AA1277" s="22">
        <v>9.4502183797430916E-2</v>
      </c>
      <c r="AB1277" s="22">
        <v>6.608903530432521E-3</v>
      </c>
      <c r="AC1277" s="22">
        <v>2.6194123323146204E-2</v>
      </c>
      <c r="AD1277" s="22">
        <v>2.4024993792681819E-7</v>
      </c>
      <c r="AE1277" s="22">
        <v>0.74840704313415274</v>
      </c>
      <c r="AF1277" s="22">
        <v>0.67777869156900239</v>
      </c>
      <c r="AG1277" s="22">
        <v>0.1618459864289078</v>
      </c>
      <c r="AH1277" s="22">
        <v>9.4502183797432276E-2</v>
      </c>
      <c r="AI1277">
        <v>-18.902189705582391</v>
      </c>
      <c r="AJ1277">
        <v>-10.787464088230255</v>
      </c>
      <c r="AK1277">
        <v>-7.1916427254868367</v>
      </c>
      <c r="AL1277">
        <v>13.415204810032671</v>
      </c>
      <c r="AM1277">
        <v>10.787464088230255</v>
      </c>
      <c r="AN1277">
        <v>7.1916427254868367</v>
      </c>
    </row>
    <row r="1278" spans="24:40" x14ac:dyDescent="0.25">
      <c r="X1278">
        <v>73.599999999999994</v>
      </c>
      <c r="Y1278" s="22">
        <v>73.987128984804627</v>
      </c>
      <c r="Z1278" s="22">
        <v>-0.38712898480463309</v>
      </c>
      <c r="AA1278" s="22">
        <v>-0.39182766768179533</v>
      </c>
      <c r="AB1278" s="22">
        <v>1.1991707744789746E-2</v>
      </c>
      <c r="AC1278" s="22">
        <v>-0.10831217717756166</v>
      </c>
      <c r="AD1278" s="22">
        <v>7.4941333451609542E-6</v>
      </c>
      <c r="AE1278" s="22">
        <v>0.74840704313415274</v>
      </c>
      <c r="AF1278" s="22">
        <v>0.68054661634584634</v>
      </c>
      <c r="AG1278" s="22">
        <v>0.32910815422526629</v>
      </c>
      <c r="AH1278" s="22">
        <v>-0.39182766768179578</v>
      </c>
      <c r="AI1278">
        <v>-18.902189705582391</v>
      </c>
      <c r="AJ1278">
        <v>-10.787464088230255</v>
      </c>
      <c r="AK1278">
        <v>-7.1916427254868367</v>
      </c>
      <c r="AL1278">
        <v>13.415204810032671</v>
      </c>
      <c r="AM1278">
        <v>10.787464088230255</v>
      </c>
      <c r="AN1278">
        <v>7.1916427254868367</v>
      </c>
    </row>
    <row r="1279" spans="24:40" x14ac:dyDescent="0.25">
      <c r="X1279">
        <v>73.2</v>
      </c>
      <c r="Y1279" s="22">
        <v>73.288476310859707</v>
      </c>
      <c r="Z1279" s="22">
        <v>-8.8476310859704199E-2</v>
      </c>
      <c r="AA1279" s="22">
        <v>-8.9011908199793766E-2</v>
      </c>
      <c r="AB1279" s="22">
        <v>6.0171425477208145E-3</v>
      </c>
      <c r="AC1279" s="22">
        <v>-2.4679675800073325E-2</v>
      </c>
      <c r="AD1279" s="22">
        <v>1.9406030314992017E-7</v>
      </c>
      <c r="AE1279" s="22">
        <v>0.74840704313415274</v>
      </c>
      <c r="AF1279" s="22">
        <v>0.68560104224500362</v>
      </c>
      <c r="AG1279" s="22">
        <v>0.1570976632546561</v>
      </c>
      <c r="AH1279" s="22">
        <v>-8.9011908199786952E-2</v>
      </c>
      <c r="AI1279">
        <v>-18.902189705582391</v>
      </c>
      <c r="AJ1279">
        <v>-10.787464088230255</v>
      </c>
      <c r="AK1279">
        <v>-7.1916427254868367</v>
      </c>
      <c r="AL1279">
        <v>13.415204810032671</v>
      </c>
      <c r="AM1279">
        <v>10.787464088230255</v>
      </c>
      <c r="AN1279">
        <v>7.1916427254868367</v>
      </c>
    </row>
    <row r="1280" spans="24:40" x14ac:dyDescent="0.25">
      <c r="X1280">
        <v>73</v>
      </c>
      <c r="Y1280" s="22">
        <v>72.733688340079738</v>
      </c>
      <c r="Z1280" s="22">
        <v>0.2663116599202624</v>
      </c>
      <c r="AA1280" s="22">
        <v>0.26990029172340257</v>
      </c>
      <c r="AB1280" s="22">
        <v>1.3296139030574387E-2</v>
      </c>
      <c r="AC1280" s="22">
        <v>7.4558757074830243E-2</v>
      </c>
      <c r="AD1280" s="22">
        <v>3.9425974635492542E-6</v>
      </c>
      <c r="AE1280" s="22">
        <v>0.74840704313415274</v>
      </c>
      <c r="AF1280" s="22">
        <v>0.68739247978548379</v>
      </c>
      <c r="AG1280" s="22">
        <v>0.27305449469809179</v>
      </c>
      <c r="AH1280" s="22">
        <v>0.26990029172340946</v>
      </c>
      <c r="AI1280">
        <v>-18.902189705582391</v>
      </c>
      <c r="AJ1280">
        <v>-10.787464088230255</v>
      </c>
      <c r="AK1280">
        <v>-7.1916427254868367</v>
      </c>
      <c r="AL1280">
        <v>13.415204810032671</v>
      </c>
      <c r="AM1280">
        <v>10.787464088230255</v>
      </c>
      <c r="AN1280">
        <v>7.1916427254868367</v>
      </c>
    </row>
    <row r="1281" spans="24:40" x14ac:dyDescent="0.25">
      <c r="X1281">
        <v>72.599999999999994</v>
      </c>
      <c r="Y1281" s="22">
        <v>72.855079512109157</v>
      </c>
      <c r="Z1281" s="22">
        <v>-0.25507951210916247</v>
      </c>
      <c r="AA1281" s="22">
        <v>-0.25628606938511211</v>
      </c>
      <c r="AB1281" s="22">
        <v>4.7078535280921183E-3</v>
      </c>
      <c r="AC1281" s="22">
        <v>-7.1105334008832302E-2</v>
      </c>
      <c r="AD1281" s="22">
        <v>1.2587025903796649E-6</v>
      </c>
      <c r="AE1281" s="22">
        <v>0.74840704313415274</v>
      </c>
      <c r="AF1281" s="22">
        <v>0.69797807853550775</v>
      </c>
      <c r="AG1281" s="22">
        <v>0.26665583437988433</v>
      </c>
      <c r="AH1281" s="22">
        <v>-0.25628606938511805</v>
      </c>
      <c r="AI1281">
        <v>-18.902189705582391</v>
      </c>
      <c r="AJ1281">
        <v>-10.787464088230255</v>
      </c>
      <c r="AK1281">
        <v>-7.1916427254868367</v>
      </c>
      <c r="AL1281">
        <v>13.415204810032671</v>
      </c>
      <c r="AM1281">
        <v>10.787464088230255</v>
      </c>
      <c r="AN1281">
        <v>7.1916427254868367</v>
      </c>
    </row>
    <row r="1282" spans="24:40" x14ac:dyDescent="0.25">
      <c r="X1282">
        <v>76</v>
      </c>
      <c r="Y1282" s="22">
        <v>71.958408946073817</v>
      </c>
      <c r="Z1282" s="22">
        <v>4.041591053926183</v>
      </c>
      <c r="AA1282" s="22">
        <v>4.068435214432057</v>
      </c>
      <c r="AB1282" s="22">
        <v>6.5981536121411406E-3</v>
      </c>
      <c r="AC1282" s="22">
        <v>1.1276953195204322</v>
      </c>
      <c r="AD1282" s="22">
        <v>4.44556960207613E-4</v>
      </c>
      <c r="AE1282" s="22">
        <v>0.74840704313415274</v>
      </c>
      <c r="AF1282" s="22">
        <v>0.69860869344198684</v>
      </c>
      <c r="AG1282" s="22">
        <v>1.0619299974670799</v>
      </c>
      <c r="AH1282" s="22">
        <v>4.0684352144320499</v>
      </c>
      <c r="AI1282">
        <v>-18.902189705582391</v>
      </c>
      <c r="AJ1282">
        <v>-10.787464088230255</v>
      </c>
      <c r="AK1282">
        <v>-7.1916427254868367</v>
      </c>
      <c r="AL1282">
        <v>13.415204810032671</v>
      </c>
      <c r="AM1282">
        <v>10.787464088230255</v>
      </c>
      <c r="AN1282">
        <v>7.1916427254868367</v>
      </c>
    </row>
    <row r="1283" spans="24:40" x14ac:dyDescent="0.25">
      <c r="X1283">
        <v>72.5</v>
      </c>
      <c r="Y1283" s="22">
        <v>72.139057645739612</v>
      </c>
      <c r="Z1283" s="22">
        <v>0.36094235426038779</v>
      </c>
      <c r="AA1283" s="22">
        <v>0.36470353942922884</v>
      </c>
      <c r="AB1283" s="22">
        <v>1.031299332802855E-2</v>
      </c>
      <c r="AC1283" s="22">
        <v>0.10089991588709231</v>
      </c>
      <c r="AD1283" s="22">
        <v>5.5836074192934835E-6</v>
      </c>
      <c r="AE1283" s="22">
        <v>0.74840704313415274</v>
      </c>
      <c r="AF1283" s="22">
        <v>0.70026947405379514</v>
      </c>
      <c r="AG1283" s="22">
        <v>0.31764747108562397</v>
      </c>
      <c r="AH1283" s="22">
        <v>0.36470353942922984</v>
      </c>
      <c r="AI1283">
        <v>-18.902189705582391</v>
      </c>
      <c r="AJ1283">
        <v>-10.787464088230255</v>
      </c>
      <c r="AK1283">
        <v>-7.1916427254868367</v>
      </c>
      <c r="AL1283">
        <v>13.415204810032671</v>
      </c>
      <c r="AM1283">
        <v>10.787464088230255</v>
      </c>
      <c r="AN1283">
        <v>7.1916427254868367</v>
      </c>
    </row>
    <row r="1284" spans="24:40" x14ac:dyDescent="0.25">
      <c r="X1284">
        <v>72.2</v>
      </c>
      <c r="Y1284" s="22">
        <v>70.126205345072819</v>
      </c>
      <c r="Z1284" s="22">
        <v>2.073794654927184</v>
      </c>
      <c r="AA1284" s="22">
        <v>2.0931739876590854</v>
      </c>
      <c r="AB1284" s="22">
        <v>9.2583477752720099E-3</v>
      </c>
      <c r="AC1284" s="22">
        <v>0.5794119282117175</v>
      </c>
      <c r="AD1284" s="22">
        <v>1.6511796632286686E-4</v>
      </c>
      <c r="AE1284" s="22">
        <v>0.74840704313415274</v>
      </c>
      <c r="AF1284" s="22">
        <v>0.70279544690154172</v>
      </c>
      <c r="AG1284" s="22">
        <v>0.76119112462752581</v>
      </c>
      <c r="AH1284" s="22">
        <v>2.0931739876590849</v>
      </c>
      <c r="AI1284">
        <v>-18.902189705582391</v>
      </c>
      <c r="AJ1284">
        <v>-10.787464088230255</v>
      </c>
      <c r="AK1284">
        <v>-7.1916427254868367</v>
      </c>
      <c r="AL1284">
        <v>13.415204810032671</v>
      </c>
      <c r="AM1284">
        <v>10.787464088230255</v>
      </c>
      <c r="AN1284">
        <v>7.1916427254868367</v>
      </c>
    </row>
    <row r="1285" spans="24:40" x14ac:dyDescent="0.25">
      <c r="X1285">
        <v>72</v>
      </c>
      <c r="Y1285" s="22">
        <v>69.548966533961107</v>
      </c>
      <c r="Z1285" s="22">
        <v>2.4510334660388935</v>
      </c>
      <c r="AA1285" s="22">
        <v>2.4796473089716073</v>
      </c>
      <c r="AB1285" s="22">
        <v>1.1539480969406459E-2</v>
      </c>
      <c r="AC1285" s="22">
        <v>0.68560104224500362</v>
      </c>
      <c r="AD1285" s="22">
        <v>2.8881269900327057E-4</v>
      </c>
      <c r="AE1285" s="22">
        <v>0.74840704313415274</v>
      </c>
      <c r="AF1285" s="22">
        <v>0.70334409362690486</v>
      </c>
      <c r="AG1285" s="22">
        <v>0.82801029114679703</v>
      </c>
      <c r="AH1285" s="22">
        <v>2.4796473089716113</v>
      </c>
      <c r="AI1285">
        <v>-18.902189705582391</v>
      </c>
      <c r="AJ1285">
        <v>-10.787464088230255</v>
      </c>
      <c r="AK1285">
        <v>-7.1916427254868367</v>
      </c>
      <c r="AL1285">
        <v>13.415204810032671</v>
      </c>
      <c r="AM1285">
        <v>10.787464088230255</v>
      </c>
      <c r="AN1285">
        <v>7.1916427254868367</v>
      </c>
    </row>
    <row r="1286" spans="24:40" x14ac:dyDescent="0.25">
      <c r="X1286">
        <v>71.599999999999994</v>
      </c>
      <c r="Y1286" s="22">
        <v>74.159768581738192</v>
      </c>
      <c r="Z1286" s="22">
        <v>-2.5597685817381972</v>
      </c>
      <c r="AA1286" s="22">
        <v>-2.5765149117071786</v>
      </c>
      <c r="AB1286" s="22">
        <v>6.499605297406826E-3</v>
      </c>
      <c r="AC1286" s="22">
        <v>-0.71419790854143772</v>
      </c>
      <c r="AD1286" s="22">
        <v>1.756315310138628E-4</v>
      </c>
      <c r="AE1286" s="22">
        <v>0.74840704313415274</v>
      </c>
      <c r="AF1286" s="22">
        <v>0.70413537320773678</v>
      </c>
      <c r="AG1286" s="22">
        <v>0.84510230655314023</v>
      </c>
      <c r="AH1286" s="22">
        <v>-2.5765149117071768</v>
      </c>
      <c r="AI1286">
        <v>-18.902189705582391</v>
      </c>
      <c r="AJ1286">
        <v>-10.787464088230255</v>
      </c>
      <c r="AK1286">
        <v>-7.1916427254868367</v>
      </c>
      <c r="AL1286">
        <v>13.415204810032671</v>
      </c>
      <c r="AM1286">
        <v>10.787464088230255</v>
      </c>
      <c r="AN1286">
        <v>7.1916427254868367</v>
      </c>
    </row>
    <row r="1287" spans="24:40" x14ac:dyDescent="0.25">
      <c r="X1287">
        <v>71.400000000000006</v>
      </c>
      <c r="Y1287" s="22">
        <v>71.223787287491149</v>
      </c>
      <c r="Z1287" s="22">
        <v>0.17621271250885684</v>
      </c>
      <c r="AA1287" s="22">
        <v>0.17762547476006318</v>
      </c>
      <c r="AB1287" s="22">
        <v>7.9536015490546258E-3</v>
      </c>
      <c r="AC1287" s="22">
        <v>4.9200910057824718E-2</v>
      </c>
      <c r="AD1287" s="22">
        <v>1.0214674133720164E-6</v>
      </c>
      <c r="AE1287" s="22">
        <v>0.74840704313415274</v>
      </c>
      <c r="AF1287" s="22">
        <v>0.70597584587130169</v>
      </c>
      <c r="AG1287" s="22">
        <v>0.22181278154746789</v>
      </c>
      <c r="AH1287" s="22">
        <v>0.17762547476006002</v>
      </c>
      <c r="AI1287">
        <v>-18.902189705582391</v>
      </c>
      <c r="AJ1287">
        <v>-10.787464088230255</v>
      </c>
      <c r="AK1287">
        <v>-7.1916427254868367</v>
      </c>
      <c r="AL1287">
        <v>13.415204810032671</v>
      </c>
      <c r="AM1287">
        <v>10.787464088230255</v>
      </c>
      <c r="AN1287">
        <v>7.1916427254868367</v>
      </c>
    </row>
    <row r="1288" spans="24:40" x14ac:dyDescent="0.25">
      <c r="X1288">
        <v>79</v>
      </c>
      <c r="Y1288" s="22">
        <v>71.46835176837439</v>
      </c>
      <c r="Z1288" s="22">
        <v>7.5316482316256099</v>
      </c>
      <c r="AA1288" s="22">
        <v>7.5576035320271018</v>
      </c>
      <c r="AB1288" s="22">
        <v>3.4343294526495496E-3</v>
      </c>
      <c r="AC1288" s="22">
        <v>2.0981617158295567</v>
      </c>
      <c r="AD1288" s="22">
        <v>7.9847320653487228E-4</v>
      </c>
      <c r="AE1288" s="22">
        <v>0.74840704313415274</v>
      </c>
      <c r="AF1288" s="22">
        <v>0.70603744442779914</v>
      </c>
      <c r="AG1288" s="22">
        <v>1.4485032674556024</v>
      </c>
      <c r="AH1288" s="22">
        <v>7.5576035320270991</v>
      </c>
      <c r="AI1288">
        <v>-18.902189705582391</v>
      </c>
      <c r="AJ1288">
        <v>-10.787464088230255</v>
      </c>
      <c r="AK1288">
        <v>-7.1916427254868367</v>
      </c>
      <c r="AL1288">
        <v>13.415204810032671</v>
      </c>
      <c r="AM1288">
        <v>10.787464088230255</v>
      </c>
      <c r="AN1288">
        <v>7.1916427254868367</v>
      </c>
    </row>
    <row r="1289" spans="24:40" x14ac:dyDescent="0.25">
      <c r="X1289">
        <v>76</v>
      </c>
      <c r="Y1289" s="22">
        <v>71.339832975645848</v>
      </c>
      <c r="Z1289" s="22">
        <v>4.660167024354152</v>
      </c>
      <c r="AA1289" s="22">
        <v>4.6758524457964086</v>
      </c>
      <c r="AB1289" s="22">
        <v>3.354558687229647E-3</v>
      </c>
      <c r="AC1289" s="22">
        <v>1.2981743740602556</v>
      </c>
      <c r="AD1289" s="22">
        <v>2.9854319231906802E-4</v>
      </c>
      <c r="AE1289" s="22">
        <v>0.77276680816182786</v>
      </c>
      <c r="AF1289" s="22">
        <v>0.70624424773821337</v>
      </c>
      <c r="AG1289" s="22">
        <v>1.1393745538936069</v>
      </c>
      <c r="AH1289" s="22">
        <v>4.6758524457964024</v>
      </c>
      <c r="AI1289">
        <v>-18.902189705582391</v>
      </c>
      <c r="AJ1289">
        <v>-10.787464088230255</v>
      </c>
      <c r="AK1289">
        <v>-7.1916427254868367</v>
      </c>
      <c r="AL1289">
        <v>13.415204810032671</v>
      </c>
      <c r="AM1289">
        <v>10.787464088230255</v>
      </c>
      <c r="AN1289">
        <v>7.1916427254868367</v>
      </c>
    </row>
    <row r="1290" spans="24:40" x14ac:dyDescent="0.25">
      <c r="X1290">
        <v>75</v>
      </c>
      <c r="Y1290" s="22">
        <v>71.072923030198069</v>
      </c>
      <c r="Z1290" s="22">
        <v>3.9270769698019308</v>
      </c>
      <c r="AA1290" s="22">
        <v>3.9400799428254629</v>
      </c>
      <c r="AB1290" s="22">
        <v>3.3001799994460696E-3</v>
      </c>
      <c r="AC1290" s="22">
        <v>1.0939289488019062</v>
      </c>
      <c r="AD1290" s="22">
        <v>2.0854408567443027E-4</v>
      </c>
      <c r="AE1290" s="22">
        <v>0.77276680816182786</v>
      </c>
      <c r="AF1290" s="22">
        <v>0.70988130063939303</v>
      </c>
      <c r="AG1290" s="22">
        <v>1.0459105835595632</v>
      </c>
      <c r="AH1290" s="22">
        <v>3.940079942825462</v>
      </c>
      <c r="AI1290">
        <v>-18.902189705582391</v>
      </c>
      <c r="AJ1290">
        <v>-10.787464088230255</v>
      </c>
      <c r="AK1290">
        <v>-7.1916427254868367</v>
      </c>
      <c r="AL1290">
        <v>13.415204810032671</v>
      </c>
      <c r="AM1290">
        <v>10.787464088230255</v>
      </c>
      <c r="AN1290">
        <v>7.1916427254868367</v>
      </c>
    </row>
    <row r="1291" spans="24:40" x14ac:dyDescent="0.25">
      <c r="X1291">
        <v>72</v>
      </c>
      <c r="Y1291" s="22">
        <v>73.911854406137039</v>
      </c>
      <c r="Z1291" s="22">
        <v>-1.9118544061370386</v>
      </c>
      <c r="AA1291" s="22">
        <v>-1.9200728040400037</v>
      </c>
      <c r="AB1291" s="22">
        <v>4.28025327251518E-3</v>
      </c>
      <c r="AC1291" s="22">
        <v>-0.53282936088017241</v>
      </c>
      <c r="AD1291" s="22">
        <v>6.4232532186340085E-5</v>
      </c>
      <c r="AE1291" s="22">
        <v>0.77276680816182786</v>
      </c>
      <c r="AF1291" s="22">
        <v>0.71048012759443047</v>
      </c>
      <c r="AG1291" s="22">
        <v>0.72995161543774423</v>
      </c>
      <c r="AH1291" s="22">
        <v>-1.9200728040399981</v>
      </c>
      <c r="AI1291">
        <v>-18.902189705582391</v>
      </c>
      <c r="AJ1291">
        <v>-10.787464088230255</v>
      </c>
      <c r="AK1291">
        <v>-7.1916427254868367</v>
      </c>
      <c r="AL1291">
        <v>13.415204810032671</v>
      </c>
      <c r="AM1291">
        <v>10.787464088230255</v>
      </c>
      <c r="AN1291">
        <v>7.1916427254868367</v>
      </c>
    </row>
    <row r="1292" spans="24:40" x14ac:dyDescent="0.25">
      <c r="X1292">
        <v>67.3</v>
      </c>
      <c r="Y1292" s="22">
        <v>67.374316305049476</v>
      </c>
      <c r="Z1292" s="22">
        <v>-7.4316305049478615E-2</v>
      </c>
      <c r="AA1292" s="22">
        <v>-7.4758589412311949E-2</v>
      </c>
      <c r="AB1292" s="22">
        <v>5.9161678451353852E-3</v>
      </c>
      <c r="AC1292" s="22">
        <v>-2.072881593993902E-2</v>
      </c>
      <c r="AD1292" s="22">
        <v>1.3459002252700774E-7</v>
      </c>
      <c r="AE1292" s="22">
        <v>0.77276680816182786</v>
      </c>
      <c r="AF1292" s="22">
        <v>0.71148261060986706</v>
      </c>
      <c r="AG1292" s="22">
        <v>0.14397505318609546</v>
      </c>
      <c r="AH1292" s="22">
        <v>-7.4758589412307383E-2</v>
      </c>
      <c r="AI1292">
        <v>-18.902189705582391</v>
      </c>
      <c r="AJ1292">
        <v>-10.787464088230255</v>
      </c>
      <c r="AK1292">
        <v>-7.1916427254868367</v>
      </c>
      <c r="AL1292">
        <v>13.415204810032671</v>
      </c>
      <c r="AM1292">
        <v>10.787464088230255</v>
      </c>
      <c r="AN1292">
        <v>7.1916427254868367</v>
      </c>
    </row>
    <row r="1293" spans="24:40" x14ac:dyDescent="0.25">
      <c r="X1293">
        <v>67.099999999999994</v>
      </c>
      <c r="Y1293" s="22">
        <v>68.245368996346201</v>
      </c>
      <c r="Z1293" s="22">
        <v>-1.1453689963462068</v>
      </c>
      <c r="AA1293" s="22">
        <v>-1.1504922784612006</v>
      </c>
      <c r="AB1293" s="22">
        <v>4.4531216861796036E-3</v>
      </c>
      <c r="AC1293" s="22">
        <v>-0.31923937910407557</v>
      </c>
      <c r="AD1293" s="22">
        <v>2.3992867847073691E-5</v>
      </c>
      <c r="AE1293" s="22">
        <v>0.77276680816182786</v>
      </c>
      <c r="AF1293" s="22">
        <v>0.71404411326362149</v>
      </c>
      <c r="AG1293" s="22">
        <v>0.56501272472757247</v>
      </c>
      <c r="AH1293" s="22">
        <v>-1.1504922784612046</v>
      </c>
      <c r="AI1293">
        <v>-18.902189705582391</v>
      </c>
      <c r="AJ1293">
        <v>-10.787464088230255</v>
      </c>
      <c r="AK1293">
        <v>-7.1916427254868367</v>
      </c>
      <c r="AL1293">
        <v>13.415204810032671</v>
      </c>
      <c r="AM1293">
        <v>10.787464088230255</v>
      </c>
      <c r="AN1293">
        <v>7.1916427254868367</v>
      </c>
    </row>
    <row r="1294" spans="24:40" x14ac:dyDescent="0.25">
      <c r="X1294">
        <v>66.900000000000006</v>
      </c>
      <c r="Y1294" s="22">
        <v>67.604273598209929</v>
      </c>
      <c r="Z1294" s="22">
        <v>-0.70427359820992308</v>
      </c>
      <c r="AA1294" s="22">
        <v>-0.70664241330747757</v>
      </c>
      <c r="AB1294" s="22">
        <v>3.3522118867169879E-3</v>
      </c>
      <c r="AC1294" s="22">
        <v>-0.196188002775815</v>
      </c>
      <c r="AD1294" s="22">
        <v>6.8136692091786419E-6</v>
      </c>
      <c r="AE1294" s="22">
        <v>0.77276680816182786</v>
      </c>
      <c r="AF1294" s="22">
        <v>0.71444899490675129</v>
      </c>
      <c r="AG1294" s="22">
        <v>0.44293114902410624</v>
      </c>
      <c r="AH1294" s="22">
        <v>-0.7066424133074708</v>
      </c>
      <c r="AI1294">
        <v>-18.902189705582391</v>
      </c>
      <c r="AJ1294">
        <v>-10.787464088230255</v>
      </c>
      <c r="AK1294">
        <v>-7.1916427254868367</v>
      </c>
      <c r="AL1294">
        <v>13.415204810032671</v>
      </c>
      <c r="AM1294">
        <v>10.787464088230255</v>
      </c>
      <c r="AN1294">
        <v>7.1916427254868367</v>
      </c>
    </row>
    <row r="1295" spans="24:40" x14ac:dyDescent="0.25">
      <c r="X1295">
        <v>66.599999999999994</v>
      </c>
      <c r="Y1295" s="22">
        <v>66.693452727889664</v>
      </c>
      <c r="Z1295" s="22">
        <v>-9.3452727889669518E-2</v>
      </c>
      <c r="AA1295" s="22">
        <v>-9.3659524357988744E-2</v>
      </c>
      <c r="AB1295" s="22">
        <v>2.2079598389355176E-3</v>
      </c>
      <c r="AC1295" s="22">
        <v>-2.6017996876954358E-2</v>
      </c>
      <c r="AD1295" s="22">
        <v>7.883975174721879E-8</v>
      </c>
      <c r="AE1295" s="22">
        <v>0.77276680816182786</v>
      </c>
      <c r="AF1295" s="22">
        <v>0.71710944697893453</v>
      </c>
      <c r="AG1295" s="22">
        <v>0.16130095125867783</v>
      </c>
      <c r="AH1295" s="22">
        <v>-9.3659524357985746E-2</v>
      </c>
      <c r="AI1295">
        <v>-18.902189705582391</v>
      </c>
      <c r="AJ1295">
        <v>-10.787464088230255</v>
      </c>
      <c r="AK1295">
        <v>-7.1916427254868367</v>
      </c>
      <c r="AL1295">
        <v>13.415204810032671</v>
      </c>
      <c r="AM1295">
        <v>10.787464088230255</v>
      </c>
      <c r="AN1295">
        <v>7.1916427254868367</v>
      </c>
    </row>
    <row r="1296" spans="24:40" x14ac:dyDescent="0.25">
      <c r="X1296">
        <v>66.2</v>
      </c>
      <c r="Y1296" s="22">
        <v>69.617913825740871</v>
      </c>
      <c r="Z1296" s="22">
        <v>-3.4179138257408681</v>
      </c>
      <c r="AA1296" s="22">
        <v>-3.4322419543295126</v>
      </c>
      <c r="AB1296" s="22">
        <v>4.1745683373417743E-3</v>
      </c>
      <c r="AC1296" s="22">
        <v>-0.95251405788862009</v>
      </c>
      <c r="AD1296" s="22">
        <v>2.0017855442513313E-4</v>
      </c>
      <c r="AE1296" s="22">
        <v>0.78719041678006285</v>
      </c>
      <c r="AF1296" s="22">
        <v>0.71769281222397541</v>
      </c>
      <c r="AG1296" s="22">
        <v>0.97596826684509574</v>
      </c>
      <c r="AH1296" s="22">
        <v>-3.4322419543295082</v>
      </c>
      <c r="AI1296">
        <v>-18.902189705582391</v>
      </c>
      <c r="AJ1296">
        <v>-10.787464088230255</v>
      </c>
      <c r="AK1296">
        <v>-7.1916427254868367</v>
      </c>
      <c r="AL1296">
        <v>13.415204810032671</v>
      </c>
      <c r="AM1296">
        <v>10.787464088230255</v>
      </c>
      <c r="AN1296">
        <v>7.1916427254868367</v>
      </c>
    </row>
    <row r="1297" spans="24:40" x14ac:dyDescent="0.25">
      <c r="X1297">
        <v>65.8</v>
      </c>
      <c r="Y1297" s="22">
        <v>69.096977505553411</v>
      </c>
      <c r="Z1297" s="22">
        <v>-3.2969775055534143</v>
      </c>
      <c r="AA1297" s="22">
        <v>-3.3111113226302535</v>
      </c>
      <c r="AB1297" s="22">
        <v>4.268602200186559E-3</v>
      </c>
      <c r="AC1297" s="22">
        <v>-0.91885456010998612</v>
      </c>
      <c r="AD1297" s="22">
        <v>1.904949342888434E-4</v>
      </c>
      <c r="AE1297" s="22">
        <v>0.78719041678006285</v>
      </c>
      <c r="AF1297" s="22">
        <v>0.71884430701936641</v>
      </c>
      <c r="AG1297" s="22">
        <v>0.95856901687358231</v>
      </c>
      <c r="AH1297" s="22">
        <v>-3.3111113226302562</v>
      </c>
      <c r="AI1297">
        <v>-18.902189705582391</v>
      </c>
      <c r="AJ1297">
        <v>-10.787464088230255</v>
      </c>
      <c r="AK1297">
        <v>-7.1916427254868367</v>
      </c>
      <c r="AL1297">
        <v>13.415204810032671</v>
      </c>
      <c r="AM1297">
        <v>10.787464088230255</v>
      </c>
      <c r="AN1297">
        <v>7.1916427254868367</v>
      </c>
    </row>
    <row r="1298" spans="24:40" x14ac:dyDescent="0.25">
      <c r="X1298">
        <v>65.400000000000006</v>
      </c>
      <c r="Y1298" s="22">
        <v>65.975280628820741</v>
      </c>
      <c r="Z1298" s="22">
        <v>-0.57528062882073527</v>
      </c>
      <c r="AA1298" s="22">
        <v>-0.57649255391987708</v>
      </c>
      <c r="AB1298" s="22">
        <v>2.1022389463606407E-3</v>
      </c>
      <c r="AC1298" s="22">
        <v>-0.16015430536466521</v>
      </c>
      <c r="AD1298" s="22">
        <v>2.8439349909284176E-6</v>
      </c>
      <c r="AE1298" s="22">
        <v>0.78719041678006285</v>
      </c>
      <c r="AF1298" s="22">
        <v>0.72076443441361404</v>
      </c>
      <c r="AG1298" s="22">
        <v>0.40019283522405197</v>
      </c>
      <c r="AH1298" s="22">
        <v>-0.57649255391987253</v>
      </c>
      <c r="AI1298">
        <v>-18.902189705582391</v>
      </c>
      <c r="AJ1298">
        <v>-10.787464088230255</v>
      </c>
      <c r="AK1298">
        <v>-7.1916427254868367</v>
      </c>
      <c r="AL1298">
        <v>13.415204810032671</v>
      </c>
      <c r="AM1298">
        <v>10.787464088230255</v>
      </c>
      <c r="AN1298">
        <v>7.1916427254868367</v>
      </c>
    </row>
    <row r="1299" spans="24:40" x14ac:dyDescent="0.25">
      <c r="X1299">
        <v>65.099999999999994</v>
      </c>
      <c r="Y1299" s="22">
        <v>65.823769091706325</v>
      </c>
      <c r="Z1299" s="22">
        <v>-0.72376909170633041</v>
      </c>
      <c r="AA1299" s="22">
        <v>-0.72549643037540079</v>
      </c>
      <c r="AB1299" s="22">
        <v>2.3809058139309994E-3</v>
      </c>
      <c r="AC1299" s="22">
        <v>-0.2015206466753606</v>
      </c>
      <c r="AD1299" s="22">
        <v>5.1010896713060504E-6</v>
      </c>
      <c r="AE1299" s="22">
        <v>0.78719041678006285</v>
      </c>
      <c r="AF1299" s="22">
        <v>0.72143150691079239</v>
      </c>
      <c r="AG1299" s="22">
        <v>0.4489105107650751</v>
      </c>
      <c r="AH1299" s="22">
        <v>-0.72549643037539735</v>
      </c>
      <c r="AI1299">
        <v>-18.902189705582391</v>
      </c>
      <c r="AJ1299">
        <v>-10.787464088230255</v>
      </c>
      <c r="AK1299">
        <v>-7.1916427254868367</v>
      </c>
      <c r="AL1299">
        <v>13.415204810032671</v>
      </c>
      <c r="AM1299">
        <v>10.787464088230255</v>
      </c>
      <c r="AN1299">
        <v>7.1916427254868367</v>
      </c>
    </row>
    <row r="1300" spans="24:40" x14ac:dyDescent="0.25">
      <c r="X1300">
        <v>64.7</v>
      </c>
      <c r="Y1300" s="22">
        <v>68.952260176134075</v>
      </c>
      <c r="Z1300" s="22">
        <v>-4.2522601761340724</v>
      </c>
      <c r="AA1300" s="22">
        <v>-4.2757825911126446</v>
      </c>
      <c r="AB1300" s="22">
        <v>5.5013122106494445E-3</v>
      </c>
      <c r="AC1300" s="22">
        <v>-1.1858223013071747</v>
      </c>
      <c r="AD1300" s="22">
        <v>4.093998740905595E-4</v>
      </c>
      <c r="AE1300" s="22">
        <v>0.78719041678006285</v>
      </c>
      <c r="AF1300" s="22">
        <v>0.72243836329235345</v>
      </c>
      <c r="AG1300" s="22">
        <v>1.0889546828528609</v>
      </c>
      <c r="AH1300" s="22">
        <v>-4.2757825911126428</v>
      </c>
      <c r="AI1300">
        <v>-18.902189705582391</v>
      </c>
      <c r="AJ1300">
        <v>-10.787464088230255</v>
      </c>
      <c r="AK1300">
        <v>-7.1916427254868367</v>
      </c>
      <c r="AL1300">
        <v>13.415204810032671</v>
      </c>
      <c r="AM1300">
        <v>10.787464088230255</v>
      </c>
      <c r="AN1300">
        <v>7.1916427254868367</v>
      </c>
    </row>
    <row r="1301" spans="24:40" x14ac:dyDescent="0.25">
      <c r="X1301">
        <v>64.3</v>
      </c>
      <c r="Y1301" s="22">
        <v>64.478934708318121</v>
      </c>
      <c r="Z1301" s="22">
        <v>-0.17893470831812408</v>
      </c>
      <c r="AA1301" s="22">
        <v>-0.17982183552912545</v>
      </c>
      <c r="AB1301" s="22">
        <v>4.9333675656823284E-3</v>
      </c>
      <c r="AC1301" s="22">
        <v>-4.988504861864989E-2</v>
      </c>
      <c r="AD1301" s="22">
        <v>6.4934949876647456E-7</v>
      </c>
      <c r="AE1301" s="22">
        <v>0.78719041678006285</v>
      </c>
      <c r="AF1301" s="22">
        <v>0.72303314344121616</v>
      </c>
      <c r="AG1301" s="22">
        <v>0.22334961074210513</v>
      </c>
      <c r="AH1301" s="22">
        <v>-0.17982183552912492</v>
      </c>
      <c r="AI1301">
        <v>-18.902189705582391</v>
      </c>
      <c r="AJ1301">
        <v>-10.787464088230255</v>
      </c>
      <c r="AK1301">
        <v>-7.1916427254868367</v>
      </c>
      <c r="AL1301">
        <v>13.415204810032671</v>
      </c>
      <c r="AM1301">
        <v>10.787464088230255</v>
      </c>
      <c r="AN1301">
        <v>7.1916427254868367</v>
      </c>
    </row>
    <row r="1302" spans="24:40" x14ac:dyDescent="0.25">
      <c r="X1302">
        <v>63.8</v>
      </c>
      <c r="Y1302" s="22">
        <v>65.347468270383899</v>
      </c>
      <c r="Z1302" s="22">
        <v>-1.5474682703839022</v>
      </c>
      <c r="AA1302" s="22">
        <v>-1.5731656396795302</v>
      </c>
      <c r="AB1302" s="22">
        <v>1.6334814750254653E-2</v>
      </c>
      <c r="AC1302" s="22">
        <v>-0.43391033492525694</v>
      </c>
      <c r="AD1302" s="22">
        <v>1.6455584029772624E-4</v>
      </c>
      <c r="AE1302" s="22">
        <v>0.78719041678006285</v>
      </c>
      <c r="AF1302" s="22">
        <v>0.72781212370276349</v>
      </c>
      <c r="AG1302" s="22">
        <v>0.6587187069798891</v>
      </c>
      <c r="AH1302" s="22">
        <v>-1.5731656396795333</v>
      </c>
      <c r="AI1302">
        <v>-18.902189705582391</v>
      </c>
      <c r="AJ1302">
        <v>-10.787464088230255</v>
      </c>
      <c r="AK1302">
        <v>-7.1916427254868367</v>
      </c>
      <c r="AL1302">
        <v>13.415204810032671</v>
      </c>
      <c r="AM1302">
        <v>10.787464088230255</v>
      </c>
      <c r="AN1302">
        <v>7.1916427254868367</v>
      </c>
    </row>
    <row r="1303" spans="24:40" x14ac:dyDescent="0.25">
      <c r="X1303">
        <v>63.4</v>
      </c>
      <c r="Y1303" s="22">
        <v>64.97405192323437</v>
      </c>
      <c r="Z1303" s="22">
        <v>-1.5740519232343715</v>
      </c>
      <c r="AA1303" s="22">
        <v>-1.5907637693308274</v>
      </c>
      <c r="AB1303" s="22">
        <v>1.0505548604169723E-2</v>
      </c>
      <c r="AC1303" s="22">
        <v>-0.44006240152794474</v>
      </c>
      <c r="AD1303" s="22">
        <v>1.082132152708503E-4</v>
      </c>
      <c r="AE1303" s="22">
        <v>0.80177968430189828</v>
      </c>
      <c r="AF1303" s="22">
        <v>0.73322818944917145</v>
      </c>
      <c r="AG1303" s="22">
        <v>0.66337199332497054</v>
      </c>
      <c r="AH1303" s="22">
        <v>-1.5907637693308287</v>
      </c>
      <c r="AI1303">
        <v>-18.902189705582391</v>
      </c>
      <c r="AJ1303">
        <v>-10.787464088230255</v>
      </c>
      <c r="AK1303">
        <v>-7.1916427254868367</v>
      </c>
      <c r="AL1303">
        <v>13.415204810032671</v>
      </c>
      <c r="AM1303">
        <v>10.787464088230255</v>
      </c>
      <c r="AN1303">
        <v>7.1916427254868367</v>
      </c>
    </row>
    <row r="1304" spans="24:40" x14ac:dyDescent="0.25">
      <c r="X1304">
        <v>66.400000000000006</v>
      </c>
      <c r="Y1304" s="22">
        <v>64.553345402814699</v>
      </c>
      <c r="Z1304" s="22">
        <v>1.8466545971853066</v>
      </c>
      <c r="AA1304" s="22">
        <v>1.8511962580296455</v>
      </c>
      <c r="AB1304" s="22">
        <v>2.4533653979932199E-3</v>
      </c>
      <c r="AC1304" s="22">
        <v>0.51418684261097791</v>
      </c>
      <c r="AD1304" s="22">
        <v>3.4222942358481313E-5</v>
      </c>
      <c r="AE1304" s="22">
        <v>0.80177968430189828</v>
      </c>
      <c r="AF1304" s="22">
        <v>0.73333180579374346</v>
      </c>
      <c r="AG1304" s="22">
        <v>0.71706822730544817</v>
      </c>
      <c r="AH1304" s="22">
        <v>1.851196258029651</v>
      </c>
      <c r="AI1304">
        <v>-18.902189705582391</v>
      </c>
      <c r="AJ1304">
        <v>-10.787464088230255</v>
      </c>
      <c r="AK1304">
        <v>-7.1916427254868367</v>
      </c>
      <c r="AL1304">
        <v>13.415204810032671</v>
      </c>
      <c r="AM1304">
        <v>10.787464088230255</v>
      </c>
      <c r="AN1304">
        <v>7.1916427254868367</v>
      </c>
    </row>
    <row r="1305" spans="24:40" x14ac:dyDescent="0.25">
      <c r="X1305">
        <v>66</v>
      </c>
      <c r="Y1305" s="22">
        <v>64.092665567841294</v>
      </c>
      <c r="Z1305" s="22">
        <v>1.9073344321587058</v>
      </c>
      <c r="AA1305" s="22">
        <v>1.9127842977255654</v>
      </c>
      <c r="AB1305" s="22">
        <v>2.8491793734056734E-3</v>
      </c>
      <c r="AC1305" s="22">
        <v>0.53118807319151484</v>
      </c>
      <c r="AD1305" s="22">
        <v>4.2432827331472614E-5</v>
      </c>
      <c r="AE1305" s="22">
        <v>0.80177968430189828</v>
      </c>
      <c r="AF1305" s="22">
        <v>0.73454828264296435</v>
      </c>
      <c r="AG1305" s="22">
        <v>0.72882650417744477</v>
      </c>
      <c r="AH1305" s="22">
        <v>1.9127842977255598</v>
      </c>
      <c r="AI1305">
        <v>-18.902189705582391</v>
      </c>
      <c r="AJ1305">
        <v>-10.787464088230255</v>
      </c>
      <c r="AK1305">
        <v>-7.1916427254868367</v>
      </c>
      <c r="AL1305">
        <v>13.415204810032671</v>
      </c>
      <c r="AM1305">
        <v>10.787464088230255</v>
      </c>
      <c r="AN1305">
        <v>7.1916427254868367</v>
      </c>
    </row>
    <row r="1306" spans="24:40" x14ac:dyDescent="0.25">
      <c r="X1306">
        <v>65.599999999999994</v>
      </c>
      <c r="Y1306" s="22">
        <v>66.770758236212231</v>
      </c>
      <c r="Z1306" s="22">
        <v>-1.1707582362122366</v>
      </c>
      <c r="AA1306" s="22">
        <v>-1.1978639855979054</v>
      </c>
      <c r="AB1306" s="22">
        <v>2.2628403317544583E-2</v>
      </c>
      <c r="AC1306" s="22">
        <v>-0.32933603801089512</v>
      </c>
      <c r="AD1306" s="22">
        <v>1.321658060657112E-4</v>
      </c>
      <c r="AE1306" s="22">
        <v>0.80177968430189828</v>
      </c>
      <c r="AF1306" s="22">
        <v>0.73747455089315905</v>
      </c>
      <c r="AG1306" s="22">
        <v>0.57387806894051552</v>
      </c>
      <c r="AH1306" s="22">
        <v>-1.1978639855979074</v>
      </c>
      <c r="AI1306">
        <v>-18.902189705582391</v>
      </c>
      <c r="AJ1306">
        <v>-10.787464088230255</v>
      </c>
      <c r="AK1306">
        <v>-7.1916427254868367</v>
      </c>
      <c r="AL1306">
        <v>13.415204810032671</v>
      </c>
      <c r="AM1306">
        <v>10.787464088230255</v>
      </c>
      <c r="AN1306">
        <v>7.1916427254868367</v>
      </c>
    </row>
    <row r="1307" spans="24:40" x14ac:dyDescent="0.25">
      <c r="X1307">
        <v>64.900000000000006</v>
      </c>
      <c r="Y1307" s="22">
        <v>66.285543864238448</v>
      </c>
      <c r="Z1307" s="22">
        <v>-1.3855438642384428</v>
      </c>
      <c r="AA1307" s="22">
        <v>-1.3964958302131549</v>
      </c>
      <c r="AB1307" s="22">
        <v>7.8424623531032009E-3</v>
      </c>
      <c r="AC1307" s="22">
        <v>-0.38684042623294579</v>
      </c>
      <c r="AD1307" s="22">
        <v>6.2256100099436113E-5</v>
      </c>
      <c r="AE1307" s="22">
        <v>0.80177968430189828</v>
      </c>
      <c r="AF1307" s="22">
        <v>0.73980958494247473</v>
      </c>
      <c r="AG1307" s="22">
        <v>0.62196497186975552</v>
      </c>
      <c r="AH1307" s="22">
        <v>-1.3964958302131549</v>
      </c>
      <c r="AI1307">
        <v>-18.902189705582391</v>
      </c>
      <c r="AJ1307">
        <v>-10.787464088230255</v>
      </c>
      <c r="AK1307">
        <v>-7.1916427254868367</v>
      </c>
      <c r="AL1307">
        <v>13.415204810032671</v>
      </c>
      <c r="AM1307">
        <v>10.787464088230255</v>
      </c>
      <c r="AN1307">
        <v>7.1916427254868367</v>
      </c>
    </row>
    <row r="1308" spans="24:40" x14ac:dyDescent="0.25">
      <c r="X1308">
        <v>64.3</v>
      </c>
      <c r="Y1308" s="22">
        <v>62.781288366409107</v>
      </c>
      <c r="Z1308" s="22">
        <v>1.5187116335908897</v>
      </c>
      <c r="AA1308" s="22">
        <v>1.5271451263563236</v>
      </c>
      <c r="AB1308" s="22">
        <v>5.5223911728409054E-3</v>
      </c>
      <c r="AC1308" s="22">
        <v>0.42352563950801819</v>
      </c>
      <c r="AD1308" s="22">
        <v>5.2424943348021428E-5</v>
      </c>
      <c r="AE1308" s="22">
        <v>0.80177968430189828</v>
      </c>
      <c r="AF1308" s="22">
        <v>0.74292358483707577</v>
      </c>
      <c r="AG1308" s="22">
        <v>0.6507884752421621</v>
      </c>
      <c r="AH1308" s="22">
        <v>1.5271451263563269</v>
      </c>
      <c r="AI1308">
        <v>-18.902189705582391</v>
      </c>
      <c r="AJ1308">
        <v>-10.787464088230255</v>
      </c>
      <c r="AK1308">
        <v>-7.1916427254868367</v>
      </c>
      <c r="AL1308">
        <v>13.415204810032671</v>
      </c>
      <c r="AM1308">
        <v>10.787464088230255</v>
      </c>
      <c r="AN1308">
        <v>7.1916427254868367</v>
      </c>
    </row>
    <row r="1309" spans="24:40" x14ac:dyDescent="0.25">
      <c r="X1309">
        <v>63.5</v>
      </c>
      <c r="Y1309" s="22">
        <v>62.340970407322779</v>
      </c>
      <c r="Z1309" s="22">
        <v>1.1590295926772214</v>
      </c>
      <c r="AA1309" s="22">
        <v>1.1652548817615838</v>
      </c>
      <c r="AB1309" s="22">
        <v>5.3424269503606556E-3</v>
      </c>
      <c r="AC1309" s="22">
        <v>0.3231912688570156</v>
      </c>
      <c r="AD1309" s="22">
        <v>2.9527769177387575E-5</v>
      </c>
      <c r="AE1309" s="22">
        <v>0.81442193874053515</v>
      </c>
      <c r="AF1309" s="22">
        <v>0.74425261612523375</v>
      </c>
      <c r="AG1309" s="22">
        <v>0.56849913707675548</v>
      </c>
      <c r="AH1309" s="22">
        <v>1.1652548817615838</v>
      </c>
      <c r="AI1309">
        <v>-18.902189705582391</v>
      </c>
      <c r="AJ1309">
        <v>-10.787464088230255</v>
      </c>
      <c r="AK1309">
        <v>-7.1916427254868367</v>
      </c>
      <c r="AL1309">
        <v>13.415204810032671</v>
      </c>
      <c r="AM1309">
        <v>10.787464088230255</v>
      </c>
      <c r="AN1309">
        <v>7.1916427254868367</v>
      </c>
    </row>
    <row r="1310" spans="24:40" x14ac:dyDescent="0.25">
      <c r="X1310">
        <v>62.8</v>
      </c>
      <c r="Y1310" s="22">
        <v>61.219879400243592</v>
      </c>
      <c r="Z1310" s="22">
        <v>1.5801205997564054</v>
      </c>
      <c r="AA1310" s="22">
        <v>1.5926286854896716</v>
      </c>
      <c r="AB1310" s="22">
        <v>7.8537363085471462E-3</v>
      </c>
      <c r="AC1310" s="22">
        <v>0.4411682769341625</v>
      </c>
      <c r="AD1310" s="22">
        <v>8.1087808952017221E-5</v>
      </c>
      <c r="AE1310" s="22">
        <v>0.81442193874053515</v>
      </c>
      <c r="AF1310" s="22">
        <v>0.74438982860941139</v>
      </c>
      <c r="AG1310" s="22">
        <v>0.66420499616772122</v>
      </c>
      <c r="AH1310" s="22">
        <v>1.5926286854896694</v>
      </c>
      <c r="AI1310">
        <v>-18.902189705582391</v>
      </c>
      <c r="AJ1310">
        <v>-10.787464088230255</v>
      </c>
      <c r="AK1310">
        <v>-7.1916427254868367</v>
      </c>
      <c r="AL1310">
        <v>13.415204810032671</v>
      </c>
      <c r="AM1310">
        <v>10.787464088230255</v>
      </c>
      <c r="AN1310">
        <v>7.1916427254868367</v>
      </c>
    </row>
    <row r="1311" spans="24:40" x14ac:dyDescent="0.25">
      <c r="X1311">
        <v>62.1</v>
      </c>
      <c r="Y1311" s="22">
        <v>64.05470808170142</v>
      </c>
      <c r="Z1311" s="22">
        <v>-1.9547080817014191</v>
      </c>
      <c r="AA1311" s="22">
        <v>-2.0035302969051472</v>
      </c>
      <c r="AB1311" s="22">
        <v>2.4368094297919259E-2</v>
      </c>
      <c r="AC1311" s="22">
        <v>-0.55035232193750461</v>
      </c>
      <c r="AD1311" s="22">
        <v>3.9816545469169648E-4</v>
      </c>
      <c r="AE1311" s="22">
        <v>0.81442193874053515</v>
      </c>
      <c r="AF1311" s="22">
        <v>0.74520623314777124</v>
      </c>
      <c r="AG1311" s="22">
        <v>0.74185734608312981</v>
      </c>
      <c r="AH1311" s="22">
        <v>-2.0035302969051418</v>
      </c>
      <c r="AI1311">
        <v>-18.902189705582391</v>
      </c>
      <c r="AJ1311">
        <v>-10.787464088230255</v>
      </c>
      <c r="AK1311">
        <v>-7.1916427254868367</v>
      </c>
      <c r="AL1311">
        <v>13.415204810032671</v>
      </c>
      <c r="AM1311">
        <v>10.787464088230255</v>
      </c>
      <c r="AN1311">
        <v>7.1916427254868367</v>
      </c>
    </row>
    <row r="1312" spans="24:40" x14ac:dyDescent="0.25">
      <c r="X1312">
        <v>61.3</v>
      </c>
      <c r="Y1312" s="22">
        <v>60.303570266629819</v>
      </c>
      <c r="Z1312" s="22">
        <v>0.99642973337017793</v>
      </c>
      <c r="AA1312" s="22">
        <v>1.0016823407351083</v>
      </c>
      <c r="AB1312" s="22">
        <v>5.2437855309246774E-3</v>
      </c>
      <c r="AC1312" s="22">
        <v>0.27783710153231433</v>
      </c>
      <c r="AD1312" s="22">
        <v>2.1416827478868717E-5</v>
      </c>
      <c r="AE1312" s="22">
        <v>0.81442193874053515</v>
      </c>
      <c r="AF1312" s="22">
        <v>0.74745111426459898</v>
      </c>
      <c r="AG1312" s="22">
        <v>0.52710255314531951</v>
      </c>
      <c r="AH1312" s="22">
        <v>1.0016823407351074</v>
      </c>
      <c r="AI1312">
        <v>-18.902189705582391</v>
      </c>
      <c r="AJ1312">
        <v>-10.787464088230255</v>
      </c>
      <c r="AK1312">
        <v>-7.1916427254868367</v>
      </c>
      <c r="AL1312">
        <v>13.415204810032671</v>
      </c>
      <c r="AM1312">
        <v>10.787464088230255</v>
      </c>
      <c r="AN1312">
        <v>7.1916427254868367</v>
      </c>
    </row>
    <row r="1313" spans="24:40" x14ac:dyDescent="0.25">
      <c r="X1313">
        <v>65</v>
      </c>
      <c r="Y1313" s="22">
        <v>59.743667101891468</v>
      </c>
      <c r="Z1313" s="22">
        <v>5.256332898108532</v>
      </c>
      <c r="AA1313" s="22">
        <v>5.2848924230892536</v>
      </c>
      <c r="AB1313" s="22">
        <v>5.403993628318008E-3</v>
      </c>
      <c r="AC1313" s="22">
        <v>1.4657550486150561</v>
      </c>
      <c r="AD1313" s="22">
        <v>6.1438034536678713E-4</v>
      </c>
      <c r="AE1313" s="22">
        <v>0.81442193874053515</v>
      </c>
      <c r="AF1313" s="22">
        <v>0.74842797906860181</v>
      </c>
      <c r="AG1313" s="22">
        <v>1.2106837112206705</v>
      </c>
      <c r="AH1313" s="22">
        <v>5.2848924230892527</v>
      </c>
      <c r="AI1313">
        <v>-18.902189705582391</v>
      </c>
      <c r="AJ1313">
        <v>-10.787464088230255</v>
      </c>
      <c r="AK1313">
        <v>-7.1916427254868367</v>
      </c>
      <c r="AL1313">
        <v>13.415204810032671</v>
      </c>
      <c r="AM1313">
        <v>10.787464088230255</v>
      </c>
      <c r="AN1313">
        <v>7.1916427254868367</v>
      </c>
    </row>
    <row r="1314" spans="24:40" x14ac:dyDescent="0.25">
      <c r="X1314">
        <v>59.7</v>
      </c>
      <c r="Y1314" s="22">
        <v>59.595813793088716</v>
      </c>
      <c r="Z1314" s="22">
        <v>0.10418620691128666</v>
      </c>
      <c r="AA1314" s="22">
        <v>0.10496187512890742</v>
      </c>
      <c r="AB1314" s="22">
        <v>7.3899996228600625E-3</v>
      </c>
      <c r="AC1314" s="22">
        <v>2.9081901264690721E-2</v>
      </c>
      <c r="AD1314" s="22">
        <v>3.3140401087706948E-7</v>
      </c>
      <c r="AE1314" s="22">
        <v>0.81442193874053515</v>
      </c>
      <c r="AF1314" s="22">
        <v>0.74875819705991342</v>
      </c>
      <c r="AG1314" s="22">
        <v>0.17053416450873041</v>
      </c>
      <c r="AH1314" s="22">
        <v>0.10496187512890394</v>
      </c>
      <c r="AI1314">
        <v>-18.902189705582391</v>
      </c>
      <c r="AJ1314">
        <v>-10.787464088230255</v>
      </c>
      <c r="AK1314">
        <v>-7.1916427254868367</v>
      </c>
      <c r="AL1314">
        <v>13.415204810032671</v>
      </c>
      <c r="AM1314">
        <v>10.787464088230255</v>
      </c>
      <c r="AN1314">
        <v>7.1916427254868367</v>
      </c>
    </row>
    <row r="1315" spans="24:40" x14ac:dyDescent="0.25">
      <c r="X1315">
        <v>75.400000000000006</v>
      </c>
      <c r="Y1315" s="22">
        <v>74.354168471492741</v>
      </c>
      <c r="Z1315" s="22">
        <v>1.0458315285072644</v>
      </c>
      <c r="AA1315" s="22">
        <v>1.0523260160428265</v>
      </c>
      <c r="AB1315" s="22">
        <v>6.1715546670497584E-3</v>
      </c>
      <c r="AC1315" s="22">
        <v>0.29174801548511814</v>
      </c>
      <c r="AD1315" s="22">
        <v>2.7819247451475027E-5</v>
      </c>
      <c r="AE1315" s="22">
        <v>0.81442193874053515</v>
      </c>
      <c r="AF1315" s="22">
        <v>0.75308592975054367</v>
      </c>
      <c r="AG1315" s="22">
        <v>0.54013703398778179</v>
      </c>
      <c r="AH1315" s="22">
        <v>1.0523260160428314</v>
      </c>
      <c r="AI1315">
        <v>-18.902189705582391</v>
      </c>
      <c r="AJ1315">
        <v>-10.787464088230255</v>
      </c>
      <c r="AK1315">
        <v>-7.1916427254868367</v>
      </c>
      <c r="AL1315">
        <v>13.415204810032671</v>
      </c>
      <c r="AM1315">
        <v>10.787464088230255</v>
      </c>
      <c r="AN1315">
        <v>7.1916427254868367</v>
      </c>
    </row>
    <row r="1316" spans="24:40" x14ac:dyDescent="0.25">
      <c r="X1316">
        <v>75.3</v>
      </c>
      <c r="Y1316" s="22">
        <v>74.583711130186103</v>
      </c>
      <c r="Z1316" s="22">
        <v>0.71628886981389428</v>
      </c>
      <c r="AA1316" s="22">
        <v>0.72055193014820418</v>
      </c>
      <c r="AB1316" s="22">
        <v>5.9163818122470015E-3</v>
      </c>
      <c r="AC1316" s="22">
        <v>0.19979224922767844</v>
      </c>
      <c r="AD1316" s="22">
        <v>1.2503654006246554E-5</v>
      </c>
      <c r="AE1316" s="22">
        <v>0.82933781119598415</v>
      </c>
      <c r="AF1316" s="22">
        <v>0.75424960022145038</v>
      </c>
      <c r="AG1316" s="22">
        <v>0.44698126272549549</v>
      </c>
      <c r="AH1316" s="22">
        <v>0.72055193014820251</v>
      </c>
      <c r="AI1316">
        <v>-18.902189705582391</v>
      </c>
      <c r="AJ1316">
        <v>-10.787464088230255</v>
      </c>
      <c r="AK1316">
        <v>-7.1916427254868367</v>
      </c>
      <c r="AL1316">
        <v>13.415204810032671</v>
      </c>
      <c r="AM1316">
        <v>10.787464088230255</v>
      </c>
      <c r="AN1316">
        <v>7.1916427254868367</v>
      </c>
    </row>
    <row r="1317" spans="24:40" x14ac:dyDescent="0.25">
      <c r="X1317">
        <v>74.900000000000006</v>
      </c>
      <c r="Y1317" s="22">
        <v>74.925813587296972</v>
      </c>
      <c r="Z1317" s="22">
        <v>-2.5813587296966034E-2</v>
      </c>
      <c r="AA1317" s="22">
        <v>-2.5911874022781944E-2</v>
      </c>
      <c r="AB1317" s="22">
        <v>3.79311530027768E-3</v>
      </c>
      <c r="AC1317" s="22">
        <v>-7.1924273651732167E-3</v>
      </c>
      <c r="AD1317" s="22">
        <v>1.0366779804388958E-8</v>
      </c>
      <c r="AE1317" s="22">
        <v>0.82933781119598415</v>
      </c>
      <c r="AF1317" s="22">
        <v>0.7548097284559232</v>
      </c>
      <c r="AG1317" s="22">
        <v>8.4808179824667956E-2</v>
      </c>
      <c r="AH1317" s="22">
        <v>-2.5911874022780713E-2</v>
      </c>
      <c r="AI1317">
        <v>-18.902189705582391</v>
      </c>
      <c r="AJ1317">
        <v>-10.787464088230255</v>
      </c>
      <c r="AK1317">
        <v>-7.1916427254868367</v>
      </c>
      <c r="AL1317">
        <v>13.415204810032671</v>
      </c>
      <c r="AM1317">
        <v>10.787464088230255</v>
      </c>
      <c r="AN1317">
        <v>7.1916427254868367</v>
      </c>
    </row>
    <row r="1318" spans="24:40" x14ac:dyDescent="0.25">
      <c r="X1318">
        <v>74.599999999999994</v>
      </c>
      <c r="Y1318" s="22">
        <v>74.462480254501173</v>
      </c>
      <c r="Z1318" s="22">
        <v>0.13751974549882107</v>
      </c>
      <c r="AA1318" s="22">
        <v>0.13803921179426482</v>
      </c>
      <c r="AB1318" s="22">
        <v>3.7631792350313279E-3</v>
      </c>
      <c r="AC1318" s="22">
        <v>3.8316484588924858E-2</v>
      </c>
      <c r="AD1318" s="22">
        <v>2.9188382433275006E-7</v>
      </c>
      <c r="AE1318" s="22">
        <v>0.82933781119598415</v>
      </c>
      <c r="AF1318" s="22">
        <v>0.75596787706120516</v>
      </c>
      <c r="AG1318" s="22">
        <v>0.19574596953430448</v>
      </c>
      <c r="AH1318" s="22">
        <v>0.13803921179426534</v>
      </c>
      <c r="AI1318">
        <v>-18.902189705582391</v>
      </c>
      <c r="AJ1318">
        <v>-10.787464088230255</v>
      </c>
      <c r="AK1318">
        <v>-7.1916427254868367</v>
      </c>
      <c r="AL1318">
        <v>13.415204810032671</v>
      </c>
      <c r="AM1318">
        <v>10.787464088230255</v>
      </c>
      <c r="AN1318">
        <v>7.1916427254868367</v>
      </c>
    </row>
    <row r="1319" spans="24:40" x14ac:dyDescent="0.25">
      <c r="X1319">
        <v>74.400000000000006</v>
      </c>
      <c r="Y1319" s="22">
        <v>73.74916338655224</v>
      </c>
      <c r="Z1319" s="22">
        <v>0.65083661344776544</v>
      </c>
      <c r="AA1319" s="22">
        <v>0.65417916826457656</v>
      </c>
      <c r="AB1319" s="22">
        <v>5.1095402895139129E-3</v>
      </c>
      <c r="AC1319" s="22">
        <v>0.18146222648334254</v>
      </c>
      <c r="AD1319" s="22">
        <v>8.9007259847051672E-6</v>
      </c>
      <c r="AE1319" s="22">
        <v>0.82933781119598415</v>
      </c>
      <c r="AF1319" s="22">
        <v>0.75869089544323653</v>
      </c>
      <c r="AG1319" s="22">
        <v>0.42598383359388481</v>
      </c>
      <c r="AH1319" s="22">
        <v>0.65417916826457401</v>
      </c>
      <c r="AI1319">
        <v>-18.902189705582391</v>
      </c>
      <c r="AJ1319">
        <v>-10.787464088230255</v>
      </c>
      <c r="AK1319">
        <v>-7.1916427254868367</v>
      </c>
      <c r="AL1319">
        <v>13.415204810032671</v>
      </c>
      <c r="AM1319">
        <v>10.787464088230255</v>
      </c>
      <c r="AN1319">
        <v>7.1916427254868367</v>
      </c>
    </row>
    <row r="1320" spans="24:40" x14ac:dyDescent="0.25">
      <c r="X1320">
        <v>74.099999999999994</v>
      </c>
      <c r="Y1320" s="22">
        <v>74.405433816487104</v>
      </c>
      <c r="Z1320" s="22">
        <v>-0.30543381648710977</v>
      </c>
      <c r="AA1320" s="22">
        <v>-0.30665917809520238</v>
      </c>
      <c r="AB1320" s="22">
        <v>3.9958419496990364E-3</v>
      </c>
      <c r="AC1320" s="22">
        <v>-8.5111537295019371E-2</v>
      </c>
      <c r="AD1320" s="22">
        <v>1.5295737409998025E-6</v>
      </c>
      <c r="AE1320" s="22">
        <v>0.83794453378675593</v>
      </c>
      <c r="AF1320" s="22">
        <v>0.75984705636034189</v>
      </c>
      <c r="AG1320" s="22">
        <v>0.29173881691509507</v>
      </c>
      <c r="AH1320" s="22">
        <v>-0.30665917809520282</v>
      </c>
      <c r="AI1320">
        <v>-18.902189705582391</v>
      </c>
      <c r="AJ1320">
        <v>-10.787464088230255</v>
      </c>
      <c r="AK1320">
        <v>-7.1916427254868367</v>
      </c>
      <c r="AL1320">
        <v>13.415204810032671</v>
      </c>
      <c r="AM1320">
        <v>10.787464088230255</v>
      </c>
      <c r="AN1320">
        <v>7.1916427254868367</v>
      </c>
    </row>
    <row r="1321" spans="24:40" x14ac:dyDescent="0.25">
      <c r="X1321">
        <v>74</v>
      </c>
      <c r="Y1321" s="22">
        <v>73.212303807886457</v>
      </c>
      <c r="Z1321" s="22">
        <v>0.78769619211354325</v>
      </c>
      <c r="AA1321" s="22">
        <v>0.79246138295447111</v>
      </c>
      <c r="AB1321" s="22">
        <v>6.013152114942022E-3</v>
      </c>
      <c r="AC1321" s="22">
        <v>0.21972036853206445</v>
      </c>
      <c r="AD1321" s="22">
        <v>1.537122886742145E-5</v>
      </c>
      <c r="AE1321" s="22">
        <v>0.83794453378675593</v>
      </c>
      <c r="AF1321" s="22">
        <v>0.76475093382967407</v>
      </c>
      <c r="AG1321" s="22">
        <v>0.4687433930543069</v>
      </c>
      <c r="AH1321" s="22">
        <v>0.79246138295446578</v>
      </c>
      <c r="AI1321">
        <v>-18.902189705582391</v>
      </c>
      <c r="AJ1321">
        <v>-10.787464088230255</v>
      </c>
      <c r="AK1321">
        <v>-7.1916427254868367</v>
      </c>
      <c r="AL1321">
        <v>13.415204810032671</v>
      </c>
      <c r="AM1321">
        <v>10.787464088230255</v>
      </c>
      <c r="AN1321">
        <v>7.1916427254868367</v>
      </c>
    </row>
    <row r="1322" spans="24:40" x14ac:dyDescent="0.25">
      <c r="X1322">
        <v>73.8</v>
      </c>
      <c r="Y1322" s="22">
        <v>73.370017529240059</v>
      </c>
      <c r="Z1322" s="22">
        <v>0.42998247075993845</v>
      </c>
      <c r="AA1322" s="22">
        <v>0.43257297417522977</v>
      </c>
      <c r="AB1322" s="22">
        <v>5.9885928385321014E-3</v>
      </c>
      <c r="AC1322" s="22">
        <v>0.11993804306408919</v>
      </c>
      <c r="AD1322" s="22">
        <v>4.5613535362792262E-6</v>
      </c>
      <c r="AE1322" s="22">
        <v>0.83794453378675593</v>
      </c>
      <c r="AF1322" s="22">
        <v>0.76637028744721314</v>
      </c>
      <c r="AG1322" s="22">
        <v>0.34632072283374726</v>
      </c>
      <c r="AH1322" s="22">
        <v>0.43257297417522678</v>
      </c>
      <c r="AI1322">
        <v>-18.902189705582391</v>
      </c>
      <c r="AJ1322">
        <v>-10.787464088230255</v>
      </c>
      <c r="AK1322">
        <v>-7.1916427254868367</v>
      </c>
      <c r="AL1322">
        <v>13.415204810032671</v>
      </c>
      <c r="AM1322">
        <v>10.787464088230255</v>
      </c>
      <c r="AN1322">
        <v>7.1916427254868367</v>
      </c>
    </row>
    <row r="1323" spans="24:40" x14ac:dyDescent="0.25">
      <c r="X1323">
        <v>73.599999999999994</v>
      </c>
      <c r="Y1323" s="22">
        <v>73.79243082809667</v>
      </c>
      <c r="Z1323" s="22">
        <v>-0.19243082809667555</v>
      </c>
      <c r="AA1323" s="22">
        <v>-0.19298500735813207</v>
      </c>
      <c r="AB1323" s="22">
        <v>2.8716182103814799E-3</v>
      </c>
      <c r="AC1323" s="22">
        <v>-5.3592127938842396E-2</v>
      </c>
      <c r="AD1323" s="22">
        <v>4.3533543908199184E-7</v>
      </c>
      <c r="AE1323" s="22">
        <v>0.83794453378675593</v>
      </c>
      <c r="AF1323" s="22">
        <v>0.7672377119974203</v>
      </c>
      <c r="AG1323" s="22">
        <v>0.23149973636883994</v>
      </c>
      <c r="AH1323" s="22">
        <v>-0.19298500735813578</v>
      </c>
      <c r="AI1323">
        <v>-18.902189705582391</v>
      </c>
      <c r="AJ1323">
        <v>-10.787464088230255</v>
      </c>
      <c r="AK1323">
        <v>-7.1916427254868367</v>
      </c>
      <c r="AL1323">
        <v>13.415204810032671</v>
      </c>
      <c r="AM1323">
        <v>10.787464088230255</v>
      </c>
      <c r="AN1323">
        <v>7.1916427254868367</v>
      </c>
    </row>
    <row r="1324" spans="24:40" x14ac:dyDescent="0.25">
      <c r="X1324">
        <v>73</v>
      </c>
      <c r="Y1324" s="22">
        <v>73.622932090198233</v>
      </c>
      <c r="Z1324" s="22">
        <v>-0.62293209019823337</v>
      </c>
      <c r="AA1324" s="22">
        <v>-0.62566051984848059</v>
      </c>
      <c r="AB1324" s="22">
        <v>4.3608787252615525E-3</v>
      </c>
      <c r="AC1324" s="22">
        <v>-0.17361674885912015</v>
      </c>
      <c r="AD1324" s="22">
        <v>6.9486701145293404E-6</v>
      </c>
      <c r="AE1324" s="22">
        <v>0.83794453378675593</v>
      </c>
      <c r="AF1324" s="22">
        <v>0.76865947438229965</v>
      </c>
      <c r="AG1324" s="22">
        <v>0.4166734319093553</v>
      </c>
      <c r="AH1324" s="22">
        <v>-0.6256605198484767</v>
      </c>
      <c r="AI1324">
        <v>-18.902189705582391</v>
      </c>
      <c r="AJ1324">
        <v>-10.787464088230255</v>
      </c>
      <c r="AK1324">
        <v>-7.1916427254868367</v>
      </c>
      <c r="AL1324">
        <v>13.415204810032671</v>
      </c>
      <c r="AM1324">
        <v>10.787464088230255</v>
      </c>
      <c r="AN1324">
        <v>7.1916427254868367</v>
      </c>
    </row>
    <row r="1325" spans="24:40" x14ac:dyDescent="0.25">
      <c r="X1325">
        <v>73</v>
      </c>
      <c r="Y1325" s="22">
        <v>73.198323319323492</v>
      </c>
      <c r="Z1325" s="22">
        <v>-0.19832331932349234</v>
      </c>
      <c r="AA1325" s="22">
        <v>-0.19875530157216303</v>
      </c>
      <c r="AB1325" s="22">
        <v>2.1734376153019867E-3</v>
      </c>
      <c r="AC1325" s="22">
        <v>-5.5213864352770897E-2</v>
      </c>
      <c r="AD1325" s="22">
        <v>3.4949004143757741E-7</v>
      </c>
      <c r="AE1325" s="22">
        <v>0.83794453378675593</v>
      </c>
      <c r="AF1325" s="22">
        <v>0.76902610765896873</v>
      </c>
      <c r="AG1325" s="22">
        <v>0.23497630593906887</v>
      </c>
      <c r="AH1325" s="22">
        <v>-0.19875530157216997</v>
      </c>
      <c r="AI1325">
        <v>-18.902189705582391</v>
      </c>
      <c r="AJ1325">
        <v>-10.787464088230255</v>
      </c>
      <c r="AK1325">
        <v>-7.1916427254868367</v>
      </c>
      <c r="AL1325">
        <v>13.415204810032671</v>
      </c>
      <c r="AM1325">
        <v>10.787464088230255</v>
      </c>
      <c r="AN1325">
        <v>7.1916427254868367</v>
      </c>
    </row>
    <row r="1326" spans="24:40" x14ac:dyDescent="0.25">
      <c r="X1326">
        <v>73</v>
      </c>
      <c r="Y1326" s="22">
        <v>74.920197749082263</v>
      </c>
      <c r="Z1326" s="22">
        <v>-1.9201977490822628</v>
      </c>
      <c r="AA1326" s="22">
        <v>-1.9309471230565975</v>
      </c>
      <c r="AB1326" s="22">
        <v>5.5668919391834272E-3</v>
      </c>
      <c r="AC1326" s="22">
        <v>-0.53550072176883701</v>
      </c>
      <c r="AD1326" s="22">
        <v>8.4489693810887957E-5</v>
      </c>
      <c r="AE1326" s="22">
        <v>0.83794453378675593</v>
      </c>
      <c r="AF1326" s="22">
        <v>0.76930545088321212</v>
      </c>
      <c r="AG1326" s="22">
        <v>0.73177914821948642</v>
      </c>
      <c r="AH1326" s="22">
        <v>-1.930947123056596</v>
      </c>
      <c r="AI1326">
        <v>-18.902189705582391</v>
      </c>
      <c r="AJ1326">
        <v>-10.787464088230255</v>
      </c>
      <c r="AK1326">
        <v>-7.1916427254868367</v>
      </c>
      <c r="AL1326">
        <v>13.415204810032671</v>
      </c>
      <c r="AM1326">
        <v>10.787464088230255</v>
      </c>
      <c r="AN1326">
        <v>7.1916427254868367</v>
      </c>
    </row>
    <row r="1327" spans="24:40" x14ac:dyDescent="0.25">
      <c r="X1327">
        <v>72.900000000000006</v>
      </c>
      <c r="Y1327" s="22">
        <v>73.205722141785259</v>
      </c>
      <c r="Z1327" s="22">
        <v>-0.30572214178525314</v>
      </c>
      <c r="AA1327" s="22">
        <v>-0.30771560837955292</v>
      </c>
      <c r="AB1327" s="22">
        <v>6.4782758495581308E-3</v>
      </c>
      <c r="AC1327" s="22">
        <v>-8.5298246106403713E-2</v>
      </c>
      <c r="AD1327" s="22">
        <v>2.4969432425642278E-6</v>
      </c>
      <c r="AE1327" s="22">
        <v>0.83794453378675593</v>
      </c>
      <c r="AF1327" s="22">
        <v>0.77384608747510486</v>
      </c>
      <c r="AG1327" s="22">
        <v>0.29205863470612148</v>
      </c>
      <c r="AH1327" s="22">
        <v>-0.30771560837955048</v>
      </c>
      <c r="AI1327">
        <v>-18.902189705582391</v>
      </c>
      <c r="AJ1327">
        <v>-10.787464088230255</v>
      </c>
      <c r="AK1327">
        <v>-7.1916427254868367</v>
      </c>
      <c r="AL1327">
        <v>13.415204810032671</v>
      </c>
      <c r="AM1327">
        <v>10.787464088230255</v>
      </c>
      <c r="AN1327">
        <v>7.1916427254868367</v>
      </c>
    </row>
    <row r="1328" spans="24:40" x14ac:dyDescent="0.25">
      <c r="X1328">
        <v>72.7</v>
      </c>
      <c r="Y1328" s="22">
        <v>72.630006114079833</v>
      </c>
      <c r="Z1328" s="22">
        <v>6.9993885920169419E-2</v>
      </c>
      <c r="AA1328" s="22">
        <v>7.0724346862462539E-2</v>
      </c>
      <c r="AB1328" s="22">
        <v>1.0328281202946252E-2</v>
      </c>
      <c r="AC1328" s="22">
        <v>1.9566647322315757E-2</v>
      </c>
      <c r="AD1328" s="22">
        <v>2.1028879248911483E-7</v>
      </c>
      <c r="AE1328" s="22">
        <v>0.83794453378675593</v>
      </c>
      <c r="AF1328" s="22">
        <v>0.77520284710876808</v>
      </c>
      <c r="AG1328" s="22">
        <v>0.13988083257657483</v>
      </c>
      <c r="AH1328" s="22">
        <v>7.0724346862459611E-2</v>
      </c>
      <c r="AI1328">
        <v>-18.902189705582391</v>
      </c>
      <c r="AJ1328">
        <v>-10.787464088230255</v>
      </c>
      <c r="AK1328">
        <v>-7.1916427254868367</v>
      </c>
      <c r="AL1328">
        <v>13.415204810032671</v>
      </c>
      <c r="AM1328">
        <v>10.787464088230255</v>
      </c>
      <c r="AN1328">
        <v>7.1916427254868367</v>
      </c>
    </row>
    <row r="1329" spans="24:40" x14ac:dyDescent="0.25">
      <c r="X1329">
        <v>72.599999999999994</v>
      </c>
      <c r="Y1329" s="22">
        <v>72.004258432374144</v>
      </c>
      <c r="Z1329" s="22">
        <v>0.59574156762585062</v>
      </c>
      <c r="AA1329" s="22">
        <v>0.59849139389970674</v>
      </c>
      <c r="AB1329" s="22">
        <v>4.5945961828176667E-3</v>
      </c>
      <c r="AC1329" s="22">
        <v>0.16605799832503182</v>
      </c>
      <c r="AD1329" s="22">
        <v>6.6990520102760922E-6</v>
      </c>
      <c r="AE1329" s="22">
        <v>0.83794453378675593</v>
      </c>
      <c r="AF1329" s="22">
        <v>0.77558968340026235</v>
      </c>
      <c r="AG1329" s="22">
        <v>0.40750214517844174</v>
      </c>
      <c r="AH1329" s="22">
        <v>0.5984913938997114</v>
      </c>
      <c r="AI1329">
        <v>-18.902189705582391</v>
      </c>
      <c r="AJ1329">
        <v>-10.787464088230255</v>
      </c>
      <c r="AK1329">
        <v>-7.1916427254868367</v>
      </c>
      <c r="AL1329">
        <v>13.415204810032671</v>
      </c>
      <c r="AM1329">
        <v>10.787464088230255</v>
      </c>
      <c r="AN1329">
        <v>7.1916427254868367</v>
      </c>
    </row>
    <row r="1330" spans="24:40" x14ac:dyDescent="0.25">
      <c r="X1330">
        <v>72.400000000000006</v>
      </c>
      <c r="Y1330" s="22">
        <v>74.140827920352336</v>
      </c>
      <c r="Z1330" s="22">
        <v>-1.7408279203523307</v>
      </c>
      <c r="AA1330" s="22">
        <v>-1.7481910113059342</v>
      </c>
      <c r="AB1330" s="22">
        <v>4.2118343510417046E-3</v>
      </c>
      <c r="AC1330" s="22">
        <v>-0.48514801074491309</v>
      </c>
      <c r="AD1330" s="22">
        <v>5.2396132373918228E-5</v>
      </c>
      <c r="AE1330" s="22">
        <v>0.83794453378675593</v>
      </c>
      <c r="AF1330" s="22">
        <v>0.77576654105572973</v>
      </c>
      <c r="AG1330" s="22">
        <v>0.69652567127487341</v>
      </c>
      <c r="AH1330" s="22">
        <v>-1.7481910113059314</v>
      </c>
      <c r="AI1330">
        <v>-18.902189705582391</v>
      </c>
      <c r="AJ1330">
        <v>-10.787464088230255</v>
      </c>
      <c r="AK1330">
        <v>-7.1916427254868367</v>
      </c>
      <c r="AL1330">
        <v>13.415204810032671</v>
      </c>
      <c r="AM1330">
        <v>10.787464088230255</v>
      </c>
      <c r="AN1330">
        <v>7.1916427254868367</v>
      </c>
    </row>
    <row r="1331" spans="24:40" x14ac:dyDescent="0.25">
      <c r="X1331">
        <v>72.3</v>
      </c>
      <c r="Y1331" s="22">
        <v>71.367086930635764</v>
      </c>
      <c r="Z1331" s="22">
        <v>0.93291306936423268</v>
      </c>
      <c r="AA1331" s="22">
        <v>0.93621643998801574</v>
      </c>
      <c r="AB1331" s="22">
        <v>3.5284262086097847E-3</v>
      </c>
      <c r="AC1331" s="22">
        <v>0.25990259272073329</v>
      </c>
      <c r="AD1331" s="22">
        <v>1.2588783017928596E-5</v>
      </c>
      <c r="AE1331" s="22">
        <v>0.83794453378675593</v>
      </c>
      <c r="AF1331" s="22">
        <v>0.77576721647057556</v>
      </c>
      <c r="AG1331" s="22">
        <v>0.5098064267158009</v>
      </c>
      <c r="AH1331" s="22">
        <v>0.93621643998801785</v>
      </c>
      <c r="AI1331">
        <v>-18.902189705582391</v>
      </c>
      <c r="AJ1331">
        <v>-10.787464088230255</v>
      </c>
      <c r="AK1331">
        <v>-7.1916427254868367</v>
      </c>
      <c r="AL1331">
        <v>13.415204810032671</v>
      </c>
      <c r="AM1331">
        <v>10.787464088230255</v>
      </c>
      <c r="AN1331">
        <v>7.1916427254868367</v>
      </c>
    </row>
    <row r="1332" spans="24:40" x14ac:dyDescent="0.25">
      <c r="X1332">
        <v>72.2</v>
      </c>
      <c r="Y1332" s="22">
        <v>71.608689073789563</v>
      </c>
      <c r="Z1332" s="22">
        <v>0.5913109262104399</v>
      </c>
      <c r="AA1332" s="22">
        <v>0.59417211122276115</v>
      </c>
      <c r="AB1332" s="22">
        <v>4.8154145209491749E-3</v>
      </c>
      <c r="AC1332" s="22">
        <v>0.16484127895643255</v>
      </c>
      <c r="AD1332" s="22">
        <v>6.9200365355034195E-6</v>
      </c>
      <c r="AE1332" s="22">
        <v>0.83794453378675593</v>
      </c>
      <c r="AF1332" s="22">
        <v>0.77658229082408514</v>
      </c>
      <c r="AG1332" s="22">
        <v>0.40600650112582254</v>
      </c>
      <c r="AH1332" s="22">
        <v>0.59417211122276503</v>
      </c>
      <c r="AI1332">
        <v>-18.902189705582391</v>
      </c>
      <c r="AJ1332">
        <v>-10.787464088230255</v>
      </c>
      <c r="AK1332">
        <v>-7.1916427254868367</v>
      </c>
      <c r="AL1332">
        <v>13.415204810032671</v>
      </c>
      <c r="AM1332">
        <v>10.787464088230255</v>
      </c>
      <c r="AN1332">
        <v>7.1916427254868367</v>
      </c>
    </row>
    <row r="1333" spans="24:40" x14ac:dyDescent="0.25">
      <c r="X1333">
        <v>72.2</v>
      </c>
      <c r="Y1333" s="22">
        <v>71.475655645977909</v>
      </c>
      <c r="Z1333" s="22">
        <v>0.72434435402209374</v>
      </c>
      <c r="AA1333" s="22">
        <v>0.72771375117964965</v>
      </c>
      <c r="AB1333" s="22">
        <v>4.6301133544612667E-3</v>
      </c>
      <c r="AC1333" s="22">
        <v>0.20190855572228453</v>
      </c>
      <c r="AD1333" s="22">
        <v>9.9807452182827933E-6</v>
      </c>
      <c r="AE1333" s="22">
        <v>0.83794453378675593</v>
      </c>
      <c r="AF1333" s="22">
        <v>0.77661631205995352</v>
      </c>
      <c r="AG1333" s="22">
        <v>0.44934235914532311</v>
      </c>
      <c r="AH1333" s="22">
        <v>0.72771375117965575</v>
      </c>
      <c r="AI1333">
        <v>-18.902189705582391</v>
      </c>
      <c r="AJ1333">
        <v>-10.787464088230255</v>
      </c>
      <c r="AK1333">
        <v>-7.1916427254868367</v>
      </c>
      <c r="AL1333">
        <v>13.415204810032671</v>
      </c>
      <c r="AM1333">
        <v>10.787464088230255</v>
      </c>
      <c r="AN1333">
        <v>7.1916427254868367</v>
      </c>
    </row>
    <row r="1334" spans="24:40" x14ac:dyDescent="0.25">
      <c r="X1334">
        <v>72.2</v>
      </c>
      <c r="Y1334" s="22">
        <v>70.080751825020783</v>
      </c>
      <c r="Z1334" s="22">
        <v>2.1192481749792194</v>
      </c>
      <c r="AA1334" s="22">
        <v>2.1333082755063941</v>
      </c>
      <c r="AB1334" s="22">
        <v>6.5907495361084761E-3</v>
      </c>
      <c r="AC1334" s="22">
        <v>0.59131597181626572</v>
      </c>
      <c r="AD1334" s="22">
        <v>1.2209341083884516E-4</v>
      </c>
      <c r="AE1334" s="22">
        <v>0.83794453378675593</v>
      </c>
      <c r="AF1334" s="22">
        <v>0.77802363028429167</v>
      </c>
      <c r="AG1334" s="22">
        <v>0.76897072234010688</v>
      </c>
      <c r="AH1334" s="22">
        <v>2.1333082755063897</v>
      </c>
      <c r="AI1334">
        <v>-18.902189705582391</v>
      </c>
      <c r="AJ1334">
        <v>-10.787464088230255</v>
      </c>
      <c r="AK1334">
        <v>-7.1916427254868367</v>
      </c>
      <c r="AL1334">
        <v>13.415204810032671</v>
      </c>
      <c r="AM1334">
        <v>10.787464088230255</v>
      </c>
      <c r="AN1334">
        <v>7.1916427254868367</v>
      </c>
    </row>
    <row r="1335" spans="24:40" x14ac:dyDescent="0.25">
      <c r="X1335">
        <v>72.2</v>
      </c>
      <c r="Y1335" s="22">
        <v>69.018970768978562</v>
      </c>
      <c r="Z1335" s="22">
        <v>3.1810292310214408</v>
      </c>
      <c r="AA1335" s="22">
        <v>3.2011117328154626</v>
      </c>
      <c r="AB1335" s="22">
        <v>6.2736022576606858E-3</v>
      </c>
      <c r="AC1335" s="22">
        <v>0.88743415250894597</v>
      </c>
      <c r="AD1335" s="22">
        <v>2.6167897513778871E-4</v>
      </c>
      <c r="AE1335" s="22">
        <v>0.83794453378675593</v>
      </c>
      <c r="AF1335" s="22">
        <v>0.77898024838793112</v>
      </c>
      <c r="AG1335" s="22">
        <v>0.94203723520301785</v>
      </c>
      <c r="AH1335" s="22">
        <v>3.2011117328154559</v>
      </c>
      <c r="AI1335">
        <v>-18.902189705582391</v>
      </c>
      <c r="AJ1335">
        <v>-10.787464088230255</v>
      </c>
      <c r="AK1335">
        <v>-7.1916427254868367</v>
      </c>
      <c r="AL1335">
        <v>13.415204810032671</v>
      </c>
      <c r="AM1335">
        <v>10.787464088230255</v>
      </c>
      <c r="AN1335">
        <v>7.1916427254868367</v>
      </c>
    </row>
    <row r="1336" spans="24:40" x14ac:dyDescent="0.25">
      <c r="X1336">
        <v>72.099999999999994</v>
      </c>
      <c r="Y1336" s="22">
        <v>70.093927518894262</v>
      </c>
      <c r="Z1336" s="22">
        <v>2.0060724811057327</v>
      </c>
      <c r="AA1336" s="22">
        <v>2.012639060133381</v>
      </c>
      <c r="AB1336" s="22">
        <v>3.2626709665554902E-3</v>
      </c>
      <c r="AC1336" s="22">
        <v>0.55880225558130137</v>
      </c>
      <c r="AD1336" s="22">
        <v>5.3796652790810805E-5</v>
      </c>
      <c r="AE1336" s="22">
        <v>0.873012700415573</v>
      </c>
      <c r="AF1336" s="22">
        <v>0.78368691089706122</v>
      </c>
      <c r="AG1336" s="22">
        <v>0.74753077233067899</v>
      </c>
      <c r="AH1336" s="22">
        <v>2.0126390601333854</v>
      </c>
      <c r="AI1336">
        <v>-18.902189705582391</v>
      </c>
      <c r="AJ1336">
        <v>-10.787464088230255</v>
      </c>
      <c r="AK1336">
        <v>-7.1916427254868367</v>
      </c>
      <c r="AL1336">
        <v>13.415204810032671</v>
      </c>
      <c r="AM1336">
        <v>10.787464088230255</v>
      </c>
      <c r="AN1336">
        <v>7.1916427254868367</v>
      </c>
    </row>
    <row r="1337" spans="24:40" x14ac:dyDescent="0.25">
      <c r="X1337">
        <v>72.099999999999994</v>
      </c>
      <c r="Y1337" s="22">
        <v>70.372609427306656</v>
      </c>
      <c r="Z1337" s="22">
        <v>1.7273905726933378</v>
      </c>
      <c r="AA1337" s="22">
        <v>1.7323861458556991</v>
      </c>
      <c r="AB1337" s="22">
        <v>2.8836372158193902E-3</v>
      </c>
      <c r="AC1337" s="22">
        <v>0.48108245140303146</v>
      </c>
      <c r="AD1337" s="22">
        <v>3.5227368981136017E-5</v>
      </c>
      <c r="AE1337" s="22">
        <v>0.873012700415573</v>
      </c>
      <c r="AF1337" s="22">
        <v>0.78423276743727799</v>
      </c>
      <c r="AG1337" s="22">
        <v>0.69360107511669233</v>
      </c>
      <c r="AH1337" s="22">
        <v>1.7323861458556973</v>
      </c>
      <c r="AI1337">
        <v>-18.902189705582391</v>
      </c>
      <c r="AJ1337">
        <v>-10.787464088230255</v>
      </c>
      <c r="AK1337">
        <v>-7.1916427254868367</v>
      </c>
      <c r="AL1337">
        <v>13.415204810032671</v>
      </c>
      <c r="AM1337">
        <v>10.787464088230255</v>
      </c>
      <c r="AN1337">
        <v>7.1916427254868367</v>
      </c>
    </row>
    <row r="1338" spans="24:40" x14ac:dyDescent="0.25">
      <c r="X1338">
        <v>72.099999999999994</v>
      </c>
      <c r="Y1338" s="22">
        <v>69.974401224012468</v>
      </c>
      <c r="Z1338" s="22">
        <v>2.1255987759875268</v>
      </c>
      <c r="AA1338" s="22">
        <v>2.1385592599182957</v>
      </c>
      <c r="AB1338" s="22">
        <v>6.0603810114997839E-3</v>
      </c>
      <c r="AC1338" s="22">
        <v>0.59292966886382936</v>
      </c>
      <c r="AD1338" s="22">
        <v>1.1282171306123294E-4</v>
      </c>
      <c r="AE1338" s="22">
        <v>0.873012700415573</v>
      </c>
      <c r="AF1338" s="22">
        <v>0.78475112307582406</v>
      </c>
      <c r="AG1338" s="22">
        <v>0.77001926525498654</v>
      </c>
      <c r="AH1338" s="22">
        <v>2.1385592599183028</v>
      </c>
      <c r="AI1338">
        <v>-18.902189705582391</v>
      </c>
      <c r="AJ1338">
        <v>-10.787464088230255</v>
      </c>
      <c r="AK1338">
        <v>-7.1916427254868367</v>
      </c>
      <c r="AL1338">
        <v>13.415204810032671</v>
      </c>
      <c r="AM1338">
        <v>10.787464088230255</v>
      </c>
      <c r="AN1338">
        <v>7.1916427254868367</v>
      </c>
    </row>
    <row r="1339" spans="24:40" x14ac:dyDescent="0.25">
      <c r="X1339">
        <v>72</v>
      </c>
      <c r="Y1339" s="22">
        <v>70.278886023931634</v>
      </c>
      <c r="Z1339" s="22">
        <v>1.7211139760683665</v>
      </c>
      <c r="AA1339" s="22">
        <v>1.7257722564553717</v>
      </c>
      <c r="AB1339" s="22">
        <v>2.6992439874862963E-3</v>
      </c>
      <c r="AC1339" s="22">
        <v>0.47929008939774898</v>
      </c>
      <c r="AD1339" s="22">
        <v>3.2723465565852856E-5</v>
      </c>
      <c r="AE1339" s="22">
        <v>0.873012700415573</v>
      </c>
      <c r="AF1339" s="22">
        <v>0.78857842661573063</v>
      </c>
      <c r="AG1339" s="22">
        <v>0.69230779960776767</v>
      </c>
      <c r="AH1339" s="22">
        <v>1.7257722564553744</v>
      </c>
      <c r="AI1339">
        <v>-18.902189705582391</v>
      </c>
      <c r="AJ1339">
        <v>-10.787464088230255</v>
      </c>
      <c r="AK1339">
        <v>-7.1916427254868367</v>
      </c>
      <c r="AL1339">
        <v>13.415204810032671</v>
      </c>
      <c r="AM1339">
        <v>10.787464088230255</v>
      </c>
      <c r="AN1339">
        <v>7.1916427254868367</v>
      </c>
    </row>
    <row r="1340" spans="24:40" x14ac:dyDescent="0.25">
      <c r="X1340">
        <v>71.8</v>
      </c>
      <c r="Y1340" s="22">
        <v>63.259827922529034</v>
      </c>
      <c r="Z1340" s="22">
        <v>8.5401720774709631</v>
      </c>
      <c r="AA1340" s="22">
        <v>8.7726697026750315</v>
      </c>
      <c r="AB1340" s="22">
        <v>2.6502493891132604E-2</v>
      </c>
      <c r="AC1340" s="22">
        <v>2.4071385692980343</v>
      </c>
      <c r="AD1340" s="22">
        <v>8.3023393735982016E-3</v>
      </c>
      <c r="AE1340" s="22">
        <v>0.88194836619248052</v>
      </c>
      <c r="AF1340" s="22">
        <v>0.78869963246884911</v>
      </c>
      <c r="AG1340" s="22">
        <v>1.5514955911307109</v>
      </c>
      <c r="AH1340" s="22">
        <v>8.7726697026750315</v>
      </c>
      <c r="AI1340">
        <v>-18.902189705582391</v>
      </c>
      <c r="AJ1340">
        <v>-10.787464088230255</v>
      </c>
      <c r="AK1340">
        <v>-7.1916427254868367</v>
      </c>
      <c r="AL1340">
        <v>13.415204810032671</v>
      </c>
      <c r="AM1340">
        <v>10.787464088230255</v>
      </c>
      <c r="AN1340">
        <v>7.1916427254868367</v>
      </c>
    </row>
    <row r="1341" spans="24:40" x14ac:dyDescent="0.25">
      <c r="X1341">
        <v>48.1</v>
      </c>
      <c r="Y1341" s="22">
        <v>60.303794862651472</v>
      </c>
      <c r="Z1341" s="22">
        <v>-12.203794862651471</v>
      </c>
      <c r="AA1341" s="22">
        <v>-12.359632033096965</v>
      </c>
      <c r="AB1341" s="22">
        <v>1.2608560677873934E-2</v>
      </c>
      <c r="AC1341" s="22">
        <v>-3.4154828724569519</v>
      </c>
      <c r="AD1341" s="22">
        <v>7.8401934369167516E-3</v>
      </c>
      <c r="AE1341" s="22">
        <v>0.88194836619248052</v>
      </c>
      <c r="AF1341" s="22">
        <v>0.78945610642516406</v>
      </c>
      <c r="AG1341" s="22">
        <v>1.8481025059387133</v>
      </c>
      <c r="AH1341" s="22">
        <v>-12.359632033096968</v>
      </c>
      <c r="AI1341">
        <v>-18.902189705582391</v>
      </c>
      <c r="AJ1341">
        <v>-10.787464088230255</v>
      </c>
      <c r="AK1341">
        <v>-7.1916427254868367</v>
      </c>
      <c r="AL1341">
        <v>13.415204810032671</v>
      </c>
      <c r="AM1341">
        <v>10.787464088230255</v>
      </c>
      <c r="AN1341">
        <v>7.1916427254868367</v>
      </c>
    </row>
    <row r="1342" spans="24:40" x14ac:dyDescent="0.25">
      <c r="X1342">
        <v>54</v>
      </c>
      <c r="Y1342" s="22">
        <v>66.972708355293122</v>
      </c>
      <c r="Z1342" s="22">
        <v>-12.972708355293122</v>
      </c>
      <c r="AA1342" s="22">
        <v>-13.088446464596615</v>
      </c>
      <c r="AB1342" s="22">
        <v>8.8427690495242444E-3</v>
      </c>
      <c r="AC1342" s="22">
        <v>-3.6237753759145934</v>
      </c>
      <c r="AD1342" s="22">
        <v>6.1661582586797891E-3</v>
      </c>
      <c r="AE1342" s="22">
        <v>0.88194836619248052</v>
      </c>
      <c r="AF1342" s="22">
        <v>0.78957057582757295</v>
      </c>
      <c r="AG1342" s="22">
        <v>1.9036216472594005</v>
      </c>
      <c r="AH1342" s="22">
        <v>-13.088446464596611</v>
      </c>
      <c r="AI1342">
        <v>-18.902189705582391</v>
      </c>
      <c r="AJ1342">
        <v>-10.787464088230255</v>
      </c>
      <c r="AK1342">
        <v>-7.1916427254868367</v>
      </c>
      <c r="AL1342">
        <v>13.415204810032671</v>
      </c>
      <c r="AM1342">
        <v>10.787464088230255</v>
      </c>
      <c r="AN1342">
        <v>7.1916427254868367</v>
      </c>
    </row>
    <row r="1343" spans="24:40" x14ac:dyDescent="0.25">
      <c r="X1343">
        <v>49.7</v>
      </c>
      <c r="Y1343" s="22">
        <v>60.478893651205681</v>
      </c>
      <c r="Z1343" s="22">
        <v>-10.778893651205678</v>
      </c>
      <c r="AA1343" s="22">
        <v>-10.888081156721157</v>
      </c>
      <c r="AB1343" s="22">
        <v>1.0028167860236321E-2</v>
      </c>
      <c r="AC1343" s="22">
        <v>-3.0127608553572469</v>
      </c>
      <c r="AD1343" s="22">
        <v>4.8392100805053975E-3</v>
      </c>
      <c r="AE1343" s="22">
        <v>0.88194836619248052</v>
      </c>
      <c r="AF1343" s="22">
        <v>0.79153256036126707</v>
      </c>
      <c r="AG1343" s="22">
        <v>1.7357306402081076</v>
      </c>
      <c r="AH1343" s="22">
        <v>-10.888081156721153</v>
      </c>
      <c r="AI1343">
        <v>-18.902189705582391</v>
      </c>
      <c r="AJ1343">
        <v>-10.787464088230255</v>
      </c>
      <c r="AK1343">
        <v>-7.1916427254868367</v>
      </c>
      <c r="AL1343">
        <v>13.415204810032671</v>
      </c>
      <c r="AM1343">
        <v>10.787464088230255</v>
      </c>
      <c r="AN1343">
        <v>7.1916427254868367</v>
      </c>
    </row>
    <row r="1344" spans="24:40" x14ac:dyDescent="0.25">
      <c r="X1344">
        <v>48.9</v>
      </c>
      <c r="Y1344" s="22">
        <v>59.571922746798037</v>
      </c>
      <c r="Z1344" s="22">
        <v>-10.671922746798039</v>
      </c>
      <c r="AA1344" s="22">
        <v>-10.790710861155176</v>
      </c>
      <c r="AB1344" s="22">
        <v>1.100836783466768E-2</v>
      </c>
      <c r="AC1344" s="22">
        <v>-2.984339698104892</v>
      </c>
      <c r="AD1344" s="22">
        <v>5.2176293769756292E-3</v>
      </c>
      <c r="AE1344" s="22">
        <v>0.89095501331493132</v>
      </c>
      <c r="AF1344" s="22">
        <v>0.79703960112791605</v>
      </c>
      <c r="AG1344" s="22">
        <v>1.7275241526835137</v>
      </c>
      <c r="AH1344" s="22">
        <v>-10.790710861155178</v>
      </c>
      <c r="AI1344">
        <v>-18.902189705582391</v>
      </c>
      <c r="AJ1344">
        <v>-10.787464088230255</v>
      </c>
      <c r="AK1344">
        <v>-7.1916427254868367</v>
      </c>
      <c r="AL1344">
        <v>13.415204810032671</v>
      </c>
      <c r="AM1344">
        <v>10.787464088230255</v>
      </c>
      <c r="AN1344">
        <v>7.1916427254868367</v>
      </c>
    </row>
    <row r="1345" spans="24:40" x14ac:dyDescent="0.25">
      <c r="X1345">
        <v>48.1</v>
      </c>
      <c r="Y1345" s="22">
        <v>58.084330561354058</v>
      </c>
      <c r="Z1345" s="22">
        <v>-9.9843305613540565</v>
      </c>
      <c r="AA1345" s="22">
        <v>-10.058371525694923</v>
      </c>
      <c r="AB1345" s="22">
        <v>7.3611284045060135E-3</v>
      </c>
      <c r="AC1345" s="22">
        <v>-2.7869245027896805</v>
      </c>
      <c r="AD1345" s="22">
        <v>3.0314465990037994E-3</v>
      </c>
      <c r="AE1345" s="22">
        <v>0.89095501331493132</v>
      </c>
      <c r="AF1345" s="22">
        <v>0.79798115167619343</v>
      </c>
      <c r="AG1345" s="22">
        <v>1.6694084289920428</v>
      </c>
      <c r="AH1345" s="22">
        <v>-10.058371525694923</v>
      </c>
      <c r="AI1345">
        <v>-18.902189705582391</v>
      </c>
      <c r="AJ1345">
        <v>-10.787464088230255</v>
      </c>
      <c r="AK1345">
        <v>-7.1916427254868367</v>
      </c>
      <c r="AL1345">
        <v>13.415204810032671</v>
      </c>
      <c r="AM1345">
        <v>10.787464088230255</v>
      </c>
      <c r="AN1345">
        <v>7.1916427254868367</v>
      </c>
    </row>
    <row r="1346" spans="24:40" x14ac:dyDescent="0.25">
      <c r="X1346">
        <v>47.1</v>
      </c>
      <c r="Y1346" s="22">
        <v>58.473288084686892</v>
      </c>
      <c r="Z1346" s="22">
        <v>-11.373288084686891</v>
      </c>
      <c r="AA1346" s="22">
        <v>-11.529853242400414</v>
      </c>
      <c r="AB1346" s="22">
        <v>1.3579111062555901E-2</v>
      </c>
      <c r="AC1346" s="22">
        <v>-3.1846140107056757</v>
      </c>
      <c r="AD1346" s="22">
        <v>7.3479988865385757E-3</v>
      </c>
      <c r="AE1346" s="22">
        <v>0.89095501331493132</v>
      </c>
      <c r="AF1346" s="22">
        <v>0.79881175267637272</v>
      </c>
      <c r="AG1346" s="22">
        <v>1.7845486854400123</v>
      </c>
      <c r="AH1346" s="22">
        <v>-11.529853242400417</v>
      </c>
      <c r="AI1346">
        <v>-18.902189705582391</v>
      </c>
      <c r="AJ1346">
        <v>-10.787464088230255</v>
      </c>
      <c r="AK1346">
        <v>-7.1916427254868367</v>
      </c>
      <c r="AL1346">
        <v>13.415204810032671</v>
      </c>
      <c r="AM1346">
        <v>10.787464088230255</v>
      </c>
      <c r="AN1346">
        <v>7.1916427254868367</v>
      </c>
    </row>
    <row r="1347" spans="24:40" x14ac:dyDescent="0.25">
      <c r="X1347">
        <v>46.2</v>
      </c>
      <c r="Y1347" s="22">
        <v>56.236588118902695</v>
      </c>
      <c r="Z1347" s="22">
        <v>-10.036588118902692</v>
      </c>
      <c r="AA1347" s="22">
        <v>-10.119624774145656</v>
      </c>
      <c r="AB1347" s="22">
        <v>8.2055073282079199E-3</v>
      </c>
      <c r="AC1347" s="22">
        <v>-2.8027034462765874</v>
      </c>
      <c r="AD1347" s="22">
        <v>3.4204593969745403E-3</v>
      </c>
      <c r="AE1347" s="22">
        <v>0.89095501331493132</v>
      </c>
      <c r="AF1347" s="22">
        <v>0.79981524261897985</v>
      </c>
      <c r="AG1347" s="22">
        <v>1.6741276672573653</v>
      </c>
      <c r="AH1347" s="22">
        <v>-10.11962477414566</v>
      </c>
      <c r="AI1347">
        <v>-18.902189705582391</v>
      </c>
      <c r="AJ1347">
        <v>-10.787464088230255</v>
      </c>
      <c r="AK1347">
        <v>-7.1916427254868367</v>
      </c>
      <c r="AL1347">
        <v>13.415204810032671</v>
      </c>
      <c r="AM1347">
        <v>10.787464088230255</v>
      </c>
      <c r="AN1347">
        <v>7.1916427254868367</v>
      </c>
    </row>
    <row r="1348" spans="24:40" x14ac:dyDescent="0.25">
      <c r="X1348">
        <v>45.3</v>
      </c>
      <c r="Y1348" s="22">
        <v>62.317624399133031</v>
      </c>
      <c r="Z1348" s="22">
        <v>-17.017624399133034</v>
      </c>
      <c r="AA1348" s="22">
        <v>-17.183808823256719</v>
      </c>
      <c r="AB1348" s="22">
        <v>9.6709888845346696E-3</v>
      </c>
      <c r="AC1348" s="22">
        <v>-4.7556630357299623</v>
      </c>
      <c r="AD1348" s="22">
        <v>1.1624115897417825E-2</v>
      </c>
      <c r="AE1348" s="22">
        <v>0.89095501331493132</v>
      </c>
      <c r="AF1348" s="22">
        <v>0.79994364841586407</v>
      </c>
      <c r="AG1348" s="22">
        <v>2.1807482742696283</v>
      </c>
      <c r="AH1348" s="22">
        <v>-17.183808823256719</v>
      </c>
      <c r="AI1348">
        <v>-18.902189705582391</v>
      </c>
      <c r="AJ1348">
        <v>-10.787464088230255</v>
      </c>
      <c r="AK1348">
        <v>-7.1916427254868367</v>
      </c>
      <c r="AL1348">
        <v>13.415204810032671</v>
      </c>
      <c r="AM1348">
        <v>10.787464088230255</v>
      </c>
      <c r="AN1348">
        <v>7.1916427254868367</v>
      </c>
    </row>
    <row r="1349" spans="24:40" x14ac:dyDescent="0.25">
      <c r="X1349">
        <v>68.8</v>
      </c>
      <c r="Y1349" s="22">
        <v>67.154402797264822</v>
      </c>
      <c r="Z1349" s="22">
        <v>1.6455972027351748</v>
      </c>
      <c r="AA1349" s="22">
        <v>1.6521475012859526</v>
      </c>
      <c r="AB1349" s="22">
        <v>3.964717766229444E-3</v>
      </c>
      <c r="AC1349" s="22">
        <v>0.4585514498530851</v>
      </c>
      <c r="AD1349" s="22">
        <v>4.4051438541492951E-5</v>
      </c>
      <c r="AE1349" s="22">
        <v>0.89095501331493132</v>
      </c>
      <c r="AF1349" s="22">
        <v>0.80080444497004943</v>
      </c>
      <c r="AG1349" s="22">
        <v>0.67716427095135867</v>
      </c>
      <c r="AH1349" s="22">
        <v>1.6521475012859548</v>
      </c>
      <c r="AI1349">
        <v>-18.902189705582391</v>
      </c>
      <c r="AJ1349">
        <v>-10.787464088230255</v>
      </c>
      <c r="AK1349">
        <v>-7.1916427254868367</v>
      </c>
      <c r="AL1349">
        <v>13.415204810032671</v>
      </c>
      <c r="AM1349">
        <v>10.787464088230255</v>
      </c>
      <c r="AN1349">
        <v>7.1916427254868367</v>
      </c>
    </row>
    <row r="1350" spans="24:40" x14ac:dyDescent="0.25">
      <c r="X1350">
        <v>68.8</v>
      </c>
      <c r="Y1350" s="22">
        <v>67.122611683958951</v>
      </c>
      <c r="Z1350" s="22">
        <v>1.6773883160410463</v>
      </c>
      <c r="AA1350" s="22">
        <v>1.684783784234881</v>
      </c>
      <c r="AB1350" s="22">
        <v>4.3895651555002331E-3</v>
      </c>
      <c r="AC1350" s="22">
        <v>0.4675098715314287</v>
      </c>
      <c r="AD1350" s="22">
        <v>5.0717756005710138E-5</v>
      </c>
      <c r="AE1350" s="22">
        <v>0.90460220385671419</v>
      </c>
      <c r="AF1350" s="22">
        <v>0.80101265904459262</v>
      </c>
      <c r="AG1350" s="22">
        <v>0.68374693529947805</v>
      </c>
      <c r="AH1350" s="22">
        <v>1.6847837842348756</v>
      </c>
      <c r="AI1350">
        <v>-18.902189705582391</v>
      </c>
      <c r="AJ1350">
        <v>-10.787464088230255</v>
      </c>
      <c r="AK1350">
        <v>-7.1916427254868367</v>
      </c>
      <c r="AL1350">
        <v>13.415204810032671</v>
      </c>
      <c r="AM1350">
        <v>10.787464088230255</v>
      </c>
      <c r="AN1350">
        <v>7.1916427254868367</v>
      </c>
    </row>
    <row r="1351" spans="24:40" x14ac:dyDescent="0.25">
      <c r="X1351">
        <v>68.7</v>
      </c>
      <c r="Y1351" s="22">
        <v>67.090272451813249</v>
      </c>
      <c r="Z1351" s="22">
        <v>1.6097275481867541</v>
      </c>
      <c r="AA1351" s="22">
        <v>1.6172322948807363</v>
      </c>
      <c r="AB1351" s="22">
        <v>4.6404877751568315E-3</v>
      </c>
      <c r="AC1351" s="22">
        <v>0.44870848560791371</v>
      </c>
      <c r="AD1351" s="22">
        <v>4.9403603331703141E-5</v>
      </c>
      <c r="AE1351" s="22">
        <v>0.90460220385671419</v>
      </c>
      <c r="AF1351" s="22">
        <v>0.80222657672457864</v>
      </c>
      <c r="AG1351" s="22">
        <v>0.66985706356499197</v>
      </c>
      <c r="AH1351" s="22">
        <v>1.6172322948807369</v>
      </c>
      <c r="AI1351">
        <v>-18.902189705582391</v>
      </c>
      <c r="AJ1351">
        <v>-10.787464088230255</v>
      </c>
      <c r="AK1351">
        <v>-7.1916427254868367</v>
      </c>
      <c r="AL1351">
        <v>13.415204810032671</v>
      </c>
      <c r="AM1351">
        <v>10.787464088230255</v>
      </c>
      <c r="AN1351">
        <v>7.1916427254868367</v>
      </c>
    </row>
    <row r="1352" spans="24:40" x14ac:dyDescent="0.25">
      <c r="X1352">
        <v>68.5</v>
      </c>
      <c r="Y1352" s="22">
        <v>66.910131495999252</v>
      </c>
      <c r="Z1352" s="22">
        <v>1.5898685040007479</v>
      </c>
      <c r="AA1352" s="22">
        <v>1.5967099256489661</v>
      </c>
      <c r="AB1352" s="22">
        <v>4.2846991418512091E-3</v>
      </c>
      <c r="AC1352" s="22">
        <v>0.44309363064661328</v>
      </c>
      <c r="AD1352" s="22">
        <v>4.4465437029343773E-5</v>
      </c>
      <c r="AE1352" s="22">
        <v>0.90460220385671419</v>
      </c>
      <c r="AF1352" s="22">
        <v>0.80650668296600359</v>
      </c>
      <c r="AG1352" s="22">
        <v>0.66565278535180283</v>
      </c>
      <c r="AH1352" s="22">
        <v>1.5967099256489614</v>
      </c>
      <c r="AI1352">
        <v>-18.902189705582391</v>
      </c>
      <c r="AJ1352">
        <v>-10.787464088230255</v>
      </c>
      <c r="AK1352">
        <v>-7.1916427254868367</v>
      </c>
      <c r="AL1352">
        <v>13.415204810032671</v>
      </c>
      <c r="AM1352">
        <v>10.787464088230255</v>
      </c>
      <c r="AN1352">
        <v>7.1916427254868367</v>
      </c>
    </row>
    <row r="1353" spans="24:40" x14ac:dyDescent="0.25">
      <c r="X1353">
        <v>68.3</v>
      </c>
      <c r="Y1353" s="22">
        <v>65.927670859244657</v>
      </c>
      <c r="Z1353" s="22">
        <v>2.3723291407553404</v>
      </c>
      <c r="AA1353" s="22">
        <v>2.4180542562696417</v>
      </c>
      <c r="AB1353" s="22">
        <v>1.8909879873763705E-2</v>
      </c>
      <c r="AC1353" s="22">
        <v>0.66607385092146154</v>
      </c>
      <c r="AD1353" s="22">
        <v>4.5006064185635855E-4</v>
      </c>
      <c r="AE1353" s="22">
        <v>0.91148934236618206</v>
      </c>
      <c r="AF1353" s="22">
        <v>0.80657283304924843</v>
      </c>
      <c r="AG1353" s="22">
        <v>0.81613347616763121</v>
      </c>
      <c r="AH1353" s="22">
        <v>2.4180542562696425</v>
      </c>
      <c r="AI1353">
        <v>-18.902189705582391</v>
      </c>
      <c r="AJ1353">
        <v>-10.787464088230255</v>
      </c>
      <c r="AK1353">
        <v>-7.1916427254868367</v>
      </c>
      <c r="AL1353">
        <v>13.415204810032671</v>
      </c>
      <c r="AM1353">
        <v>10.787464088230255</v>
      </c>
      <c r="AN1353">
        <v>7.1916427254868367</v>
      </c>
    </row>
    <row r="1354" spans="24:40" x14ac:dyDescent="0.25">
      <c r="X1354">
        <v>68.099999999999994</v>
      </c>
      <c r="Y1354" s="22">
        <v>66.721382039611029</v>
      </c>
      <c r="Z1354" s="22">
        <v>1.378617960388965</v>
      </c>
      <c r="AA1354" s="22">
        <v>1.3849050003747294</v>
      </c>
      <c r="AB1354" s="22">
        <v>4.5396904365721941E-3</v>
      </c>
      <c r="AC1354" s="22">
        <v>0.38426767217230712</v>
      </c>
      <c r="AD1354" s="22">
        <v>3.5441850427106335E-5</v>
      </c>
      <c r="AE1354" s="22">
        <v>0.91148934236618206</v>
      </c>
      <c r="AF1354" s="22">
        <v>0.80706109040826524</v>
      </c>
      <c r="AG1354" s="22">
        <v>0.61989327482422896</v>
      </c>
      <c r="AH1354" s="22">
        <v>1.3849050003747272</v>
      </c>
      <c r="AI1354">
        <v>-18.902189705582391</v>
      </c>
      <c r="AJ1354">
        <v>-10.787464088230255</v>
      </c>
      <c r="AK1354">
        <v>-7.1916427254868367</v>
      </c>
      <c r="AL1354">
        <v>13.415204810032671</v>
      </c>
      <c r="AM1354">
        <v>10.787464088230255</v>
      </c>
      <c r="AN1354">
        <v>7.1916427254868367</v>
      </c>
    </row>
    <row r="1355" spans="24:40" x14ac:dyDescent="0.25">
      <c r="X1355">
        <v>68</v>
      </c>
      <c r="Y1355" s="22">
        <v>66.23485113595197</v>
      </c>
      <c r="Z1355" s="22">
        <v>1.7651488640480295</v>
      </c>
      <c r="AA1355" s="22">
        <v>1.771791367329044</v>
      </c>
      <c r="AB1355" s="22">
        <v>3.7490324219278536E-3</v>
      </c>
      <c r="AC1355" s="22">
        <v>0.49181169434413569</v>
      </c>
      <c r="AD1355" s="22">
        <v>4.7906510880070668E-5</v>
      </c>
      <c r="AE1355" s="22">
        <v>0.91148934236618206</v>
      </c>
      <c r="AF1355" s="22">
        <v>0.80712841557163273</v>
      </c>
      <c r="AG1355" s="22">
        <v>0.7012928734445657</v>
      </c>
      <c r="AH1355" s="22">
        <v>1.771791367329038</v>
      </c>
      <c r="AI1355">
        <v>-18.902189705582391</v>
      </c>
      <c r="AJ1355">
        <v>-10.787464088230255</v>
      </c>
      <c r="AK1355">
        <v>-7.1916427254868367</v>
      </c>
      <c r="AL1355">
        <v>13.415204810032671</v>
      </c>
      <c r="AM1355">
        <v>10.787464088230255</v>
      </c>
      <c r="AN1355">
        <v>7.1916427254868367</v>
      </c>
    </row>
    <row r="1356" spans="24:40" x14ac:dyDescent="0.25">
      <c r="X1356">
        <v>67.599999999999994</v>
      </c>
      <c r="Y1356" s="22">
        <v>68.52631091175769</v>
      </c>
      <c r="Z1356" s="22">
        <v>-0.92631091175769598</v>
      </c>
      <c r="AA1356" s="22">
        <v>-0.94529982794875878</v>
      </c>
      <c r="AB1356" s="22">
        <v>2.0087717811466121E-2</v>
      </c>
      <c r="AC1356" s="22">
        <v>-0.2602346195657641</v>
      </c>
      <c r="AD1356" s="22">
        <v>7.306677502429929E-5</v>
      </c>
      <c r="AE1356" s="22">
        <v>0.91841998904288702</v>
      </c>
      <c r="AF1356" s="22">
        <v>0.80902800202932945</v>
      </c>
      <c r="AG1356" s="22">
        <v>0.51013196289368512</v>
      </c>
      <c r="AH1356" s="22">
        <v>-0.94529982794875811</v>
      </c>
      <c r="AI1356">
        <v>-18.902189705582391</v>
      </c>
      <c r="AJ1356">
        <v>-10.787464088230255</v>
      </c>
      <c r="AK1356">
        <v>-7.1916427254868367</v>
      </c>
      <c r="AL1356">
        <v>13.415204810032671</v>
      </c>
      <c r="AM1356">
        <v>10.787464088230255</v>
      </c>
      <c r="AN1356">
        <v>7.1916427254868367</v>
      </c>
    </row>
    <row r="1357" spans="24:40" x14ac:dyDescent="0.25">
      <c r="X1357">
        <v>67.599999999999994</v>
      </c>
      <c r="Y1357" s="22">
        <v>68.790462399579638</v>
      </c>
      <c r="Z1357" s="22">
        <v>-1.1904623995796442</v>
      </c>
      <c r="AA1357" s="22">
        <v>-1.1993733729959075</v>
      </c>
      <c r="AB1357" s="22">
        <v>7.4296908843369518E-3</v>
      </c>
      <c r="AC1357" s="22">
        <v>-0.3323050449779148</v>
      </c>
      <c r="AD1357" s="22">
        <v>4.350405442788386E-5</v>
      </c>
      <c r="AE1357" s="22">
        <v>0.91841998904288702</v>
      </c>
      <c r="AF1357" s="22">
        <v>0.8092895459478302</v>
      </c>
      <c r="AG1357" s="22">
        <v>0.57645905750357918</v>
      </c>
      <c r="AH1357" s="22">
        <v>-1.1993733729959084</v>
      </c>
      <c r="AI1357">
        <v>-18.902189705582391</v>
      </c>
      <c r="AJ1357">
        <v>-10.787464088230255</v>
      </c>
      <c r="AK1357">
        <v>-7.1916427254868367</v>
      </c>
      <c r="AL1357">
        <v>13.415204810032671</v>
      </c>
      <c r="AM1357">
        <v>10.787464088230255</v>
      </c>
      <c r="AN1357">
        <v>7.1916427254868367</v>
      </c>
    </row>
    <row r="1358" spans="24:40" x14ac:dyDescent="0.25">
      <c r="X1358">
        <v>67.400000000000006</v>
      </c>
      <c r="Y1358" s="22">
        <v>67.497017900133898</v>
      </c>
      <c r="Z1358" s="22">
        <v>-9.7017900133891999E-2</v>
      </c>
      <c r="AA1358" s="22">
        <v>-9.8754153977949954E-2</v>
      </c>
      <c r="AB1358" s="22">
        <v>1.7581577828589091E-2</v>
      </c>
      <c r="AC1358" s="22">
        <v>-2.7221090122299386E-2</v>
      </c>
      <c r="AD1358" s="22">
        <v>6.979411032882245E-7</v>
      </c>
      <c r="AE1358" s="22">
        <v>0.91841998904288702</v>
      </c>
      <c r="AF1358" s="22">
        <v>0.81010925870292483</v>
      </c>
      <c r="AG1358" s="22">
        <v>0.16498815146033785</v>
      </c>
      <c r="AH1358" s="22">
        <v>-9.8754153977951828E-2</v>
      </c>
      <c r="AI1358">
        <v>-18.902189705582391</v>
      </c>
      <c r="AJ1358">
        <v>-10.787464088230255</v>
      </c>
      <c r="AK1358">
        <v>-7.1916427254868367</v>
      </c>
      <c r="AL1358">
        <v>13.415204810032671</v>
      </c>
      <c r="AM1358">
        <v>10.787464088230255</v>
      </c>
      <c r="AN1358">
        <v>7.1916427254868367</v>
      </c>
    </row>
    <row r="1359" spans="24:40" x14ac:dyDescent="0.25">
      <c r="X1359">
        <v>67.099999999999994</v>
      </c>
      <c r="Y1359" s="22">
        <v>66.522638776379438</v>
      </c>
      <c r="Z1359" s="22">
        <v>0.57736122362055653</v>
      </c>
      <c r="AA1359" s="22">
        <v>0.58981125487636632</v>
      </c>
      <c r="AB1359" s="22">
        <v>2.1108500648098945E-2</v>
      </c>
      <c r="AC1359" s="22">
        <v>0.1622864371840777</v>
      </c>
      <c r="AD1359" s="22">
        <v>2.9890534415375343E-5</v>
      </c>
      <c r="AE1359" s="22">
        <v>0.91841998904288702</v>
      </c>
      <c r="AF1359" s="22">
        <v>0.8104728680175548</v>
      </c>
      <c r="AG1359" s="22">
        <v>0.40284790825332295</v>
      </c>
      <c r="AH1359" s="22">
        <v>0.58981125487637043</v>
      </c>
      <c r="AI1359">
        <v>-18.902189705582391</v>
      </c>
      <c r="AJ1359">
        <v>-10.787464088230255</v>
      </c>
      <c r="AK1359">
        <v>-7.1916427254868367</v>
      </c>
      <c r="AL1359">
        <v>13.415204810032671</v>
      </c>
      <c r="AM1359">
        <v>10.787464088230255</v>
      </c>
      <c r="AN1359">
        <v>7.1916427254868367</v>
      </c>
    </row>
    <row r="1360" spans="24:40" x14ac:dyDescent="0.25">
      <c r="X1360">
        <v>66.8</v>
      </c>
      <c r="Y1360" s="22">
        <v>63.009877310728875</v>
      </c>
      <c r="Z1360" s="22">
        <v>3.7901226892711222</v>
      </c>
      <c r="AA1360" s="22">
        <v>3.8160877463646159</v>
      </c>
      <c r="AB1360" s="22">
        <v>6.8041037888163982E-3</v>
      </c>
      <c r="AC1360" s="22">
        <v>1.0576395974931763</v>
      </c>
      <c r="AD1360" s="22">
        <v>4.0332748353580318E-4</v>
      </c>
      <c r="AE1360" s="22">
        <v>0.91841998904288702</v>
      </c>
      <c r="AF1360" s="22">
        <v>0.8109238765184158</v>
      </c>
      <c r="AG1360" s="22">
        <v>1.0284160624441725</v>
      </c>
      <c r="AH1360" s="22">
        <v>3.8160877463646172</v>
      </c>
      <c r="AI1360">
        <v>-18.902189705582391</v>
      </c>
      <c r="AJ1360">
        <v>-10.787464088230255</v>
      </c>
      <c r="AK1360">
        <v>-7.1916427254868367</v>
      </c>
      <c r="AL1360">
        <v>13.415204810032671</v>
      </c>
      <c r="AM1360">
        <v>10.787464088230255</v>
      </c>
      <c r="AN1360">
        <v>7.1916427254868367</v>
      </c>
    </row>
    <row r="1361" spans="24:40" x14ac:dyDescent="0.25">
      <c r="X1361">
        <v>66.5</v>
      </c>
      <c r="Y1361" s="22">
        <v>66.778325007471494</v>
      </c>
      <c r="Z1361" s="22">
        <v>-0.27832500747149425</v>
      </c>
      <c r="AA1361" s="22">
        <v>-0.28040230992618831</v>
      </c>
      <c r="AB1361" s="22">
        <v>7.4082929460724117E-3</v>
      </c>
      <c r="AC1361" s="22">
        <v>-7.7690658044504285E-2</v>
      </c>
      <c r="AD1361" s="22">
        <v>2.3709997264744967E-6</v>
      </c>
      <c r="AE1361" s="22">
        <v>0.91841998904288702</v>
      </c>
      <c r="AF1361" s="22">
        <v>0.81166107988003555</v>
      </c>
      <c r="AG1361" s="22">
        <v>0.27873043975228878</v>
      </c>
      <c r="AH1361" s="22">
        <v>-0.28040230992618276</v>
      </c>
      <c r="AI1361">
        <v>-18.902189705582391</v>
      </c>
      <c r="AJ1361">
        <v>-10.787464088230255</v>
      </c>
      <c r="AK1361">
        <v>-7.1916427254868367</v>
      </c>
      <c r="AL1361">
        <v>13.415204810032671</v>
      </c>
      <c r="AM1361">
        <v>10.787464088230255</v>
      </c>
      <c r="AN1361">
        <v>7.1916427254868367</v>
      </c>
    </row>
    <row r="1362" spans="24:40" x14ac:dyDescent="0.25">
      <c r="X1362">
        <v>66.2</v>
      </c>
      <c r="Y1362" s="22">
        <v>62.801882763263663</v>
      </c>
      <c r="Z1362" s="22">
        <v>3.3981172367363399</v>
      </c>
      <c r="AA1362" s="22">
        <v>3.4220713764394262</v>
      </c>
      <c r="AB1362" s="22">
        <v>6.9998948204313544E-3</v>
      </c>
      <c r="AC1362" s="22">
        <v>0.94834334894462413</v>
      </c>
      <c r="AD1362" s="22">
        <v>3.3367204599650795E-4</v>
      </c>
      <c r="AE1362" s="22">
        <v>0.93241539434320941</v>
      </c>
      <c r="AF1362" s="22">
        <v>0.81314154267891525</v>
      </c>
      <c r="AG1362" s="22">
        <v>0.973829219598911</v>
      </c>
      <c r="AH1362" s="22">
        <v>3.4220713764394248</v>
      </c>
      <c r="AI1362">
        <v>-18.902189705582391</v>
      </c>
      <c r="AJ1362">
        <v>-10.787464088230255</v>
      </c>
      <c r="AK1362">
        <v>-7.1916427254868367</v>
      </c>
      <c r="AL1362">
        <v>13.415204810032671</v>
      </c>
      <c r="AM1362">
        <v>10.787464088230255</v>
      </c>
      <c r="AN1362">
        <v>7.1916427254868367</v>
      </c>
    </row>
    <row r="1363" spans="24:40" x14ac:dyDescent="0.25">
      <c r="X1363">
        <v>65.8</v>
      </c>
      <c r="Y1363" s="22">
        <v>63.052304673474211</v>
      </c>
      <c r="Z1363" s="22">
        <v>2.7476953265257862</v>
      </c>
      <c r="AA1363" s="22">
        <v>2.7637894746237919</v>
      </c>
      <c r="AB1363" s="22">
        <v>5.8232178122735977E-3</v>
      </c>
      <c r="AC1363" s="22">
        <v>0.76637028744721314</v>
      </c>
      <c r="AD1363" s="22">
        <v>1.8106025785792379E-4</v>
      </c>
      <c r="AE1363" s="22">
        <v>0.93241539434320941</v>
      </c>
      <c r="AF1363" s="22">
        <v>0.82152930187098028</v>
      </c>
      <c r="AG1363" s="22">
        <v>0.87542577495023133</v>
      </c>
      <c r="AH1363" s="22">
        <v>2.7637894746237897</v>
      </c>
      <c r="AI1363">
        <v>-18.902189705582391</v>
      </c>
      <c r="AJ1363">
        <v>-10.787464088230255</v>
      </c>
      <c r="AK1363">
        <v>-7.1916427254868367</v>
      </c>
      <c r="AL1363">
        <v>13.415204810032671</v>
      </c>
      <c r="AM1363">
        <v>10.787464088230255</v>
      </c>
      <c r="AN1363">
        <v>7.1916427254868367</v>
      </c>
    </row>
    <row r="1364" spans="24:40" x14ac:dyDescent="0.25">
      <c r="X1364">
        <v>62</v>
      </c>
      <c r="Y1364" s="22">
        <v>66.17260068234863</v>
      </c>
      <c r="Z1364" s="22">
        <v>-4.1726006823486301</v>
      </c>
      <c r="AA1364" s="22">
        <v>-4.2325656156857718</v>
      </c>
      <c r="AB1364" s="22">
        <v>1.4167514170344613E-2</v>
      </c>
      <c r="AC1364" s="22">
        <v>-1.1687110598212613</v>
      </c>
      <c r="AD1364" s="22">
        <v>1.0331211139224523E-3</v>
      </c>
      <c r="AE1364" s="22">
        <v>0.93712127394454448</v>
      </c>
      <c r="AF1364" s="22">
        <v>0.82289084808144597</v>
      </c>
      <c r="AG1364" s="22">
        <v>1.0810694056448278</v>
      </c>
      <c r="AH1364" s="22">
        <v>-4.2325656156857718</v>
      </c>
      <c r="AI1364">
        <v>-18.902189705582391</v>
      </c>
      <c r="AJ1364">
        <v>-10.787464088230255</v>
      </c>
      <c r="AK1364">
        <v>-7.1916427254868367</v>
      </c>
      <c r="AL1364">
        <v>13.415204810032671</v>
      </c>
      <c r="AM1364">
        <v>10.787464088230255</v>
      </c>
      <c r="AN1364">
        <v>7.1916427254868367</v>
      </c>
    </row>
    <row r="1365" spans="24:40" x14ac:dyDescent="0.25">
      <c r="X1365">
        <v>69</v>
      </c>
      <c r="Y1365" s="22">
        <v>66.505714363285506</v>
      </c>
      <c r="Z1365" s="22">
        <v>2.4942856367144941</v>
      </c>
      <c r="AA1365" s="22">
        <v>2.525419888901169</v>
      </c>
      <c r="AB1365" s="22">
        <v>1.2328346792353411E-2</v>
      </c>
      <c r="AC1365" s="22">
        <v>0.69797807853550775</v>
      </c>
      <c r="AD1365" s="22">
        <v>3.2005323250468797E-4</v>
      </c>
      <c r="AE1365" s="22">
        <v>0.93712127394454448</v>
      </c>
      <c r="AF1365" s="22">
        <v>0.82537279901294769</v>
      </c>
      <c r="AG1365" s="22">
        <v>0.83545082352913369</v>
      </c>
      <c r="AH1365" s="22">
        <v>2.5254198889011743</v>
      </c>
      <c r="AI1365">
        <v>-18.902189705582391</v>
      </c>
      <c r="AJ1365">
        <v>-10.787464088230255</v>
      </c>
      <c r="AK1365">
        <v>-7.1916427254868367</v>
      </c>
      <c r="AL1365">
        <v>13.415204810032671</v>
      </c>
      <c r="AM1365">
        <v>10.787464088230255</v>
      </c>
      <c r="AN1365">
        <v>7.1916427254868367</v>
      </c>
    </row>
    <row r="1366" spans="24:40" x14ac:dyDescent="0.25">
      <c r="X1366">
        <v>59.2</v>
      </c>
      <c r="Y1366" s="22">
        <v>69.874280364867786</v>
      </c>
      <c r="Z1366" s="22">
        <v>-10.674280364867784</v>
      </c>
      <c r="AA1366" s="22">
        <v>-10.741756391223873</v>
      </c>
      <c r="AB1366" s="22">
        <v>6.2816567327123249E-3</v>
      </c>
      <c r="AC1366" s="22">
        <v>-2.9778913210961564</v>
      </c>
      <c r="AD1366" s="22">
        <v>2.9503597915757082E-3</v>
      </c>
      <c r="AE1366" s="22">
        <v>0.93712127394454448</v>
      </c>
      <c r="AF1366" s="22">
        <v>0.83713631389866427</v>
      </c>
      <c r="AG1366" s="22">
        <v>1.7256567796338171</v>
      </c>
      <c r="AH1366" s="22">
        <v>-10.74175639122387</v>
      </c>
      <c r="AI1366">
        <v>-18.902189705582391</v>
      </c>
      <c r="AJ1366">
        <v>-10.787464088230255</v>
      </c>
      <c r="AK1366">
        <v>-7.1916427254868367</v>
      </c>
      <c r="AL1366">
        <v>13.415204810032671</v>
      </c>
      <c r="AM1366">
        <v>10.787464088230255</v>
      </c>
      <c r="AN1366">
        <v>7.1916427254868367</v>
      </c>
    </row>
    <row r="1367" spans="24:40" x14ac:dyDescent="0.25">
      <c r="X1367">
        <v>58.9</v>
      </c>
      <c r="Y1367" s="22">
        <v>62.587406859463854</v>
      </c>
      <c r="Z1367" s="22">
        <v>-3.6874068594638558</v>
      </c>
      <c r="AA1367" s="22">
        <v>-3.7132695592621374</v>
      </c>
      <c r="AB1367" s="22">
        <v>6.9649400307536316E-3</v>
      </c>
      <c r="AC1367" s="22">
        <v>-1.0290599117150248</v>
      </c>
      <c r="AD1367" s="22">
        <v>3.9091336485050723E-4</v>
      </c>
      <c r="AE1367" s="22">
        <v>0.93712127394454448</v>
      </c>
      <c r="AF1367" s="22">
        <v>0.83753298971623358</v>
      </c>
      <c r="AG1367" s="22">
        <v>1.0144259025256723</v>
      </c>
      <c r="AH1367" s="22">
        <v>-3.7132695592621396</v>
      </c>
      <c r="AI1367">
        <v>-18.902189705582391</v>
      </c>
      <c r="AJ1367">
        <v>-10.787464088230255</v>
      </c>
      <c r="AK1367">
        <v>-7.1916427254868367</v>
      </c>
      <c r="AL1367">
        <v>13.415204810032671</v>
      </c>
      <c r="AM1367">
        <v>10.787464088230255</v>
      </c>
      <c r="AN1367">
        <v>7.1916427254868367</v>
      </c>
    </row>
    <row r="1368" spans="24:40" x14ac:dyDescent="0.25">
      <c r="X1368">
        <v>58</v>
      </c>
      <c r="Y1368" s="22">
        <v>61.253934731257218</v>
      </c>
      <c r="Z1368" s="22">
        <v>-3.2539347312572175</v>
      </c>
      <c r="AA1368" s="22">
        <v>-3.280725036410999</v>
      </c>
      <c r="AB1368" s="22">
        <v>8.1659708925477786E-3</v>
      </c>
      <c r="AC1368" s="22">
        <v>-0.90863869361072469</v>
      </c>
      <c r="AD1368" s="22">
        <v>3.577648554024933E-4</v>
      </c>
      <c r="AE1368" s="22">
        <v>0.93712127394454448</v>
      </c>
      <c r="AF1368" s="22">
        <v>0.83795411713295775</v>
      </c>
      <c r="AG1368" s="22">
        <v>0.95322541594878007</v>
      </c>
      <c r="AH1368" s="22">
        <v>-3.2807250364110025</v>
      </c>
      <c r="AI1368">
        <v>-18.902189705582391</v>
      </c>
      <c r="AJ1368">
        <v>-10.787464088230255</v>
      </c>
      <c r="AK1368">
        <v>-7.1916427254868367</v>
      </c>
      <c r="AL1368">
        <v>13.415204810032671</v>
      </c>
      <c r="AM1368">
        <v>10.787464088230255</v>
      </c>
      <c r="AN1368">
        <v>7.1916427254868367</v>
      </c>
    </row>
    <row r="1369" spans="24:40" x14ac:dyDescent="0.25">
      <c r="X1369">
        <v>56.5</v>
      </c>
      <c r="Y1369" s="22">
        <v>56.930481852177294</v>
      </c>
      <c r="Z1369" s="22">
        <v>-0.4304818521772944</v>
      </c>
      <c r="AA1369" s="22">
        <v>-0.43464453249752211</v>
      </c>
      <c r="AB1369" s="22">
        <v>9.5772062202394374E-3</v>
      </c>
      <c r="AC1369" s="22">
        <v>-0.12029468133653046</v>
      </c>
      <c r="AD1369" s="22">
        <v>7.3647407446159577E-6</v>
      </c>
      <c r="AE1369" s="22">
        <v>0.94897780985887181</v>
      </c>
      <c r="AF1369" s="22">
        <v>0.83916797813796518</v>
      </c>
      <c r="AG1369" s="22">
        <v>0.34683523658436216</v>
      </c>
      <c r="AH1369" s="22">
        <v>-0.43464453249752272</v>
      </c>
      <c r="AI1369">
        <v>-18.902189705582391</v>
      </c>
      <c r="AJ1369">
        <v>-10.787464088230255</v>
      </c>
      <c r="AK1369">
        <v>-7.1916427254868367</v>
      </c>
      <c r="AL1369">
        <v>13.415204810032671</v>
      </c>
      <c r="AM1369">
        <v>10.787464088230255</v>
      </c>
      <c r="AN1369">
        <v>7.1916427254868367</v>
      </c>
    </row>
    <row r="1370" spans="24:40" x14ac:dyDescent="0.25">
      <c r="X1370">
        <v>55.3</v>
      </c>
      <c r="Y1370" s="22">
        <v>54.970371137842761</v>
      </c>
      <c r="Z1370" s="22">
        <v>0.32962886215723586</v>
      </c>
      <c r="AA1370" s="22">
        <v>0.33707277594943719</v>
      </c>
      <c r="AB1370" s="22">
        <v>2.2083995870724051E-2</v>
      </c>
      <c r="AC1370" s="22">
        <v>9.2699276861928359E-2</v>
      </c>
      <c r="AD1370" s="22">
        <v>1.0213514156597059E-5</v>
      </c>
      <c r="AE1370" s="22">
        <v>0.94897780985887181</v>
      </c>
      <c r="AF1370" s="22">
        <v>0.84179748210931327</v>
      </c>
      <c r="AG1370" s="22">
        <v>0.30446555940192704</v>
      </c>
      <c r="AH1370" s="22">
        <v>0.33707277594943674</v>
      </c>
      <c r="AI1370">
        <v>-18.902189705582391</v>
      </c>
      <c r="AJ1370">
        <v>-10.787464088230255</v>
      </c>
      <c r="AK1370">
        <v>-7.1916427254868367</v>
      </c>
      <c r="AL1370">
        <v>13.415204810032671</v>
      </c>
      <c r="AM1370">
        <v>10.787464088230255</v>
      </c>
      <c r="AN1370">
        <v>7.1916427254868367</v>
      </c>
    </row>
    <row r="1371" spans="24:40" x14ac:dyDescent="0.25">
      <c r="X1371">
        <v>54.5</v>
      </c>
      <c r="Y1371" s="22">
        <v>52.71090074452033</v>
      </c>
      <c r="Z1371" s="22">
        <v>1.7890992554796696</v>
      </c>
      <c r="AA1371" s="22">
        <v>1.8164040986498335</v>
      </c>
      <c r="AB1371" s="22">
        <v>1.5032361571117871E-2</v>
      </c>
      <c r="AC1371" s="22">
        <v>0.50133190692219964</v>
      </c>
      <c r="AD1371" s="22">
        <v>2.0188420511747844E-4</v>
      </c>
      <c r="AE1371" s="22">
        <v>0.94897780985887181</v>
      </c>
      <c r="AF1371" s="22">
        <v>0.8450871312007715</v>
      </c>
      <c r="AG1371" s="22">
        <v>0.70804795524187458</v>
      </c>
      <c r="AH1371" s="22">
        <v>1.8164040986498344</v>
      </c>
      <c r="AI1371">
        <v>-18.902189705582391</v>
      </c>
      <c r="AJ1371">
        <v>-10.787464088230255</v>
      </c>
      <c r="AK1371">
        <v>-7.1916427254868367</v>
      </c>
      <c r="AL1371">
        <v>13.415204810032671</v>
      </c>
      <c r="AM1371">
        <v>10.787464088230255</v>
      </c>
      <c r="AN1371">
        <v>7.1916427254868367</v>
      </c>
    </row>
    <row r="1372" spans="24:40" x14ac:dyDescent="0.25">
      <c r="X1372">
        <v>54</v>
      </c>
      <c r="Y1372" s="22">
        <v>51.825146378179625</v>
      </c>
      <c r="Z1372" s="22">
        <v>2.1748536218203753</v>
      </c>
      <c r="AA1372" s="22">
        <v>2.2594961951465962</v>
      </c>
      <c r="AB1372" s="22">
        <v>3.7460816932569627E-2</v>
      </c>
      <c r="AC1372" s="22">
        <v>0.61648528531091051</v>
      </c>
      <c r="AD1372" s="22">
        <v>7.7848572857217848E-4</v>
      </c>
      <c r="AE1372" s="22">
        <v>0.94897780985887181</v>
      </c>
      <c r="AF1372" s="22">
        <v>0.8470430704577766</v>
      </c>
      <c r="AG1372" s="22">
        <v>0.78516576931939064</v>
      </c>
      <c r="AH1372" s="22">
        <v>2.2594961951465997</v>
      </c>
      <c r="AI1372">
        <v>-18.902189705582391</v>
      </c>
      <c r="AJ1372">
        <v>-10.787464088230255</v>
      </c>
      <c r="AK1372">
        <v>-7.1916427254868367</v>
      </c>
      <c r="AL1372">
        <v>13.415204810032671</v>
      </c>
      <c r="AM1372">
        <v>10.787464088230255</v>
      </c>
      <c r="AN1372">
        <v>7.1916427254868367</v>
      </c>
    </row>
    <row r="1373" spans="24:40" x14ac:dyDescent="0.25">
      <c r="X1373">
        <v>53.8</v>
      </c>
      <c r="Y1373" s="22">
        <v>50.904233263807036</v>
      </c>
      <c r="Z1373" s="22">
        <v>2.8957667361929609</v>
      </c>
      <c r="AA1373" s="22">
        <v>2.9523302752797207</v>
      </c>
      <c r="AB1373" s="22">
        <v>1.9158946937737668E-2</v>
      </c>
      <c r="AC1373" s="22">
        <v>0.81314154267891525</v>
      </c>
      <c r="AD1373" s="22">
        <v>6.7975388349144738E-4</v>
      </c>
      <c r="AE1373" s="22">
        <v>0.95855995741850497</v>
      </c>
      <c r="AF1373" s="22">
        <v>0.84806908760488453</v>
      </c>
      <c r="AG1373" s="22">
        <v>0.90174361249687551</v>
      </c>
      <c r="AH1373" s="22">
        <v>2.9523302752797216</v>
      </c>
      <c r="AI1373">
        <v>-18.902189705582391</v>
      </c>
      <c r="AJ1373">
        <v>-10.787464088230255</v>
      </c>
      <c r="AK1373">
        <v>-7.1916427254868367</v>
      </c>
      <c r="AL1373">
        <v>13.415204810032671</v>
      </c>
      <c r="AM1373">
        <v>10.787464088230255</v>
      </c>
      <c r="AN1373">
        <v>7.1916427254868367</v>
      </c>
    </row>
    <row r="1374" spans="24:40" x14ac:dyDescent="0.25">
      <c r="X1374">
        <v>53.7</v>
      </c>
      <c r="Y1374" s="22">
        <v>50.82891296718833</v>
      </c>
      <c r="Z1374" s="22">
        <v>2.8710870328116727</v>
      </c>
      <c r="AA1374" s="22">
        <v>2.9297936866469243</v>
      </c>
      <c r="AB1374" s="22">
        <v>2.0037811571106581E-2</v>
      </c>
      <c r="AC1374" s="22">
        <v>0.80657283304924843</v>
      </c>
      <c r="AD1374" s="22">
        <v>7.0012332805791523E-4</v>
      </c>
      <c r="AE1374" s="22">
        <v>0.95855995741850497</v>
      </c>
      <c r="AF1374" s="22">
        <v>0.85034442573270475</v>
      </c>
      <c r="AG1374" s="22">
        <v>0.89809400011872276</v>
      </c>
      <c r="AH1374" s="22">
        <v>2.9297936866469216</v>
      </c>
      <c r="AI1374">
        <v>-18.902189705582391</v>
      </c>
      <c r="AJ1374">
        <v>-10.787464088230255</v>
      </c>
      <c r="AK1374">
        <v>-7.1916427254868367</v>
      </c>
      <c r="AL1374">
        <v>13.415204810032671</v>
      </c>
      <c r="AM1374">
        <v>10.787464088230255</v>
      </c>
      <c r="AN1374">
        <v>7.1916427254868367</v>
      </c>
    </row>
    <row r="1375" spans="24:40" x14ac:dyDescent="0.25">
      <c r="X1375">
        <v>54</v>
      </c>
      <c r="Y1375" s="22">
        <v>50.770486629821818</v>
      </c>
      <c r="Z1375" s="22">
        <v>3.2295133701781822</v>
      </c>
      <c r="AA1375" s="22">
        <v>3.3298965015569095</v>
      </c>
      <c r="AB1375" s="22">
        <v>3.0146021454959628E-2</v>
      </c>
      <c r="AC1375" s="22">
        <v>0.91198102593256725</v>
      </c>
      <c r="AD1375" s="22">
        <v>1.3606350581449153E-3</v>
      </c>
      <c r="AE1375" s="22">
        <v>0.95855995741850497</v>
      </c>
      <c r="AF1375" s="22">
        <v>0.85235183913481016</v>
      </c>
      <c r="AG1375" s="22">
        <v>0.95497697665051973</v>
      </c>
      <c r="AH1375" s="22">
        <v>3.3298965015569117</v>
      </c>
      <c r="AI1375">
        <v>-18.902189705582391</v>
      </c>
      <c r="AJ1375">
        <v>-10.787464088230255</v>
      </c>
      <c r="AK1375">
        <v>-7.1916427254868367</v>
      </c>
      <c r="AL1375">
        <v>13.415204810032671</v>
      </c>
      <c r="AM1375">
        <v>10.787464088230255</v>
      </c>
      <c r="AN1375">
        <v>7.1916427254868367</v>
      </c>
    </row>
    <row r="1376" spans="24:40" x14ac:dyDescent="0.25">
      <c r="X1376">
        <v>54.9</v>
      </c>
      <c r="Y1376" s="22">
        <v>51.382445338153666</v>
      </c>
      <c r="Z1376" s="22">
        <v>3.5175546618463329</v>
      </c>
      <c r="AA1376" s="22">
        <v>3.646572509787056</v>
      </c>
      <c r="AB1376" s="22">
        <v>3.538057932331054E-2</v>
      </c>
      <c r="AC1376" s="22">
        <v>0.99601240188096185</v>
      </c>
      <c r="AD1376" s="22">
        <v>1.9150707791163535E-3</v>
      </c>
      <c r="AE1376" s="22">
        <v>0.95855995741850497</v>
      </c>
      <c r="AF1376" s="22">
        <v>0.85440055341570265</v>
      </c>
      <c r="AG1376" s="22">
        <v>0.9980042093503223</v>
      </c>
      <c r="AH1376" s="22">
        <v>3.6465725097870574</v>
      </c>
      <c r="AI1376">
        <v>-18.902189705582391</v>
      </c>
      <c r="AJ1376">
        <v>-10.787464088230255</v>
      </c>
      <c r="AK1376">
        <v>-7.1916427254868367</v>
      </c>
      <c r="AL1376">
        <v>13.415204810032671</v>
      </c>
      <c r="AM1376">
        <v>10.787464088230255</v>
      </c>
      <c r="AN1376">
        <v>7.1916427254868367</v>
      </c>
    </row>
    <row r="1377" spans="24:40" x14ac:dyDescent="0.25">
      <c r="X1377">
        <v>56</v>
      </c>
      <c r="Y1377" s="22">
        <v>53.306075071280205</v>
      </c>
      <c r="Z1377" s="22">
        <v>2.6939249287197953</v>
      </c>
      <c r="AA1377" s="22">
        <v>2.7429469653068423</v>
      </c>
      <c r="AB1377" s="22">
        <v>1.7872032236526232E-2</v>
      </c>
      <c r="AC1377" s="22">
        <v>0.75596787706120516</v>
      </c>
      <c r="AD1377" s="22">
        <v>5.4734221198619859E-4</v>
      </c>
      <c r="AE1377" s="22">
        <v>0.95855995741850497</v>
      </c>
      <c r="AF1377" s="22">
        <v>0.85535201862982713</v>
      </c>
      <c r="AG1377" s="22">
        <v>0.86946413213036289</v>
      </c>
      <c r="AH1377" s="22">
        <v>2.742946965306841</v>
      </c>
      <c r="AI1377">
        <v>-18.902189705582391</v>
      </c>
      <c r="AJ1377">
        <v>-10.787464088230255</v>
      </c>
      <c r="AK1377">
        <v>-7.1916427254868367</v>
      </c>
      <c r="AL1377">
        <v>13.415204810032671</v>
      </c>
      <c r="AM1377">
        <v>10.787464088230255</v>
      </c>
      <c r="AN1377">
        <v>7.1916427254868367</v>
      </c>
    </row>
    <row r="1378" spans="24:40" x14ac:dyDescent="0.25">
      <c r="X1378">
        <v>57.3</v>
      </c>
      <c r="Y1378" s="22">
        <v>55.024130681176246</v>
      </c>
      <c r="Z1378" s="22">
        <v>2.2758693188237515</v>
      </c>
      <c r="AA1378" s="22">
        <v>2.3171374721512308</v>
      </c>
      <c r="AB1378" s="22">
        <v>1.7809971925905096E-2</v>
      </c>
      <c r="AC1378" s="22">
        <v>0.63863314202671484</v>
      </c>
      <c r="AD1378" s="22">
        <v>3.8923960091777088E-4</v>
      </c>
      <c r="AE1378" s="22">
        <v>0.95855995741850497</v>
      </c>
      <c r="AF1378" s="22">
        <v>0.86361262731897526</v>
      </c>
      <c r="AG1378" s="22">
        <v>0.79914525715086038</v>
      </c>
      <c r="AH1378" s="22">
        <v>2.3171374721512277</v>
      </c>
      <c r="AI1378">
        <v>-18.902189705582391</v>
      </c>
      <c r="AJ1378">
        <v>-10.787464088230255</v>
      </c>
      <c r="AK1378">
        <v>-7.1916427254868367</v>
      </c>
      <c r="AL1378">
        <v>13.415204810032671</v>
      </c>
      <c r="AM1378">
        <v>10.787464088230255</v>
      </c>
      <c r="AN1378">
        <v>7.1916427254868367</v>
      </c>
    </row>
    <row r="1379" spans="24:40" x14ac:dyDescent="0.25">
      <c r="X1379">
        <v>82.6</v>
      </c>
      <c r="Y1379" s="22">
        <v>80.912826506353028</v>
      </c>
      <c r="Z1379" s="22">
        <v>1.6871734936469664</v>
      </c>
      <c r="AA1379" s="22">
        <v>1.7059141116682355</v>
      </c>
      <c r="AB1379" s="22">
        <v>1.0985675007369598E-2</v>
      </c>
      <c r="AC1379" s="22">
        <v>0.47180261597749429</v>
      </c>
      <c r="AD1379" s="22">
        <v>1.301341420414238E-4</v>
      </c>
      <c r="AE1379" s="22">
        <v>0.95855995741850497</v>
      </c>
      <c r="AF1379" s="22">
        <v>0.86379718434158625</v>
      </c>
      <c r="AG1379" s="22">
        <v>0.68687889469505048</v>
      </c>
      <c r="AH1379" s="22">
        <v>1.7059141116682393</v>
      </c>
      <c r="AI1379">
        <v>-18.902189705582391</v>
      </c>
      <c r="AJ1379">
        <v>-10.787464088230255</v>
      </c>
      <c r="AK1379">
        <v>-7.1916427254868367</v>
      </c>
      <c r="AL1379">
        <v>13.415204810032671</v>
      </c>
      <c r="AM1379">
        <v>10.787464088230255</v>
      </c>
      <c r="AN1379">
        <v>7.1916427254868367</v>
      </c>
    </row>
    <row r="1380" spans="24:40" x14ac:dyDescent="0.25">
      <c r="X1380">
        <v>82.4</v>
      </c>
      <c r="Y1380" s="22">
        <v>81.231572369370681</v>
      </c>
      <c r="Z1380" s="22">
        <v>1.1684276306293242</v>
      </c>
      <c r="AA1380" s="22">
        <v>1.1746390483408931</v>
      </c>
      <c r="AB1380" s="22">
        <v>5.2879373628310026E-3</v>
      </c>
      <c r="AC1380" s="22">
        <v>0.32580295423837996</v>
      </c>
      <c r="AD1380" s="22">
        <v>2.9699241141964634E-5</v>
      </c>
      <c r="AE1380" s="22">
        <v>0.95855995741850497</v>
      </c>
      <c r="AF1380" s="22">
        <v>0.86659492201784094</v>
      </c>
      <c r="AG1380" s="22">
        <v>0.57079151556271401</v>
      </c>
      <c r="AH1380" s="22">
        <v>1.1746390483408862</v>
      </c>
      <c r="AI1380">
        <v>-18.902189705582391</v>
      </c>
      <c r="AJ1380">
        <v>-10.787464088230255</v>
      </c>
      <c r="AK1380">
        <v>-7.1916427254868367</v>
      </c>
      <c r="AL1380">
        <v>13.415204810032671</v>
      </c>
      <c r="AM1380">
        <v>10.787464088230255</v>
      </c>
      <c r="AN1380">
        <v>7.1916427254868367</v>
      </c>
    </row>
    <row r="1381" spans="24:40" x14ac:dyDescent="0.25">
      <c r="X1381">
        <v>82</v>
      </c>
      <c r="Y1381" s="22">
        <v>81.813803006114128</v>
      </c>
      <c r="Z1381" s="22">
        <v>0.18619699388587208</v>
      </c>
      <c r="AA1381" s="22">
        <v>0.18709523330460343</v>
      </c>
      <c r="AB1381" s="22">
        <v>4.8009743640679056E-3</v>
      </c>
      <c r="AC1381" s="22">
        <v>5.190624183340975E-2</v>
      </c>
      <c r="AD1381" s="22">
        <v>6.8407704193167926E-7</v>
      </c>
      <c r="AE1381" s="22">
        <v>0.95855995741850497</v>
      </c>
      <c r="AF1381" s="22">
        <v>0.86757336283853048</v>
      </c>
      <c r="AG1381" s="22">
        <v>0.2278294138898877</v>
      </c>
      <c r="AH1381" s="22">
        <v>0.18709523330460678</v>
      </c>
      <c r="AI1381">
        <v>-18.902189705582391</v>
      </c>
      <c r="AJ1381">
        <v>-10.787464088230255</v>
      </c>
      <c r="AK1381">
        <v>-7.1916427254868367</v>
      </c>
      <c r="AL1381">
        <v>13.415204810032671</v>
      </c>
      <c r="AM1381">
        <v>10.787464088230255</v>
      </c>
      <c r="AN1381">
        <v>7.1916427254868367</v>
      </c>
    </row>
    <row r="1382" spans="24:40" x14ac:dyDescent="0.25">
      <c r="X1382">
        <v>82.1</v>
      </c>
      <c r="Y1382" s="22">
        <v>81.667900500040588</v>
      </c>
      <c r="Z1382" s="22">
        <v>0.43209949995940633</v>
      </c>
      <c r="AA1382" s="22">
        <v>0.43465844420809674</v>
      </c>
      <c r="AB1382" s="22">
        <v>5.8872530438378286E-3</v>
      </c>
      <c r="AC1382" s="22">
        <v>0.12052241745549795</v>
      </c>
      <c r="AD1382" s="22">
        <v>4.5275069729739953E-6</v>
      </c>
      <c r="AE1382" s="22">
        <v>0.95855995741850497</v>
      </c>
      <c r="AF1382" s="22">
        <v>0.86780683864311525</v>
      </c>
      <c r="AG1382" s="22">
        <v>0.34716338726239254</v>
      </c>
      <c r="AH1382" s="22">
        <v>0.43465844420810029</v>
      </c>
      <c r="AI1382">
        <v>-18.902189705582391</v>
      </c>
      <c r="AJ1382">
        <v>-10.787464088230255</v>
      </c>
      <c r="AK1382">
        <v>-7.1916427254868367</v>
      </c>
      <c r="AL1382">
        <v>13.415204810032671</v>
      </c>
      <c r="AM1382">
        <v>10.787464088230255</v>
      </c>
      <c r="AN1382">
        <v>7.1916427254868367</v>
      </c>
    </row>
    <row r="1383" spans="24:40" x14ac:dyDescent="0.25">
      <c r="X1383">
        <v>81.900000000000006</v>
      </c>
      <c r="Y1383" s="22">
        <v>79.140088243390323</v>
      </c>
      <c r="Z1383" s="22">
        <v>2.7599117566096822</v>
      </c>
      <c r="AA1383" s="22">
        <v>2.7726729100163965</v>
      </c>
      <c r="AB1383" s="22">
        <v>4.6024734329864082E-3</v>
      </c>
      <c r="AC1383" s="22">
        <v>0.76930545088321212</v>
      </c>
      <c r="AD1383" s="22">
        <v>1.4402528767084712E-4</v>
      </c>
      <c r="AE1383" s="22">
        <v>0.95855995741850497</v>
      </c>
      <c r="AF1383" s="22">
        <v>0.86860125871961114</v>
      </c>
      <c r="AG1383" s="22">
        <v>0.877100593366127</v>
      </c>
      <c r="AH1383" s="22">
        <v>2.7726729100163938</v>
      </c>
      <c r="AI1383">
        <v>-18.902189705582391</v>
      </c>
      <c r="AJ1383">
        <v>-10.787464088230255</v>
      </c>
      <c r="AK1383">
        <v>-7.1916427254868367</v>
      </c>
      <c r="AL1383">
        <v>13.415204810032671</v>
      </c>
      <c r="AM1383">
        <v>10.787464088230255</v>
      </c>
      <c r="AN1383">
        <v>7.1916427254868367</v>
      </c>
    </row>
    <row r="1384" spans="24:40" x14ac:dyDescent="0.25">
      <c r="X1384">
        <v>81.599999999999994</v>
      </c>
      <c r="Y1384" s="22">
        <v>81.126833100361651</v>
      </c>
      <c r="Z1384" s="22">
        <v>0.47316689963834335</v>
      </c>
      <c r="AA1384" s="22">
        <v>0.47591015359539313</v>
      </c>
      <c r="AB1384" s="22">
        <v>5.7642265800143221E-3</v>
      </c>
      <c r="AC1384" s="22">
        <v>0.13196888733796364</v>
      </c>
      <c r="AD1384" s="22">
        <v>5.3142400434736841E-6</v>
      </c>
      <c r="AE1384" s="22">
        <v>0.98537673313779217</v>
      </c>
      <c r="AF1384" s="22">
        <v>0.87055480533020912</v>
      </c>
      <c r="AG1384" s="22">
        <v>0.36327522257644224</v>
      </c>
      <c r="AH1384" s="22">
        <v>0.47591015359539662</v>
      </c>
      <c r="AI1384">
        <v>-18.902189705582391</v>
      </c>
      <c r="AJ1384">
        <v>-10.787464088230255</v>
      </c>
      <c r="AK1384">
        <v>-7.1916427254868367</v>
      </c>
      <c r="AL1384">
        <v>13.415204810032671</v>
      </c>
      <c r="AM1384">
        <v>10.787464088230255</v>
      </c>
      <c r="AN1384">
        <v>7.1916427254868367</v>
      </c>
    </row>
    <row r="1385" spans="24:40" x14ac:dyDescent="0.25">
      <c r="X1385">
        <v>81.3</v>
      </c>
      <c r="Y1385" s="22">
        <v>82.112855579865965</v>
      </c>
      <c r="Z1385" s="22">
        <v>-0.81285557986596757</v>
      </c>
      <c r="AA1385" s="22">
        <v>-0.81810001567593815</v>
      </c>
      <c r="AB1385" s="22">
        <v>6.4105069178263113E-3</v>
      </c>
      <c r="AC1385" s="22">
        <v>-0.22678367458949542</v>
      </c>
      <c r="AD1385" s="22">
        <v>1.7464467878664324E-5</v>
      </c>
      <c r="AE1385" s="22">
        <v>0.98537673313779217</v>
      </c>
      <c r="AF1385" s="22">
        <v>0.87368302012386334</v>
      </c>
      <c r="AG1385" s="22">
        <v>0.47621809561323414</v>
      </c>
      <c r="AH1385" s="22">
        <v>-0.81810001567593194</v>
      </c>
      <c r="AI1385">
        <v>-18.902189705582391</v>
      </c>
      <c r="AJ1385">
        <v>-10.787464088230255</v>
      </c>
      <c r="AK1385">
        <v>-7.1916427254868367</v>
      </c>
      <c r="AL1385">
        <v>13.415204810032671</v>
      </c>
      <c r="AM1385">
        <v>10.787464088230255</v>
      </c>
      <c r="AN1385">
        <v>7.1916427254868367</v>
      </c>
    </row>
    <row r="1386" spans="24:40" x14ac:dyDescent="0.25">
      <c r="X1386">
        <v>89</v>
      </c>
      <c r="Y1386" s="22">
        <v>78.395069105087813</v>
      </c>
      <c r="Z1386" s="22">
        <v>10.604930894912187</v>
      </c>
      <c r="AA1386" s="22">
        <v>10.647237208764281</v>
      </c>
      <c r="AB1386" s="22">
        <v>3.9734546176232117E-3</v>
      </c>
      <c r="AC1386" s="22">
        <v>2.9551142632689715</v>
      </c>
      <c r="AD1386" s="22">
        <v>1.8335480656607238E-3</v>
      </c>
      <c r="AE1386" s="22">
        <v>0.99032898964496086</v>
      </c>
      <c r="AF1386" s="22">
        <v>0.87701664460400219</v>
      </c>
      <c r="AG1386" s="22">
        <v>1.719044578615974</v>
      </c>
      <c r="AH1386" s="22">
        <v>10.647237208764281</v>
      </c>
      <c r="AI1386">
        <v>-18.902189705582391</v>
      </c>
      <c r="AJ1386">
        <v>-10.787464088230255</v>
      </c>
      <c r="AK1386">
        <v>-7.1916427254868367</v>
      </c>
      <c r="AL1386">
        <v>13.415204810032671</v>
      </c>
      <c r="AM1386">
        <v>10.787464088230255</v>
      </c>
      <c r="AN1386">
        <v>7.1916427254868367</v>
      </c>
    </row>
    <row r="1387" spans="24:40" x14ac:dyDescent="0.25">
      <c r="X1387">
        <v>88</v>
      </c>
      <c r="Y1387" s="22">
        <v>80.017479460170648</v>
      </c>
      <c r="Z1387" s="22">
        <v>7.9825205398293519</v>
      </c>
      <c r="AA1387" s="22">
        <v>8.021465727808831</v>
      </c>
      <c r="AB1387" s="22">
        <v>4.8551211587764247E-3</v>
      </c>
      <c r="AC1387" s="22">
        <v>2.2253523280455898</v>
      </c>
      <c r="AD1387" s="22">
        <v>1.271621081717751E-3</v>
      </c>
      <c r="AE1387" s="22">
        <v>0.99032898964496086</v>
      </c>
      <c r="AF1387" s="22">
        <v>0.87803915928077025</v>
      </c>
      <c r="AG1387" s="22">
        <v>1.4917614849719072</v>
      </c>
      <c r="AH1387" s="22">
        <v>8.0214657278088364</v>
      </c>
      <c r="AI1387">
        <v>-18.902189705582391</v>
      </c>
      <c r="AJ1387">
        <v>-10.787464088230255</v>
      </c>
      <c r="AK1387">
        <v>-7.1916427254868367</v>
      </c>
      <c r="AL1387">
        <v>13.415204810032671</v>
      </c>
      <c r="AM1387">
        <v>10.787464088230255</v>
      </c>
      <c r="AN1387">
        <v>7.1916427254868367</v>
      </c>
    </row>
    <row r="1388" spans="24:40" x14ac:dyDescent="0.25">
      <c r="X1388">
        <v>81</v>
      </c>
      <c r="Y1388" s="22">
        <v>76.028077109205967</v>
      </c>
      <c r="Z1388" s="22">
        <v>4.9719228907940334</v>
      </c>
      <c r="AA1388" s="22">
        <v>5.0299395627334178</v>
      </c>
      <c r="AB1388" s="22">
        <v>1.1534268198612875E-2</v>
      </c>
      <c r="AC1388" s="22">
        <v>1.3907384680406882</v>
      </c>
      <c r="AD1388" s="22">
        <v>1.1878613775235839E-3</v>
      </c>
      <c r="AE1388" s="22">
        <v>0.99032898964496086</v>
      </c>
      <c r="AF1388" s="22">
        <v>0.87868480100337309</v>
      </c>
      <c r="AG1388" s="22">
        <v>1.1792957508787556</v>
      </c>
      <c r="AH1388" s="22">
        <v>5.0299395627334142</v>
      </c>
      <c r="AI1388">
        <v>-18.902189705582391</v>
      </c>
      <c r="AJ1388">
        <v>-10.787464088230255</v>
      </c>
      <c r="AK1388">
        <v>-7.1916427254868367</v>
      </c>
      <c r="AL1388">
        <v>13.415204810032671</v>
      </c>
      <c r="AM1388">
        <v>10.787464088230255</v>
      </c>
      <c r="AN1388">
        <v>7.1916427254868367</v>
      </c>
    </row>
    <row r="1389" spans="24:40" x14ac:dyDescent="0.25">
      <c r="X1389">
        <v>81</v>
      </c>
      <c r="Y1389" s="22">
        <v>79.171491741437137</v>
      </c>
      <c r="Z1389" s="22">
        <v>1.8285082585628629</v>
      </c>
      <c r="AA1389" s="22">
        <v>1.8362167431762373</v>
      </c>
      <c r="AB1389" s="22">
        <v>4.1980254466243584E-3</v>
      </c>
      <c r="AC1389" s="22">
        <v>0.50957994362288872</v>
      </c>
      <c r="AD1389" s="22">
        <v>5.7616004182753609E-5</v>
      </c>
      <c r="AE1389" s="22">
        <v>0.99032898964496086</v>
      </c>
      <c r="AF1389" s="22">
        <v>0.88099201288439932</v>
      </c>
      <c r="AG1389" s="22">
        <v>0.71384868398203882</v>
      </c>
      <c r="AH1389" s="22">
        <v>1.8362167431762346</v>
      </c>
      <c r="AI1389">
        <v>-18.902189705582391</v>
      </c>
      <c r="AJ1389">
        <v>-10.787464088230255</v>
      </c>
      <c r="AK1389">
        <v>-7.1916427254868367</v>
      </c>
      <c r="AL1389">
        <v>13.415204810032671</v>
      </c>
      <c r="AM1389">
        <v>10.787464088230255</v>
      </c>
      <c r="AN1389">
        <v>7.1916427254868367</v>
      </c>
    </row>
    <row r="1390" spans="24:40" x14ac:dyDescent="0.25">
      <c r="X1390">
        <v>79.400000000000006</v>
      </c>
      <c r="Y1390" s="22">
        <v>78.884436866300547</v>
      </c>
      <c r="Z1390" s="22">
        <v>0.51556313369945883</v>
      </c>
      <c r="AA1390" s="22">
        <v>0.51745710006839829</v>
      </c>
      <c r="AB1390" s="22">
        <v>3.660141814053264E-3</v>
      </c>
      <c r="AC1390" s="22">
        <v>0.14364152071704589</v>
      </c>
      <c r="AD1390" s="22">
        <v>3.989300908524955E-6</v>
      </c>
      <c r="AE1390" s="22">
        <v>1.0003070916314494</v>
      </c>
      <c r="AF1390" s="22">
        <v>0.88190078397058103</v>
      </c>
      <c r="AG1390" s="22">
        <v>0.37900068696117939</v>
      </c>
      <c r="AH1390" s="22">
        <v>0.51745710006839796</v>
      </c>
      <c r="AI1390">
        <v>-18.902189705582391</v>
      </c>
      <c r="AJ1390">
        <v>-10.787464088230255</v>
      </c>
      <c r="AK1390">
        <v>-7.1916427254868367</v>
      </c>
      <c r="AL1390">
        <v>13.415204810032671</v>
      </c>
      <c r="AM1390">
        <v>10.787464088230255</v>
      </c>
      <c r="AN1390">
        <v>7.1916427254868367</v>
      </c>
    </row>
    <row r="1391" spans="24:40" x14ac:dyDescent="0.25">
      <c r="X1391">
        <v>79.5</v>
      </c>
      <c r="Y1391" s="22">
        <v>77.45855546640891</v>
      </c>
      <c r="Z1391" s="22">
        <v>2.0414445335910898</v>
      </c>
      <c r="AA1391" s="22">
        <v>2.0510478067700575</v>
      </c>
      <c r="AB1391" s="22">
        <v>4.6821303468775489E-3</v>
      </c>
      <c r="AC1391" s="22">
        <v>0.56906067629310308</v>
      </c>
      <c r="AD1391" s="22">
        <v>8.0176159429250197E-5</v>
      </c>
      <c r="AE1391" s="22">
        <v>1.0003070916314494</v>
      </c>
      <c r="AF1391" s="22">
        <v>0.88200288827535933</v>
      </c>
      <c r="AG1391" s="22">
        <v>0.75436110470589823</v>
      </c>
      <c r="AH1391" s="22">
        <v>2.0510478067700646</v>
      </c>
      <c r="AI1391">
        <v>-18.902189705582391</v>
      </c>
      <c r="AJ1391">
        <v>-10.787464088230255</v>
      </c>
      <c r="AK1391">
        <v>-7.1916427254868367</v>
      </c>
      <c r="AL1391">
        <v>13.415204810032671</v>
      </c>
      <c r="AM1391">
        <v>10.787464088230255</v>
      </c>
      <c r="AN1391">
        <v>7.1916427254868367</v>
      </c>
    </row>
    <row r="1392" spans="24:40" x14ac:dyDescent="0.25">
      <c r="X1392">
        <v>79.400000000000006</v>
      </c>
      <c r="Y1392" s="22">
        <v>78.366746155889118</v>
      </c>
      <c r="Z1392" s="22">
        <v>1.0332538441108881</v>
      </c>
      <c r="AA1392" s="22">
        <v>1.0354413664826012</v>
      </c>
      <c r="AB1392" s="22">
        <v>2.1126472657214692E-3</v>
      </c>
      <c r="AC1392" s="22">
        <v>0.2876525062451023</v>
      </c>
      <c r="AD1392" s="22">
        <v>9.2199421717802073E-6</v>
      </c>
      <c r="AE1392" s="22">
        <v>1.0003070916314494</v>
      </c>
      <c r="AF1392" s="22">
        <v>0.88288612550649093</v>
      </c>
      <c r="AG1392" s="22">
        <v>0.53633245869059831</v>
      </c>
      <c r="AH1392" s="22">
        <v>1.0354413664826023</v>
      </c>
      <c r="AI1392">
        <v>-18.902189705582391</v>
      </c>
      <c r="AJ1392">
        <v>-10.787464088230255</v>
      </c>
      <c r="AK1392">
        <v>-7.1916427254868367</v>
      </c>
      <c r="AL1392">
        <v>13.415204810032671</v>
      </c>
      <c r="AM1392">
        <v>10.787464088230255</v>
      </c>
      <c r="AN1392">
        <v>7.1916427254868367</v>
      </c>
    </row>
    <row r="1393" spans="24:40" x14ac:dyDescent="0.25">
      <c r="X1393">
        <v>79.099999999999994</v>
      </c>
      <c r="Y1393" s="22">
        <v>78.157444219114907</v>
      </c>
      <c r="Z1393" s="22">
        <v>0.94255578088508685</v>
      </c>
      <c r="AA1393" s="22">
        <v>0.94503463680173638</v>
      </c>
      <c r="AB1393" s="22">
        <v>2.6230318129206085E-3</v>
      </c>
      <c r="AC1393" s="22">
        <v>0.26246976693272051</v>
      </c>
      <c r="AD1393" s="22">
        <v>9.5356256468246847E-6</v>
      </c>
      <c r="AE1393" s="22">
        <v>1.0003070916314494</v>
      </c>
      <c r="AF1393" s="22">
        <v>0.88352304698801554</v>
      </c>
      <c r="AG1393" s="22">
        <v>0.51231803299583401</v>
      </c>
      <c r="AH1393" s="22">
        <v>0.94503463680172961</v>
      </c>
      <c r="AI1393">
        <v>-18.902189705582391</v>
      </c>
      <c r="AJ1393">
        <v>-10.787464088230255</v>
      </c>
      <c r="AK1393">
        <v>-7.1916427254868367</v>
      </c>
      <c r="AL1393">
        <v>13.415204810032671</v>
      </c>
      <c r="AM1393">
        <v>10.787464088230255</v>
      </c>
      <c r="AN1393">
        <v>7.1916427254868367</v>
      </c>
    </row>
    <row r="1394" spans="24:40" x14ac:dyDescent="0.25">
      <c r="X1394">
        <v>74.7</v>
      </c>
      <c r="Y1394" s="22">
        <v>72.354223253739448</v>
      </c>
      <c r="Z1394" s="22">
        <v>2.3457767462605545</v>
      </c>
      <c r="AA1394" s="22">
        <v>2.3690439489406714</v>
      </c>
      <c r="AB1394" s="22">
        <v>9.8213469997128974E-3</v>
      </c>
      <c r="AC1394" s="22">
        <v>0.65558919763902723</v>
      </c>
      <c r="AD1394" s="22">
        <v>2.2437138725198534E-4</v>
      </c>
      <c r="AE1394" s="22">
        <v>1.0003070916314494</v>
      </c>
      <c r="AF1394" s="22">
        <v>0.88395669754727768</v>
      </c>
      <c r="AG1394" s="22">
        <v>0.80968462850607903</v>
      </c>
      <c r="AH1394" s="22">
        <v>2.3690439489406709</v>
      </c>
      <c r="AI1394">
        <v>-18.902189705582391</v>
      </c>
      <c r="AJ1394">
        <v>-10.787464088230255</v>
      </c>
      <c r="AK1394">
        <v>-7.1916427254868367</v>
      </c>
      <c r="AL1394">
        <v>13.415204810032671</v>
      </c>
      <c r="AM1394">
        <v>10.787464088230255</v>
      </c>
      <c r="AN1394">
        <v>7.1916427254868367</v>
      </c>
    </row>
    <row r="1395" spans="24:40" x14ac:dyDescent="0.25">
      <c r="X1395">
        <v>74.599999999999994</v>
      </c>
      <c r="Y1395" s="22">
        <v>72.099962075641386</v>
      </c>
      <c r="Z1395" s="22">
        <v>2.5000379243586082</v>
      </c>
      <c r="AA1395" s="22">
        <v>2.5241641311240812</v>
      </c>
      <c r="AB1395" s="22">
        <v>9.5580974580801586E-3</v>
      </c>
      <c r="AC1395" s="22">
        <v>0.69860869344198684</v>
      </c>
      <c r="AD1395" s="22">
        <v>2.4788875090555576E-4</v>
      </c>
      <c r="AE1395" s="22">
        <v>1.0129215482717411</v>
      </c>
      <c r="AF1395" s="22">
        <v>0.88743415250894597</v>
      </c>
      <c r="AG1395" s="22">
        <v>0.83582814827091512</v>
      </c>
      <c r="AH1395" s="22">
        <v>2.5241641311240821</v>
      </c>
      <c r="AI1395">
        <v>-18.902189705582391</v>
      </c>
      <c r="AJ1395">
        <v>-10.787464088230255</v>
      </c>
      <c r="AK1395">
        <v>-7.1916427254868367</v>
      </c>
      <c r="AL1395">
        <v>13.415204810032671</v>
      </c>
      <c r="AM1395">
        <v>10.787464088230255</v>
      </c>
      <c r="AN1395">
        <v>7.1916427254868367</v>
      </c>
    </row>
    <row r="1396" spans="24:40" x14ac:dyDescent="0.25">
      <c r="X1396">
        <v>74.5</v>
      </c>
      <c r="Y1396" s="22">
        <v>71.805169093982698</v>
      </c>
      <c r="Z1396" s="22">
        <v>2.6948309060173017</v>
      </c>
      <c r="AA1396" s="22">
        <v>2.7211580308006944</v>
      </c>
      <c r="AB1396" s="22">
        <v>9.6749709077545449E-3</v>
      </c>
      <c r="AC1396" s="22">
        <v>0.75308592975054367</v>
      </c>
      <c r="AD1396" s="22">
        <v>2.9161333425343523E-4</v>
      </c>
      <c r="AE1396" s="22">
        <v>1.0129215482717411</v>
      </c>
      <c r="AF1396" s="22">
        <v>0.89270841694194558</v>
      </c>
      <c r="AG1396" s="22">
        <v>0.86780523722235259</v>
      </c>
      <c r="AH1396" s="22">
        <v>2.7211580308007011</v>
      </c>
      <c r="AI1396">
        <v>-18.902189705582391</v>
      </c>
      <c r="AJ1396">
        <v>-10.787464088230255</v>
      </c>
      <c r="AK1396">
        <v>-7.1916427254868367</v>
      </c>
      <c r="AL1396">
        <v>13.415204810032671</v>
      </c>
      <c r="AM1396">
        <v>10.787464088230255</v>
      </c>
      <c r="AN1396">
        <v>7.1916427254868367</v>
      </c>
    </row>
    <row r="1397" spans="24:40" x14ac:dyDescent="0.25">
      <c r="X1397">
        <v>74.5</v>
      </c>
      <c r="Y1397" s="22">
        <v>71.053487321894949</v>
      </c>
      <c r="Z1397" s="22">
        <v>3.4465126781050515</v>
      </c>
      <c r="AA1397" s="22">
        <v>3.4845452426157948</v>
      </c>
      <c r="AB1397" s="22">
        <v>1.0914642187912514E-2</v>
      </c>
      <c r="AC1397" s="22">
        <v>0.96375109791769231</v>
      </c>
      <c r="AD1397" s="22">
        <v>5.3945087375257845E-4</v>
      </c>
      <c r="AE1397" s="22">
        <v>1.0129215482717411</v>
      </c>
      <c r="AF1397" s="22">
        <v>0.89450409813942988</v>
      </c>
      <c r="AG1397" s="22">
        <v>0.98170825499111103</v>
      </c>
      <c r="AH1397" s="22">
        <v>3.4845452426157957</v>
      </c>
      <c r="AI1397">
        <v>-18.902189705582391</v>
      </c>
      <c r="AJ1397">
        <v>-10.787464088230255</v>
      </c>
      <c r="AK1397">
        <v>-7.1916427254868367</v>
      </c>
      <c r="AL1397">
        <v>13.415204810032671</v>
      </c>
      <c r="AM1397">
        <v>10.787464088230255</v>
      </c>
      <c r="AN1397">
        <v>7.1916427254868367</v>
      </c>
    </row>
    <row r="1398" spans="24:40" x14ac:dyDescent="0.25">
      <c r="X1398">
        <v>74.5</v>
      </c>
      <c r="Y1398" s="22">
        <v>71.677074131128194</v>
      </c>
      <c r="Z1398" s="22">
        <v>2.8229258688718062</v>
      </c>
      <c r="AA1398" s="22">
        <v>2.8491808703609678</v>
      </c>
      <c r="AB1398" s="22">
        <v>9.2149297232368196E-3</v>
      </c>
      <c r="AC1398" s="22">
        <v>0.78869963246884911</v>
      </c>
      <c r="AD1398" s="22">
        <v>3.0449646115133502E-4</v>
      </c>
      <c r="AE1398" s="22">
        <v>1.0205681915260707</v>
      </c>
      <c r="AF1398" s="22">
        <v>0.8953963322681987</v>
      </c>
      <c r="AG1398" s="22">
        <v>0.88808762657118978</v>
      </c>
      <c r="AH1398" s="22">
        <v>2.8491808703609731</v>
      </c>
      <c r="AI1398">
        <v>-18.902189705582391</v>
      </c>
      <c r="AJ1398">
        <v>-10.787464088230255</v>
      </c>
      <c r="AK1398">
        <v>-7.1916427254868367</v>
      </c>
      <c r="AL1398">
        <v>13.415204810032671</v>
      </c>
      <c r="AM1398">
        <v>10.787464088230255</v>
      </c>
      <c r="AN1398">
        <v>7.1916427254868367</v>
      </c>
    </row>
    <row r="1399" spans="24:40" x14ac:dyDescent="0.25">
      <c r="X1399">
        <v>71.8</v>
      </c>
      <c r="Y1399" s="22">
        <v>70.731621097403121</v>
      </c>
      <c r="Z1399" s="22">
        <v>1.0683789025968764</v>
      </c>
      <c r="AA1399" s="22">
        <v>1.0784669572358041</v>
      </c>
      <c r="AB1399" s="22">
        <v>9.3540692844126215E-3</v>
      </c>
      <c r="AC1399" s="22">
        <v>0.29851624165759549</v>
      </c>
      <c r="AD1399" s="22">
        <v>4.4285795661037721E-5</v>
      </c>
      <c r="AE1399" s="22">
        <v>1.0205681915260707</v>
      </c>
      <c r="AF1399" s="22">
        <v>0.8958333057041773</v>
      </c>
      <c r="AG1399" s="22">
        <v>0.54636639872671111</v>
      </c>
      <c r="AH1399" s="22">
        <v>1.0784669572358099</v>
      </c>
      <c r="AI1399">
        <v>-18.902189705582391</v>
      </c>
      <c r="AJ1399">
        <v>-10.787464088230255</v>
      </c>
      <c r="AK1399">
        <v>-7.1916427254868367</v>
      </c>
      <c r="AL1399">
        <v>13.415204810032671</v>
      </c>
      <c r="AM1399">
        <v>10.787464088230255</v>
      </c>
      <c r="AN1399">
        <v>7.1916427254868367</v>
      </c>
    </row>
    <row r="1400" spans="24:40" x14ac:dyDescent="0.25">
      <c r="X1400">
        <v>72.3</v>
      </c>
      <c r="Y1400" s="22">
        <v>70.787547509405428</v>
      </c>
      <c r="Z1400" s="22">
        <v>1.5124524905945691</v>
      </c>
      <c r="AA1400" s="22">
        <v>1.5265952354268961</v>
      </c>
      <c r="AB1400" s="22">
        <v>9.264240123459588E-3</v>
      </c>
      <c r="AC1400" s="22">
        <v>0.42257588898206638</v>
      </c>
      <c r="AD1400" s="22">
        <v>8.7883590331812959E-5</v>
      </c>
      <c r="AE1400" s="22">
        <v>1.0205681915260707</v>
      </c>
      <c r="AF1400" s="22">
        <v>0.89648691165023042</v>
      </c>
      <c r="AG1400" s="22">
        <v>0.65005837351892204</v>
      </c>
      <c r="AH1400" s="22">
        <v>1.5265952354268932</v>
      </c>
      <c r="AI1400">
        <v>-18.902189705582391</v>
      </c>
      <c r="AJ1400">
        <v>-10.787464088230255</v>
      </c>
      <c r="AK1400">
        <v>-7.1916427254868367</v>
      </c>
      <c r="AL1400">
        <v>13.415204810032671</v>
      </c>
      <c r="AM1400">
        <v>10.787464088230255</v>
      </c>
      <c r="AN1400">
        <v>7.1916427254868367</v>
      </c>
    </row>
    <row r="1401" spans="24:40" x14ac:dyDescent="0.25">
      <c r="X1401">
        <v>73.7</v>
      </c>
      <c r="Y1401" s="22">
        <v>71.059989407386155</v>
      </c>
      <c r="Z1401" s="22">
        <v>2.640010592613848</v>
      </c>
      <c r="AA1401" s="22">
        <v>2.6636957832482722</v>
      </c>
      <c r="AB1401" s="22">
        <v>8.8918527346025754E-3</v>
      </c>
      <c r="AC1401" s="22">
        <v>0.73747455089315905</v>
      </c>
      <c r="AD1401" s="22">
        <v>2.568098577977091E-4</v>
      </c>
      <c r="AE1401" s="22">
        <v>1.0205681915260707</v>
      </c>
      <c r="AF1401" s="22">
        <v>0.89824462701327668</v>
      </c>
      <c r="AG1401" s="22">
        <v>0.85876338469520175</v>
      </c>
      <c r="AH1401" s="22">
        <v>2.6636957832482735</v>
      </c>
      <c r="AI1401">
        <v>-18.902189705582391</v>
      </c>
      <c r="AJ1401">
        <v>-10.787464088230255</v>
      </c>
      <c r="AK1401">
        <v>-7.1916427254868367</v>
      </c>
      <c r="AL1401">
        <v>13.415204810032671</v>
      </c>
      <c r="AM1401">
        <v>10.787464088230255</v>
      </c>
      <c r="AN1401">
        <v>7.1916427254868367</v>
      </c>
    </row>
    <row r="1402" spans="24:40" x14ac:dyDescent="0.25">
      <c r="X1402">
        <v>73.8</v>
      </c>
      <c r="Y1402" s="22">
        <v>70.976641733798445</v>
      </c>
      <c r="Z1402" s="22">
        <v>2.8233582662015522</v>
      </c>
      <c r="AA1402" s="22">
        <v>2.8478690063449079</v>
      </c>
      <c r="AB1402" s="22">
        <v>8.6066950722612848E-3</v>
      </c>
      <c r="AC1402" s="22">
        <v>0.78857842661573063</v>
      </c>
      <c r="AD1402" s="22">
        <v>2.8413623237230428E-4</v>
      </c>
      <c r="AE1402" s="22">
        <v>1.0308575175648222</v>
      </c>
      <c r="AF1402" s="22">
        <v>0.90006981168187461</v>
      </c>
      <c r="AG1402" s="22">
        <v>0.88801938414413606</v>
      </c>
      <c r="AH1402" s="22">
        <v>2.8478690063449066</v>
      </c>
      <c r="AI1402">
        <v>-18.902189705582391</v>
      </c>
      <c r="AJ1402">
        <v>-10.787464088230255</v>
      </c>
      <c r="AK1402">
        <v>-7.1916427254868367</v>
      </c>
      <c r="AL1402">
        <v>13.415204810032671</v>
      </c>
      <c r="AM1402">
        <v>10.787464088230255</v>
      </c>
      <c r="AN1402">
        <v>7.1916427254868367</v>
      </c>
    </row>
    <row r="1403" spans="24:40" x14ac:dyDescent="0.25">
      <c r="X1403">
        <v>74.2</v>
      </c>
      <c r="Y1403" s="22">
        <v>70.845108743439653</v>
      </c>
      <c r="Z1403" s="22">
        <v>3.3548912565603501</v>
      </c>
      <c r="AA1403" s="22">
        <v>3.383662331043098</v>
      </c>
      <c r="AB1403" s="22">
        <v>8.5029390252080138E-3</v>
      </c>
      <c r="AC1403" s="22">
        <v>0.93698928377531432</v>
      </c>
      <c r="AD1403" s="22">
        <v>3.9627190299882243E-4</v>
      </c>
      <c r="AE1403" s="22">
        <v>1.0308575175648222</v>
      </c>
      <c r="AF1403" s="22">
        <v>0.90197539239753188</v>
      </c>
      <c r="AG1403" s="22">
        <v>0.96798206789966634</v>
      </c>
      <c r="AH1403" s="22">
        <v>3.3836623310431029</v>
      </c>
      <c r="AI1403">
        <v>-18.902189705582391</v>
      </c>
      <c r="AJ1403">
        <v>-10.787464088230255</v>
      </c>
      <c r="AK1403">
        <v>-7.1916427254868367</v>
      </c>
      <c r="AL1403">
        <v>13.415204810032671</v>
      </c>
      <c r="AM1403">
        <v>10.787464088230255</v>
      </c>
      <c r="AN1403">
        <v>7.1916427254868367</v>
      </c>
    </row>
    <row r="1404" spans="24:40" x14ac:dyDescent="0.25">
      <c r="X1404">
        <v>69.099999999999994</v>
      </c>
      <c r="Y1404" s="22">
        <v>69.622821633101836</v>
      </c>
      <c r="Z1404" s="22">
        <v>-0.5228216331018416</v>
      </c>
      <c r="AA1404" s="22">
        <v>-0.52818933867582984</v>
      </c>
      <c r="AB1404" s="22">
        <v>1.0162464822639031E-2</v>
      </c>
      <c r="AC1404" s="22">
        <v>-0.14614147349613868</v>
      </c>
      <c r="AD1404" s="22">
        <v>1.1540602952138325E-5</v>
      </c>
      <c r="AE1404" s="22">
        <v>1.0308575175648222</v>
      </c>
      <c r="AF1404" s="22">
        <v>0.90833650658748943</v>
      </c>
      <c r="AG1404" s="22">
        <v>0.3822845451965573</v>
      </c>
      <c r="AH1404" s="22">
        <v>-0.52818933867582774</v>
      </c>
      <c r="AI1404">
        <v>-18.902189705582391</v>
      </c>
      <c r="AJ1404">
        <v>-10.787464088230255</v>
      </c>
      <c r="AK1404">
        <v>-7.1916427254868367</v>
      </c>
      <c r="AL1404">
        <v>13.415204810032671</v>
      </c>
      <c r="AM1404">
        <v>10.787464088230255</v>
      </c>
      <c r="AN1404">
        <v>7.1916427254868367</v>
      </c>
    </row>
    <row r="1405" spans="24:40" x14ac:dyDescent="0.25">
      <c r="X1405">
        <v>73.900000000000006</v>
      </c>
      <c r="Y1405" s="22">
        <v>70.762904041100171</v>
      </c>
      <c r="Z1405" s="22">
        <v>3.1370959588998346</v>
      </c>
      <c r="AA1405" s="22">
        <v>3.1822525394523637</v>
      </c>
      <c r="AB1405" s="22">
        <v>1.419013104481516E-2</v>
      </c>
      <c r="AC1405" s="22">
        <v>0.87868480100337309</v>
      </c>
      <c r="AD1405" s="22">
        <v>5.8493266150354706E-4</v>
      </c>
      <c r="AE1405" s="22">
        <v>1.0386467129748296</v>
      </c>
      <c r="AF1405" s="22">
        <v>0.90925492924220941</v>
      </c>
      <c r="AG1405" s="22">
        <v>0.93738188642803055</v>
      </c>
      <c r="AH1405" s="22">
        <v>3.1822525394523593</v>
      </c>
      <c r="AI1405">
        <v>-18.902189705582391</v>
      </c>
      <c r="AJ1405">
        <v>-10.787464088230255</v>
      </c>
      <c r="AK1405">
        <v>-7.1916427254868367</v>
      </c>
      <c r="AL1405">
        <v>13.415204810032671</v>
      </c>
      <c r="AM1405">
        <v>10.787464088230255</v>
      </c>
      <c r="AN1405">
        <v>7.1916427254868367</v>
      </c>
    </row>
    <row r="1406" spans="24:40" x14ac:dyDescent="0.25">
      <c r="X1406">
        <v>71.400000000000006</v>
      </c>
      <c r="Y1406" s="22">
        <v>72.155734438579202</v>
      </c>
      <c r="Z1406" s="22">
        <v>-0.75573443857919642</v>
      </c>
      <c r="AA1406" s="22">
        <v>-0.75713178139911008</v>
      </c>
      <c r="AB1406" s="22">
        <v>1.8455741183356885E-3</v>
      </c>
      <c r="AC1406" s="22">
        <v>-0.2103643955081671</v>
      </c>
      <c r="AD1406" s="22">
        <v>4.3065017380080048E-6</v>
      </c>
      <c r="AE1406" s="22">
        <v>1.0386467129748296</v>
      </c>
      <c r="AF1406" s="22">
        <v>0.91064202130283523</v>
      </c>
      <c r="AG1406" s="22">
        <v>0.45865498526470538</v>
      </c>
      <c r="AH1406" s="22">
        <v>-0.75713178139911597</v>
      </c>
      <c r="AI1406">
        <v>-18.902189705582391</v>
      </c>
      <c r="AJ1406">
        <v>-10.787464088230255</v>
      </c>
      <c r="AK1406">
        <v>-7.1916427254868367</v>
      </c>
      <c r="AL1406">
        <v>13.415204810032671</v>
      </c>
      <c r="AM1406">
        <v>10.787464088230255</v>
      </c>
      <c r="AN1406">
        <v>7.1916427254868367</v>
      </c>
    </row>
    <row r="1407" spans="24:40" x14ac:dyDescent="0.25">
      <c r="X1407">
        <v>71.2</v>
      </c>
      <c r="Y1407" s="22">
        <v>72.136068805805934</v>
      </c>
      <c r="Z1407" s="22">
        <v>-0.93606880580593099</v>
      </c>
      <c r="AA1407" s="22">
        <v>-0.93767784189773806</v>
      </c>
      <c r="AB1407" s="22">
        <v>1.715979646646566E-3</v>
      </c>
      <c r="AC1407" s="22">
        <v>-0.26054491697731719</v>
      </c>
      <c r="AD1407" s="22">
        <v>6.1414316346771727E-6</v>
      </c>
      <c r="AE1407" s="22">
        <v>1.0386467129748296</v>
      </c>
      <c r="AF1407" s="22">
        <v>0.91128408123744653</v>
      </c>
      <c r="AG1407" s="22">
        <v>0.51043600674062672</v>
      </c>
      <c r="AH1407" s="22">
        <v>-0.93767784189773906</v>
      </c>
      <c r="AI1407">
        <v>-18.902189705582391</v>
      </c>
      <c r="AJ1407">
        <v>-10.787464088230255</v>
      </c>
      <c r="AK1407">
        <v>-7.1916427254868367</v>
      </c>
      <c r="AL1407">
        <v>13.415204810032671</v>
      </c>
      <c r="AM1407">
        <v>10.787464088230255</v>
      </c>
      <c r="AN1407">
        <v>7.1916427254868367</v>
      </c>
    </row>
    <row r="1408" spans="24:40" x14ac:dyDescent="0.25">
      <c r="X1408">
        <v>71.3</v>
      </c>
      <c r="Y1408" s="22">
        <v>71.879053321195812</v>
      </c>
      <c r="Z1408" s="22">
        <v>-0.57905332119581487</v>
      </c>
      <c r="AA1408" s="22">
        <v>-0.57996169862080649</v>
      </c>
      <c r="AB1408" s="22">
        <v>1.5662714057656478E-3</v>
      </c>
      <c r="AC1408" s="22">
        <v>-0.16116132406562719</v>
      </c>
      <c r="AD1408" s="22">
        <v>2.1444495243424176E-6</v>
      </c>
      <c r="AE1408" s="22">
        <v>1.0464994400123697</v>
      </c>
      <c r="AF1408" s="22">
        <v>0.91198102593256725</v>
      </c>
      <c r="AG1408" s="22">
        <v>0.40144903047040381</v>
      </c>
      <c r="AH1408" s="22">
        <v>-0.57996169862080393</v>
      </c>
      <c r="AI1408">
        <v>-18.902189705582391</v>
      </c>
      <c r="AJ1408">
        <v>-10.787464088230255</v>
      </c>
      <c r="AK1408">
        <v>-7.1916427254868367</v>
      </c>
      <c r="AL1408">
        <v>13.415204810032671</v>
      </c>
      <c r="AM1408">
        <v>10.787464088230255</v>
      </c>
      <c r="AN1408">
        <v>7.1916427254868367</v>
      </c>
    </row>
    <row r="1409" spans="24:40" x14ac:dyDescent="0.25">
      <c r="X1409">
        <v>76</v>
      </c>
      <c r="Y1409" s="22">
        <v>71.715551261781954</v>
      </c>
      <c r="Z1409" s="22">
        <v>4.2844487382180461</v>
      </c>
      <c r="AA1409" s="22">
        <v>4.2913862883166445</v>
      </c>
      <c r="AB1409" s="22">
        <v>1.6166221431727491E-3</v>
      </c>
      <c r="AC1409" s="22">
        <v>1.1924719494232385</v>
      </c>
      <c r="AD1409" s="22">
        <v>1.2118641110018983E-4</v>
      </c>
      <c r="AE1409" s="22">
        <v>1.0491313979639725</v>
      </c>
      <c r="AF1409" s="22">
        <v>0.91649214905815424</v>
      </c>
      <c r="AG1409" s="22">
        <v>1.092003639839739</v>
      </c>
      <c r="AH1409" s="22">
        <v>4.2913862883166463</v>
      </c>
      <c r="AI1409">
        <v>-18.902189705582391</v>
      </c>
      <c r="AJ1409">
        <v>-10.787464088230255</v>
      </c>
      <c r="AK1409">
        <v>-7.1916427254868367</v>
      </c>
      <c r="AL1409">
        <v>13.415204810032671</v>
      </c>
      <c r="AM1409">
        <v>10.787464088230255</v>
      </c>
      <c r="AN1409">
        <v>7.1916427254868367</v>
      </c>
    </row>
    <row r="1410" spans="24:40" x14ac:dyDescent="0.25">
      <c r="X1410">
        <v>73</v>
      </c>
      <c r="Y1410" s="22">
        <v>73.933057337045113</v>
      </c>
      <c r="Z1410" s="22">
        <v>-0.9330573370451134</v>
      </c>
      <c r="AA1410" s="22">
        <v>-0.93573124957184461</v>
      </c>
      <c r="AB1410" s="22">
        <v>2.8575646351032369E-3</v>
      </c>
      <c r="AC1410" s="22">
        <v>-0.25985532721758181</v>
      </c>
      <c r="AD1410" s="22">
        <v>1.0184706351031513E-5</v>
      </c>
      <c r="AE1410" s="22">
        <v>1.0491313979639725</v>
      </c>
      <c r="AF1410" s="22">
        <v>0.91757143899228155</v>
      </c>
      <c r="AG1410" s="22">
        <v>0.50976006828466058</v>
      </c>
      <c r="AH1410" s="22">
        <v>-0.93573124957185083</v>
      </c>
      <c r="AI1410">
        <v>-18.902189705582391</v>
      </c>
      <c r="AJ1410">
        <v>-10.787464088230255</v>
      </c>
      <c r="AK1410">
        <v>-7.1916427254868367</v>
      </c>
      <c r="AL1410">
        <v>13.415204810032671</v>
      </c>
      <c r="AM1410">
        <v>10.787464088230255</v>
      </c>
      <c r="AN1410">
        <v>7.1916427254868367</v>
      </c>
    </row>
    <row r="1411" spans="24:40" x14ac:dyDescent="0.25">
      <c r="X1411">
        <v>70</v>
      </c>
      <c r="Y1411" s="22">
        <v>70.861943815202977</v>
      </c>
      <c r="Z1411" s="22">
        <v>-0.86194381520297725</v>
      </c>
      <c r="AA1411" s="22">
        <v>-0.86335125810134627</v>
      </c>
      <c r="AB1411" s="22">
        <v>1.630208892570496E-3</v>
      </c>
      <c r="AC1411" s="22">
        <v>-0.23990269888066798</v>
      </c>
      <c r="AD1411" s="22">
        <v>4.946163779866459E-6</v>
      </c>
      <c r="AE1411" s="22">
        <v>1.0491313979639725</v>
      </c>
      <c r="AF1411" s="22">
        <v>0.92007127306490888</v>
      </c>
      <c r="AG1411" s="22">
        <v>0.48979863095017728</v>
      </c>
      <c r="AH1411" s="22">
        <v>-0.86335125810134594</v>
      </c>
      <c r="AI1411">
        <v>-18.902189705582391</v>
      </c>
      <c r="AJ1411">
        <v>-10.787464088230255</v>
      </c>
      <c r="AK1411">
        <v>-7.1916427254868367</v>
      </c>
      <c r="AL1411">
        <v>13.415204810032671</v>
      </c>
      <c r="AM1411">
        <v>10.787464088230255</v>
      </c>
      <c r="AN1411">
        <v>7.1916427254868367</v>
      </c>
    </row>
    <row r="1412" spans="24:40" x14ac:dyDescent="0.25">
      <c r="X1412">
        <v>69.8</v>
      </c>
      <c r="Y1412" s="22">
        <v>70.293406379686402</v>
      </c>
      <c r="Z1412" s="22">
        <v>-0.49340637968640522</v>
      </c>
      <c r="AA1412" s="22">
        <v>-0.49417980367951486</v>
      </c>
      <c r="AB1412" s="22">
        <v>1.5650659686067474E-3</v>
      </c>
      <c r="AC1412" s="22">
        <v>-0.13732410218517035</v>
      </c>
      <c r="AD1412" s="22">
        <v>1.5557965916202966E-6</v>
      </c>
      <c r="AE1412" s="22">
        <v>1.0491313979639725</v>
      </c>
      <c r="AF1412" s="22">
        <v>0.92650961208380045</v>
      </c>
      <c r="AG1412" s="22">
        <v>0.37057266788737991</v>
      </c>
      <c r="AH1412" s="22">
        <v>-0.4941798036795168</v>
      </c>
      <c r="AI1412">
        <v>-18.902189705582391</v>
      </c>
      <c r="AJ1412">
        <v>-10.787464088230255</v>
      </c>
      <c r="AK1412">
        <v>-7.1916427254868367</v>
      </c>
      <c r="AL1412">
        <v>13.415204810032671</v>
      </c>
      <c r="AM1412">
        <v>10.787464088230255</v>
      </c>
      <c r="AN1412">
        <v>7.1916427254868367</v>
      </c>
    </row>
    <row r="1413" spans="24:40" x14ac:dyDescent="0.25">
      <c r="X1413">
        <v>69.5</v>
      </c>
      <c r="Y1413" s="22">
        <v>73.065105434612576</v>
      </c>
      <c r="Z1413" s="22">
        <v>-3.5651054346125761</v>
      </c>
      <c r="AA1413" s="22">
        <v>-3.5741667443360399</v>
      </c>
      <c r="AB1413" s="22">
        <v>2.5352229964701791E-3</v>
      </c>
      <c r="AC1413" s="22">
        <v>-0.99271706076910748</v>
      </c>
      <c r="AD1413" s="22">
        <v>1.3183052069981005E-4</v>
      </c>
      <c r="AE1413" s="22">
        <v>1.0491313979639725</v>
      </c>
      <c r="AF1413" s="22">
        <v>0.93150301889335529</v>
      </c>
      <c r="AG1413" s="22">
        <v>0.99635187598012154</v>
      </c>
      <c r="AH1413" s="22">
        <v>-3.5741667443360354</v>
      </c>
      <c r="AI1413">
        <v>-18.902189705582391</v>
      </c>
      <c r="AJ1413">
        <v>-10.787464088230255</v>
      </c>
      <c r="AK1413">
        <v>-7.1916427254868367</v>
      </c>
      <c r="AL1413">
        <v>13.415204810032671</v>
      </c>
      <c r="AM1413">
        <v>10.787464088230255</v>
      </c>
      <c r="AN1413">
        <v>7.1916427254868367</v>
      </c>
    </row>
    <row r="1414" spans="24:40" x14ac:dyDescent="0.25">
      <c r="X1414">
        <v>69.3</v>
      </c>
      <c r="Y1414" s="22">
        <v>69.63325874571612</v>
      </c>
      <c r="Z1414" s="22">
        <v>-0.33325874571612246</v>
      </c>
      <c r="AA1414" s="22">
        <v>-0.3338721372100224</v>
      </c>
      <c r="AB1414" s="22">
        <v>1.8372048024916992E-3</v>
      </c>
      <c r="AC1414" s="22">
        <v>-9.2764702919865605E-2</v>
      </c>
      <c r="AD1414" s="22">
        <v>8.3361996813019316E-7</v>
      </c>
      <c r="AE1414" s="22">
        <v>1.0491313979639725</v>
      </c>
      <c r="AF1414" s="22">
        <v>0.93606538719705012</v>
      </c>
      <c r="AG1414" s="22">
        <v>0.30457298455356413</v>
      </c>
      <c r="AH1414" s="22">
        <v>-0.3338721372100229</v>
      </c>
      <c r="AI1414">
        <v>-18.902189705582391</v>
      </c>
      <c r="AJ1414">
        <v>-10.787464088230255</v>
      </c>
      <c r="AK1414">
        <v>-7.1916427254868367</v>
      </c>
      <c r="AL1414">
        <v>13.415204810032671</v>
      </c>
      <c r="AM1414">
        <v>10.787464088230255</v>
      </c>
      <c r="AN1414">
        <v>7.1916427254868367</v>
      </c>
    </row>
    <row r="1415" spans="24:40" x14ac:dyDescent="0.25">
      <c r="X1415">
        <v>68.900000000000006</v>
      </c>
      <c r="Y1415" s="22">
        <v>72.525195459026691</v>
      </c>
      <c r="Z1415" s="22">
        <v>-3.6251954590266848</v>
      </c>
      <c r="AA1415" s="22">
        <v>-3.6351293394309607</v>
      </c>
      <c r="AB1415" s="22">
        <v>2.7327446912331294E-3</v>
      </c>
      <c r="AC1415" s="22">
        <v>-1.0095493171189773</v>
      </c>
      <c r="AD1415" s="22">
        <v>1.4699040198080238E-4</v>
      </c>
      <c r="AE1415" s="22">
        <v>1.0491313979639725</v>
      </c>
      <c r="AF1415" s="22">
        <v>0.93698928377531432</v>
      </c>
      <c r="AG1415" s="22">
        <v>1.0047633139794552</v>
      </c>
      <c r="AH1415" s="22">
        <v>-3.6351293394309603</v>
      </c>
      <c r="AI1415">
        <v>-18.902189705582391</v>
      </c>
      <c r="AJ1415">
        <v>-10.787464088230255</v>
      </c>
      <c r="AK1415">
        <v>-7.1916427254868367</v>
      </c>
      <c r="AL1415">
        <v>13.415204810032671</v>
      </c>
      <c r="AM1415">
        <v>10.787464088230255</v>
      </c>
      <c r="AN1415">
        <v>7.1916427254868367</v>
      </c>
    </row>
    <row r="1416" spans="24:40" x14ac:dyDescent="0.25">
      <c r="X1416">
        <v>58.4</v>
      </c>
      <c r="Y1416" s="22">
        <v>62.375027906569599</v>
      </c>
      <c r="Z1416" s="22">
        <v>-3.9750279065696006</v>
      </c>
      <c r="AA1416" s="22">
        <v>-4.0010852577435898</v>
      </c>
      <c r="AB1416" s="22">
        <v>6.5125708390134426E-3</v>
      </c>
      <c r="AC1416" s="22">
        <v>-1.1090749227915548</v>
      </c>
      <c r="AD1416" s="22">
        <v>4.2438326944762753E-4</v>
      </c>
      <c r="AE1416" s="22">
        <v>1.0491313979639725</v>
      </c>
      <c r="AF1416" s="22">
        <v>0.94834334894462413</v>
      </c>
      <c r="AG1416" s="22">
        <v>1.0531262615620003</v>
      </c>
      <c r="AH1416" s="22">
        <v>-4.001085257743588</v>
      </c>
      <c r="AI1416">
        <v>-18.902189705582391</v>
      </c>
      <c r="AJ1416">
        <v>-10.787464088230255</v>
      </c>
      <c r="AK1416">
        <v>-7.1916427254868367</v>
      </c>
      <c r="AL1416">
        <v>13.415204810032671</v>
      </c>
      <c r="AM1416">
        <v>10.787464088230255</v>
      </c>
      <c r="AN1416">
        <v>7.1916427254868367</v>
      </c>
    </row>
    <row r="1417" spans="24:40" x14ac:dyDescent="0.25">
      <c r="X1417">
        <v>57.6</v>
      </c>
      <c r="Y1417" s="22">
        <v>61.121250604168928</v>
      </c>
      <c r="Z1417" s="22">
        <v>-3.5212506041689267</v>
      </c>
      <c r="AA1417" s="22">
        <v>-3.5471775928914084</v>
      </c>
      <c r="AB1417" s="22">
        <v>7.3091882330455823E-3</v>
      </c>
      <c r="AC1417" s="22">
        <v>-0.98286037232688295</v>
      </c>
      <c r="AD1417" s="22">
        <v>3.7435634098024426E-4</v>
      </c>
      <c r="AE1417" s="22">
        <v>1.0491313979639725</v>
      </c>
      <c r="AF1417" s="22">
        <v>0.94847137068110299</v>
      </c>
      <c r="AG1417" s="22">
        <v>0.99139314720593208</v>
      </c>
      <c r="AH1417" s="22">
        <v>-3.5471775928914115</v>
      </c>
      <c r="AI1417">
        <v>-18.902189705582391</v>
      </c>
      <c r="AJ1417">
        <v>-10.787464088230255</v>
      </c>
      <c r="AK1417">
        <v>-7.1916427254868367</v>
      </c>
      <c r="AL1417">
        <v>13.415204810032671</v>
      </c>
      <c r="AM1417">
        <v>10.787464088230255</v>
      </c>
      <c r="AN1417">
        <v>7.1916427254868367</v>
      </c>
    </row>
    <row r="1418" spans="24:40" x14ac:dyDescent="0.25">
      <c r="X1418">
        <v>56.5</v>
      </c>
      <c r="Y1418" s="22">
        <v>58.534890215652041</v>
      </c>
      <c r="Z1418" s="22">
        <v>-2.034890215652041</v>
      </c>
      <c r="AA1418" s="22">
        <v>-2.054006475304746</v>
      </c>
      <c r="AB1418" s="22">
        <v>9.3068156710028604E-3</v>
      </c>
      <c r="AC1418" s="22">
        <v>-0.56855605332066284</v>
      </c>
      <c r="AD1418" s="22">
        <v>1.5982875327657034E-4</v>
      </c>
      <c r="AE1418" s="22">
        <v>1.0491313979639725</v>
      </c>
      <c r="AF1418" s="22">
        <v>0.95287301557724668</v>
      </c>
      <c r="AG1418" s="22">
        <v>0.75402656008967139</v>
      </c>
      <c r="AH1418" s="22">
        <v>-2.0540064753047487</v>
      </c>
      <c r="AI1418">
        <v>-18.902189705582391</v>
      </c>
      <c r="AJ1418">
        <v>-10.787464088230255</v>
      </c>
      <c r="AK1418">
        <v>-7.1916427254868367</v>
      </c>
      <c r="AL1418">
        <v>13.415204810032671</v>
      </c>
      <c r="AM1418">
        <v>10.787464088230255</v>
      </c>
      <c r="AN1418">
        <v>7.1916427254868367</v>
      </c>
    </row>
    <row r="1419" spans="24:40" x14ac:dyDescent="0.25">
      <c r="X1419">
        <v>55</v>
      </c>
      <c r="Y1419" s="22">
        <v>55.983494587541827</v>
      </c>
      <c r="Z1419" s="22">
        <v>-0.98349458754182706</v>
      </c>
      <c r="AA1419" s="22">
        <v>-0.99166695286950102</v>
      </c>
      <c r="AB1419" s="22">
        <v>8.2410382881307025E-3</v>
      </c>
      <c r="AC1419" s="22">
        <v>-0.27464443227695667</v>
      </c>
      <c r="AD1419" s="22">
        <v>3.2988593232024217E-5</v>
      </c>
      <c r="AE1419" s="22">
        <v>1.0491313979639725</v>
      </c>
      <c r="AF1419" s="22">
        <v>0.95455837478715422</v>
      </c>
      <c r="AG1419" s="22">
        <v>0.52406529390616652</v>
      </c>
      <c r="AH1419" s="22">
        <v>-0.99166695286949846</v>
      </c>
      <c r="AI1419">
        <v>-18.902189705582391</v>
      </c>
      <c r="AJ1419">
        <v>-10.787464088230255</v>
      </c>
      <c r="AK1419">
        <v>-7.1916427254868367</v>
      </c>
      <c r="AL1419">
        <v>13.415204810032671</v>
      </c>
      <c r="AM1419">
        <v>10.787464088230255</v>
      </c>
      <c r="AN1419">
        <v>7.1916427254868367</v>
      </c>
    </row>
    <row r="1420" spans="24:40" x14ac:dyDescent="0.25">
      <c r="X1420">
        <v>53.6</v>
      </c>
      <c r="Y1420" s="22">
        <v>53.341505688857545</v>
      </c>
      <c r="Z1420" s="22">
        <v>0.25849431114245647</v>
      </c>
      <c r="AA1420" s="22">
        <v>0.26072458344414429</v>
      </c>
      <c r="AB1420" s="22">
        <v>8.554131230078206E-3</v>
      </c>
      <c r="AC1420" s="22">
        <v>7.219687133884109E-2</v>
      </c>
      <c r="AD1420" s="22">
        <v>2.366955296277535E-6</v>
      </c>
      <c r="AE1420" s="22">
        <v>1.0491313979639725</v>
      </c>
      <c r="AF1420" s="22">
        <v>0.9556266881572677</v>
      </c>
      <c r="AG1420" s="22">
        <v>0.26869475495223405</v>
      </c>
      <c r="AH1420" s="22">
        <v>0.26072458344414517</v>
      </c>
      <c r="AI1420">
        <v>-18.902189705582391</v>
      </c>
      <c r="AJ1420">
        <v>-10.787464088230255</v>
      </c>
      <c r="AK1420">
        <v>-7.1916427254868367</v>
      </c>
      <c r="AL1420">
        <v>13.415204810032671</v>
      </c>
      <c r="AM1420">
        <v>10.787464088230255</v>
      </c>
      <c r="AN1420">
        <v>7.1916427254868367</v>
      </c>
    </row>
    <row r="1421" spans="24:40" x14ac:dyDescent="0.25">
      <c r="X1421">
        <v>52.6</v>
      </c>
      <c r="Y1421" s="22">
        <v>54.850031384026828</v>
      </c>
      <c r="Z1421" s="22">
        <v>-2.2500313840268262</v>
      </c>
      <c r="AA1421" s="22">
        <v>-2.3248548246081313</v>
      </c>
      <c r="AB1421" s="22">
        <v>3.218413459167991E-2</v>
      </c>
      <c r="AC1421" s="22">
        <v>-0.63605416231155265</v>
      </c>
      <c r="AD1421" s="22">
        <v>7.0808223004603492E-4</v>
      </c>
      <c r="AE1421" s="22">
        <v>1.0491313979639725</v>
      </c>
      <c r="AF1421" s="22">
        <v>0.96060260255749907</v>
      </c>
      <c r="AG1421" s="22">
        <v>0.79753003850109161</v>
      </c>
      <c r="AH1421" s="22">
        <v>-2.3248548246081309</v>
      </c>
      <c r="AI1421">
        <v>-18.902189705582391</v>
      </c>
      <c r="AJ1421">
        <v>-10.787464088230255</v>
      </c>
      <c r="AK1421">
        <v>-7.1916427254868367</v>
      </c>
      <c r="AL1421">
        <v>13.415204810032671</v>
      </c>
      <c r="AM1421">
        <v>10.787464088230255</v>
      </c>
      <c r="AN1421">
        <v>7.1916427254868367</v>
      </c>
    </row>
    <row r="1422" spans="24:40" x14ac:dyDescent="0.25">
      <c r="X1422">
        <v>51.4</v>
      </c>
      <c r="Y1422" s="22">
        <v>45.054189688178752</v>
      </c>
      <c r="Z1422" s="22">
        <v>6.3458103118212463</v>
      </c>
      <c r="AA1422" s="22">
        <v>6.5719851895271972</v>
      </c>
      <c r="AB1422" s="22">
        <v>3.4415001127265268E-2</v>
      </c>
      <c r="AC1422" s="22">
        <v>1.7959478549153238</v>
      </c>
      <c r="AD1422" s="22">
        <v>6.0504980151135845E-3</v>
      </c>
      <c r="AE1422" s="22">
        <v>1.0491313979639725</v>
      </c>
      <c r="AF1422" s="22">
        <v>0.9629451685138174</v>
      </c>
      <c r="AG1422" s="22">
        <v>1.3401297903245506</v>
      </c>
      <c r="AH1422" s="22">
        <v>6.5719851895271955</v>
      </c>
      <c r="AI1422">
        <v>-18.902189705582391</v>
      </c>
      <c r="AJ1422">
        <v>-10.787464088230255</v>
      </c>
      <c r="AK1422">
        <v>-7.1916427254868367</v>
      </c>
      <c r="AL1422">
        <v>13.415204810032671</v>
      </c>
      <c r="AM1422">
        <v>10.787464088230255</v>
      </c>
      <c r="AN1422">
        <v>7.1916427254868367</v>
      </c>
    </row>
    <row r="1423" spans="24:40" x14ac:dyDescent="0.25">
      <c r="X1423">
        <v>50</v>
      </c>
      <c r="Y1423" s="22">
        <v>51.093763266928264</v>
      </c>
      <c r="Z1423" s="22">
        <v>-1.0937632669282635</v>
      </c>
      <c r="AA1423" s="22">
        <v>-1.1454277563424924</v>
      </c>
      <c r="AB1423" s="22">
        <v>4.5104974214350342E-2</v>
      </c>
      <c r="AC1423" s="22">
        <v>-0.31127727088297735</v>
      </c>
      <c r="AD1423" s="22">
        <v>2.4088514977152605E-4</v>
      </c>
      <c r="AE1423" s="22">
        <v>1.0491313979639725</v>
      </c>
      <c r="AF1423" s="22">
        <v>0.96375109791769231</v>
      </c>
      <c r="AG1423" s="22">
        <v>0.55792228032493685</v>
      </c>
      <c r="AH1423" s="22">
        <v>-1.1454277563424928</v>
      </c>
      <c r="AI1423">
        <v>-18.902189705582391</v>
      </c>
      <c r="AJ1423">
        <v>-10.787464088230255</v>
      </c>
      <c r="AK1423">
        <v>-7.1916427254868367</v>
      </c>
      <c r="AL1423">
        <v>13.415204810032671</v>
      </c>
      <c r="AM1423">
        <v>10.787464088230255</v>
      </c>
      <c r="AN1423">
        <v>7.1916427254868367</v>
      </c>
    </row>
    <row r="1424" spans="24:40" x14ac:dyDescent="0.25">
      <c r="X1424">
        <v>47.8</v>
      </c>
      <c r="Y1424" s="22">
        <v>40.620807621889931</v>
      </c>
      <c r="Z1424" s="22">
        <v>7.1791923781100664</v>
      </c>
      <c r="AA1424" s="22">
        <v>7.4163011392172606</v>
      </c>
      <c r="AB1424" s="22">
        <v>3.1971296291269276E-2</v>
      </c>
      <c r="AC1424" s="22">
        <v>2.0292397705253591</v>
      </c>
      <c r="AD1424" s="22">
        <v>7.1578919771174395E-3</v>
      </c>
      <c r="AE1424" s="22">
        <v>1.0491313979639725</v>
      </c>
      <c r="AF1424" s="22">
        <v>0.96603538845071513</v>
      </c>
      <c r="AG1424" s="22">
        <v>1.4245138716507324</v>
      </c>
      <c r="AH1424" s="22">
        <v>7.4163011392172589</v>
      </c>
      <c r="AI1424">
        <v>-18.902189705582391</v>
      </c>
      <c r="AJ1424">
        <v>-10.787464088230255</v>
      </c>
      <c r="AK1424">
        <v>-7.1916427254868367</v>
      </c>
      <c r="AL1424">
        <v>13.415204810032671</v>
      </c>
      <c r="AM1424">
        <v>10.787464088230255</v>
      </c>
      <c r="AN1424">
        <v>7.1916427254868367</v>
      </c>
    </row>
    <row r="1425" spans="24:40" x14ac:dyDescent="0.25">
      <c r="X1425">
        <v>46</v>
      </c>
      <c r="Y1425" s="22">
        <v>46.406064570479721</v>
      </c>
      <c r="Z1425" s="22">
        <v>-0.406064570479721</v>
      </c>
      <c r="AA1425" s="22">
        <v>-0.4336560403509182</v>
      </c>
      <c r="AB1425" s="22">
        <v>6.3625240522120291E-2</v>
      </c>
      <c r="AC1425" s="22">
        <v>-0.11670034529535306</v>
      </c>
      <c r="AD1425" s="22">
        <v>4.8704649209059199E-5</v>
      </c>
      <c r="AE1425" s="22">
        <v>1.0491313979639725</v>
      </c>
      <c r="AF1425" s="22">
        <v>0.97046206439872162</v>
      </c>
      <c r="AG1425" s="22">
        <v>0.34161432243884776</v>
      </c>
      <c r="AH1425" s="22">
        <v>-0.43365604035091848</v>
      </c>
      <c r="AI1425">
        <v>-18.902189705582391</v>
      </c>
      <c r="AJ1425">
        <v>-10.787464088230255</v>
      </c>
      <c r="AK1425">
        <v>-7.1916427254868367</v>
      </c>
      <c r="AL1425">
        <v>13.415204810032671</v>
      </c>
      <c r="AM1425">
        <v>10.787464088230255</v>
      </c>
      <c r="AN1425">
        <v>7.1916427254868367</v>
      </c>
    </row>
    <row r="1426" spans="24:40" x14ac:dyDescent="0.25">
      <c r="X1426">
        <v>45.6</v>
      </c>
      <c r="Y1426" s="22">
        <v>45.21707806144088</v>
      </c>
      <c r="Z1426" s="22">
        <v>0.3829219385591216</v>
      </c>
      <c r="AA1426" s="22">
        <v>0.41043754998270288</v>
      </c>
      <c r="AB1426" s="22">
        <v>6.7039702933468115E-2</v>
      </c>
      <c r="AC1426" s="22">
        <v>0.11025049790518522</v>
      </c>
      <c r="AD1426" s="22">
        <v>4.5970204614602167E-5</v>
      </c>
      <c r="AE1426" s="22">
        <v>1.0950400512086551</v>
      </c>
      <c r="AF1426" s="22">
        <v>0.97420493759427995</v>
      </c>
      <c r="AG1426" s="22">
        <v>0.33203990408561623</v>
      </c>
      <c r="AH1426" s="22">
        <v>0.41043754998270249</v>
      </c>
      <c r="AI1426">
        <v>-18.902189705582391</v>
      </c>
      <c r="AJ1426">
        <v>-10.787464088230255</v>
      </c>
      <c r="AK1426">
        <v>-7.1916427254868367</v>
      </c>
      <c r="AL1426">
        <v>13.415204810032671</v>
      </c>
      <c r="AM1426">
        <v>10.787464088230255</v>
      </c>
      <c r="AN1426">
        <v>7.1916427254868367</v>
      </c>
    </row>
    <row r="1427" spans="24:40" x14ac:dyDescent="0.25">
      <c r="X1427">
        <v>45.9</v>
      </c>
      <c r="Y1427" s="22">
        <v>46.245222343365597</v>
      </c>
      <c r="Z1427" s="22">
        <v>-0.34522234336559876</v>
      </c>
      <c r="AA1427" s="22">
        <v>-0.37466146779954812</v>
      </c>
      <c r="AB1427" s="22">
        <v>7.857526584426347E-2</v>
      </c>
      <c r="AC1427" s="22">
        <v>-0.10001631629427141</v>
      </c>
      <c r="AD1427" s="22">
        <v>4.4896667065626706E-5</v>
      </c>
      <c r="AE1427" s="22">
        <v>1.0950400512086551</v>
      </c>
      <c r="AF1427" s="22">
        <v>0.97780975779653934</v>
      </c>
      <c r="AG1427" s="22">
        <v>0.31625356329102666</v>
      </c>
      <c r="AH1427" s="22">
        <v>-0.3746614677995504</v>
      </c>
      <c r="AI1427">
        <v>-18.902189705582391</v>
      </c>
      <c r="AJ1427">
        <v>-10.787464088230255</v>
      </c>
      <c r="AK1427">
        <v>-7.1916427254868367</v>
      </c>
      <c r="AL1427">
        <v>13.415204810032671</v>
      </c>
      <c r="AM1427">
        <v>10.787464088230255</v>
      </c>
      <c r="AN1427">
        <v>7.1916427254868367</v>
      </c>
    </row>
    <row r="1428" spans="24:40" x14ac:dyDescent="0.25">
      <c r="X1428">
        <v>46.4</v>
      </c>
      <c r="Y1428" s="22">
        <v>36.470134768746007</v>
      </c>
      <c r="Z1428" s="22">
        <v>9.9298652312539915</v>
      </c>
      <c r="AA1428" s="22">
        <v>10.372892599433783</v>
      </c>
      <c r="AB1428" s="22">
        <v>4.2710108480634584E-2</v>
      </c>
      <c r="AC1428" s="22">
        <v>2.8224321438290354</v>
      </c>
      <c r="AD1428" s="22">
        <v>1.8705986629803727E-2</v>
      </c>
      <c r="AE1428" s="22">
        <v>1.0950400512086551</v>
      </c>
      <c r="AF1428" s="22">
        <v>0.97934673810554418</v>
      </c>
      <c r="AG1428" s="22">
        <v>1.6800095665885464</v>
      </c>
      <c r="AH1428" s="22">
        <v>10.372892599433779</v>
      </c>
      <c r="AI1428">
        <v>-18.902189705582391</v>
      </c>
      <c r="AJ1428">
        <v>-10.787464088230255</v>
      </c>
      <c r="AK1428">
        <v>-7.1916427254868367</v>
      </c>
      <c r="AL1428">
        <v>13.415204810032671</v>
      </c>
      <c r="AM1428">
        <v>10.787464088230255</v>
      </c>
      <c r="AN1428">
        <v>7.1916427254868367</v>
      </c>
    </row>
    <row r="1429" spans="24:40" x14ac:dyDescent="0.25">
      <c r="X1429">
        <v>47.1</v>
      </c>
      <c r="Y1429" s="22">
        <v>37.296573529398366</v>
      </c>
      <c r="Z1429" s="22">
        <v>9.8034264706016359</v>
      </c>
      <c r="AA1429" s="22">
        <v>10.222794236304182</v>
      </c>
      <c r="AB1429" s="22">
        <v>4.1022811963997451E-2</v>
      </c>
      <c r="AC1429" s="22">
        <v>2.7840411451629197</v>
      </c>
      <c r="AD1429" s="22">
        <v>1.7450780175236161E-2</v>
      </c>
      <c r="AE1429" s="22">
        <v>1.1033838166983498</v>
      </c>
      <c r="AF1429" s="22">
        <v>0.97990239860732287</v>
      </c>
      <c r="AG1429" s="22">
        <v>1.6685446188708648</v>
      </c>
      <c r="AH1429" s="22">
        <v>10.22279423630418</v>
      </c>
      <c r="AI1429">
        <v>-18.902189705582391</v>
      </c>
      <c r="AJ1429">
        <v>-10.787464088230255</v>
      </c>
      <c r="AK1429">
        <v>-7.1916427254868367</v>
      </c>
      <c r="AL1429">
        <v>13.415204810032671</v>
      </c>
      <c r="AM1429">
        <v>10.787464088230255</v>
      </c>
      <c r="AN1429">
        <v>7.1916427254868367</v>
      </c>
    </row>
    <row r="1430" spans="24:40" x14ac:dyDescent="0.25">
      <c r="X1430">
        <v>48.4</v>
      </c>
      <c r="Y1430" s="22">
        <v>38.999194305547618</v>
      </c>
      <c r="Z1430" s="22">
        <v>9.4008056944523801</v>
      </c>
      <c r="AA1430" s="22">
        <v>9.7648659887768048</v>
      </c>
      <c r="AB1430" s="22">
        <v>3.7282671850577237E-2</v>
      </c>
      <c r="AC1430" s="22">
        <v>2.6645113447166495</v>
      </c>
      <c r="AD1430" s="22">
        <v>1.4470708193987934E-2</v>
      </c>
      <c r="AE1430" s="22">
        <v>1.1033838166983498</v>
      </c>
      <c r="AF1430" s="22">
        <v>0.98179153486517157</v>
      </c>
      <c r="AG1430" s="22">
        <v>1.6323330985790399</v>
      </c>
      <c r="AH1430" s="22">
        <v>9.7648659887768083</v>
      </c>
      <c r="AI1430">
        <v>-18.902189705582391</v>
      </c>
      <c r="AJ1430">
        <v>-10.787464088230255</v>
      </c>
      <c r="AK1430">
        <v>-7.1916427254868367</v>
      </c>
      <c r="AL1430">
        <v>13.415204810032671</v>
      </c>
      <c r="AM1430">
        <v>10.787464088230255</v>
      </c>
      <c r="AN1430">
        <v>7.1916427254868367</v>
      </c>
    </row>
    <row r="1431" spans="24:40" x14ac:dyDescent="0.25">
      <c r="X1431">
        <v>82.3</v>
      </c>
      <c r="Y1431" s="22">
        <v>79.872018593154436</v>
      </c>
      <c r="Z1431" s="22">
        <v>2.4279814068455607</v>
      </c>
      <c r="AA1431" s="22">
        <v>2.4463955720234623</v>
      </c>
      <c r="AB1431" s="22">
        <v>7.5270595599854391E-3</v>
      </c>
      <c r="AC1431" s="22">
        <v>0.67777869156900239</v>
      </c>
      <c r="AD1431" s="22">
        <v>1.8337025929838404E-4</v>
      </c>
      <c r="AE1431" s="22">
        <v>1.1033838166983498</v>
      </c>
      <c r="AF1431" s="22">
        <v>0.98192388012533027</v>
      </c>
      <c r="AG1431" s="22">
        <v>0.8232731573232559</v>
      </c>
      <c r="AH1431" s="22">
        <v>2.4463955720234662</v>
      </c>
      <c r="AI1431">
        <v>-18.902189705582391</v>
      </c>
      <c r="AJ1431">
        <v>-10.787464088230255</v>
      </c>
      <c r="AK1431">
        <v>-7.1916427254868367</v>
      </c>
      <c r="AL1431">
        <v>13.415204810032671</v>
      </c>
      <c r="AM1431">
        <v>10.787464088230255</v>
      </c>
      <c r="AN1431">
        <v>7.1916427254868367</v>
      </c>
    </row>
    <row r="1432" spans="24:40" x14ac:dyDescent="0.25">
      <c r="X1432">
        <v>81.900000000000006</v>
      </c>
      <c r="Y1432" s="22">
        <v>79.821060143241681</v>
      </c>
      <c r="Z1432" s="22">
        <v>2.0789398567583248</v>
      </c>
      <c r="AA1432" s="22">
        <v>2.0947093626142674</v>
      </c>
      <c r="AB1432" s="22">
        <v>7.5282548201615904E-3</v>
      </c>
      <c r="AC1432" s="22">
        <v>0.58034298799662132</v>
      </c>
      <c r="AD1432" s="22">
        <v>1.3445967004529664E-4</v>
      </c>
      <c r="AE1432" s="22">
        <v>1.1118051137279645</v>
      </c>
      <c r="AF1432" s="22">
        <v>0.98452262802109847</v>
      </c>
      <c r="AG1432" s="22">
        <v>0.76180245995705564</v>
      </c>
      <c r="AH1432" s="22">
        <v>2.0947093626142634</v>
      </c>
      <c r="AI1432">
        <v>-18.902189705582391</v>
      </c>
      <c r="AJ1432">
        <v>-10.787464088230255</v>
      </c>
      <c r="AK1432">
        <v>-7.1916427254868367</v>
      </c>
      <c r="AL1432">
        <v>13.415204810032671</v>
      </c>
      <c r="AM1432">
        <v>10.787464088230255</v>
      </c>
      <c r="AN1432">
        <v>7.1916427254868367</v>
      </c>
    </row>
    <row r="1433" spans="24:40" x14ac:dyDescent="0.25">
      <c r="X1433">
        <v>81.7</v>
      </c>
      <c r="Y1433" s="22">
        <v>84.230576095873658</v>
      </c>
      <c r="Z1433" s="22">
        <v>-2.5305760958736556</v>
      </c>
      <c r="AA1433" s="22">
        <v>-2.6217019330165954</v>
      </c>
      <c r="AB1433" s="22">
        <v>3.4758275147656906E-2</v>
      </c>
      <c r="AC1433" s="22">
        <v>-0.71631368705368381</v>
      </c>
      <c r="AD1433" s="22">
        <v>9.724673474591517E-4</v>
      </c>
      <c r="AE1433" s="22">
        <v>1.1118051137279645</v>
      </c>
      <c r="AF1433" s="22">
        <v>0.99136498452954991</v>
      </c>
      <c r="AG1433" s="22">
        <v>0.84635316922292181</v>
      </c>
      <c r="AH1433" s="22">
        <v>-2.6217019330165905</v>
      </c>
      <c r="AI1433">
        <v>-18.902189705582391</v>
      </c>
      <c r="AJ1433">
        <v>-10.787464088230255</v>
      </c>
      <c r="AK1433">
        <v>-7.1916427254868367</v>
      </c>
      <c r="AL1433">
        <v>13.415204810032671</v>
      </c>
      <c r="AM1433">
        <v>10.787464088230255</v>
      </c>
      <c r="AN1433">
        <v>7.1916427254868367</v>
      </c>
    </row>
    <row r="1434" spans="24:40" x14ac:dyDescent="0.25">
      <c r="X1434">
        <v>81.7</v>
      </c>
      <c r="Y1434" s="22">
        <v>84.644245196608949</v>
      </c>
      <c r="Z1434" s="22">
        <v>-2.9442451966089465</v>
      </c>
      <c r="AA1434" s="22">
        <v>-3.0643797677676048</v>
      </c>
      <c r="AB1434" s="22">
        <v>3.9203551864648134E-2</v>
      </c>
      <c r="AC1434" s="22">
        <v>-0.83533402688257419</v>
      </c>
      <c r="AD1434" s="22">
        <v>1.4985138846978095E-3</v>
      </c>
      <c r="AE1434" s="22">
        <v>1.1118051137279645</v>
      </c>
      <c r="AF1434" s="22">
        <v>0.99601240188096185</v>
      </c>
      <c r="AG1434" s="22">
        <v>0.91396609722821454</v>
      </c>
      <c r="AH1434" s="22">
        <v>-3.0643797677676017</v>
      </c>
      <c r="AI1434">
        <v>-18.902189705582391</v>
      </c>
      <c r="AJ1434">
        <v>-10.787464088230255</v>
      </c>
      <c r="AK1434">
        <v>-7.1916427254868367</v>
      </c>
      <c r="AL1434">
        <v>13.415204810032671</v>
      </c>
      <c r="AM1434">
        <v>10.787464088230255</v>
      </c>
      <c r="AN1434">
        <v>7.1916427254868367</v>
      </c>
    </row>
    <row r="1435" spans="24:40" x14ac:dyDescent="0.25">
      <c r="X1435">
        <v>73.8</v>
      </c>
      <c r="Y1435" s="22">
        <v>69.578127404303274</v>
      </c>
      <c r="Z1435" s="22">
        <v>4.2218725956967234</v>
      </c>
      <c r="AA1435" s="22">
        <v>4.2999473212257726</v>
      </c>
      <c r="AB1435" s="22">
        <v>1.8157135354577775E-2</v>
      </c>
      <c r="AC1435" s="22">
        <v>1.1849117905878828</v>
      </c>
      <c r="AD1435" s="22">
        <v>1.3665445164320192E-3</v>
      </c>
      <c r="AE1435" s="22">
        <v>1.1118051137279645</v>
      </c>
      <c r="AF1435" s="22">
        <v>0.99914276860580131</v>
      </c>
      <c r="AG1435" s="22">
        <v>1.0885365361750072</v>
      </c>
      <c r="AH1435" s="22">
        <v>4.2999473212257735</v>
      </c>
      <c r="AI1435">
        <v>-18.902189705582391</v>
      </c>
      <c r="AJ1435">
        <v>-10.787464088230255</v>
      </c>
      <c r="AK1435">
        <v>-7.1916427254868367</v>
      </c>
      <c r="AL1435">
        <v>13.415204810032671</v>
      </c>
      <c r="AM1435">
        <v>10.787464088230255</v>
      </c>
      <c r="AN1435">
        <v>7.1916427254868367</v>
      </c>
    </row>
    <row r="1436" spans="24:40" x14ac:dyDescent="0.25">
      <c r="X1436">
        <v>73.7</v>
      </c>
      <c r="Y1436" s="22">
        <v>69.316987124569096</v>
      </c>
      <c r="Z1436" s="22">
        <v>4.3830128754309072</v>
      </c>
      <c r="AA1436" s="22">
        <v>4.4631879727671873</v>
      </c>
      <c r="AB1436" s="22">
        <v>1.7963638956161924E-2</v>
      </c>
      <c r="AC1436" s="22">
        <v>1.2300162641513999</v>
      </c>
      <c r="AD1436" s="22">
        <v>1.4565817241691504E-3</v>
      </c>
      <c r="AE1436" s="22">
        <v>1.1231576917613038</v>
      </c>
      <c r="AF1436" s="22">
        <v>0.99947571888077891</v>
      </c>
      <c r="AG1436" s="22">
        <v>1.1090609830624283</v>
      </c>
      <c r="AH1436" s="22">
        <v>4.463187972767181</v>
      </c>
      <c r="AI1436">
        <v>-18.902189705582391</v>
      </c>
      <c r="AJ1436">
        <v>-10.787464088230255</v>
      </c>
      <c r="AK1436">
        <v>-7.1916427254868367</v>
      </c>
      <c r="AL1436">
        <v>13.415204810032671</v>
      </c>
      <c r="AM1436">
        <v>10.787464088230255</v>
      </c>
      <c r="AN1436">
        <v>7.1916427254868367</v>
      </c>
    </row>
    <row r="1437" spans="24:40" x14ac:dyDescent="0.25">
      <c r="X1437">
        <v>73.5</v>
      </c>
      <c r="Y1437" s="22">
        <v>68.868605269738453</v>
      </c>
      <c r="Z1437" s="22">
        <v>4.6313947302615475</v>
      </c>
      <c r="AA1437" s="22">
        <v>4.7152706907742186</v>
      </c>
      <c r="AB1437" s="22">
        <v>1.7788153854406408E-2</v>
      </c>
      <c r="AC1437" s="22">
        <v>1.2996041966121459</v>
      </c>
      <c r="AD1437" s="22">
        <v>1.6098830157502187E-3</v>
      </c>
      <c r="AE1437" s="22">
        <v>1.1231576917613038</v>
      </c>
      <c r="AF1437" s="22">
        <v>1.0079057049132947</v>
      </c>
      <c r="AG1437" s="22">
        <v>1.1400018406178762</v>
      </c>
      <c r="AH1437" s="22">
        <v>4.7152706907742123</v>
      </c>
      <c r="AI1437">
        <v>-18.902189705582391</v>
      </c>
      <c r="AJ1437">
        <v>-10.787464088230255</v>
      </c>
      <c r="AK1437">
        <v>-7.1916427254868367</v>
      </c>
      <c r="AL1437">
        <v>13.415204810032671</v>
      </c>
      <c r="AM1437">
        <v>10.787464088230255</v>
      </c>
      <c r="AN1437">
        <v>7.1916427254868367</v>
      </c>
    </row>
    <row r="1438" spans="24:40" x14ac:dyDescent="0.25">
      <c r="X1438">
        <v>73.2</v>
      </c>
      <c r="Y1438" s="22">
        <v>69.33136231584281</v>
      </c>
      <c r="Z1438" s="22">
        <v>3.8686376841571928</v>
      </c>
      <c r="AA1438" s="22">
        <v>3.8772946894377185</v>
      </c>
      <c r="AB1438" s="22">
        <v>2.2327436973274494E-3</v>
      </c>
      <c r="AC1438" s="22">
        <v>1.0770734631356373</v>
      </c>
      <c r="AD1438" s="22">
        <v>1.3663019096635576E-4</v>
      </c>
      <c r="AE1438" s="22">
        <v>1.128888636463274</v>
      </c>
      <c r="AF1438" s="22">
        <v>1.0089352997307846</v>
      </c>
      <c r="AG1438" s="22">
        <v>1.037821498686377</v>
      </c>
      <c r="AH1438" s="22">
        <v>3.8772946894377158</v>
      </c>
      <c r="AI1438">
        <v>-18.902189705582391</v>
      </c>
      <c r="AJ1438">
        <v>-10.787464088230255</v>
      </c>
      <c r="AK1438">
        <v>-7.1916427254868367</v>
      </c>
      <c r="AL1438">
        <v>13.415204810032671</v>
      </c>
      <c r="AM1438">
        <v>10.787464088230255</v>
      </c>
      <c r="AN1438">
        <v>7.1916427254868367</v>
      </c>
    </row>
    <row r="1439" spans="24:40" x14ac:dyDescent="0.25">
      <c r="X1439">
        <v>73</v>
      </c>
      <c r="Y1439" s="22">
        <v>68.910671529104107</v>
      </c>
      <c r="Z1439" s="22">
        <v>4.089328470895893</v>
      </c>
      <c r="AA1439" s="22">
        <v>4.0979634611546203</v>
      </c>
      <c r="AB1439" s="22">
        <v>2.1071418377893196E-3</v>
      </c>
      <c r="AC1439" s="22">
        <v>1.1384446768259304</v>
      </c>
      <c r="AD1439" s="22">
        <v>1.4403900621306394E-4</v>
      </c>
      <c r="AE1439" s="22">
        <v>1.128888636463274</v>
      </c>
      <c r="AF1439" s="22">
        <v>1.0104201275968969</v>
      </c>
      <c r="AG1439" s="22">
        <v>1.0669792298006229</v>
      </c>
      <c r="AH1439" s="22">
        <v>4.0979634611546238</v>
      </c>
      <c r="AI1439">
        <v>-18.902189705582391</v>
      </c>
      <c r="AJ1439">
        <v>-10.787464088230255</v>
      </c>
      <c r="AK1439">
        <v>-7.1916427254868367</v>
      </c>
      <c r="AL1439">
        <v>13.415204810032671</v>
      </c>
      <c r="AM1439">
        <v>10.787464088230255</v>
      </c>
      <c r="AN1439">
        <v>7.1916427254868367</v>
      </c>
    </row>
    <row r="1440" spans="24:40" x14ac:dyDescent="0.25">
      <c r="X1440">
        <v>72.8</v>
      </c>
      <c r="Y1440" s="22">
        <v>69.178641734915928</v>
      </c>
      <c r="Z1440" s="22">
        <v>3.6213582650840692</v>
      </c>
      <c r="AA1440" s="22">
        <v>3.6597831975880695</v>
      </c>
      <c r="AB1440" s="22">
        <v>1.0499237367207811E-2</v>
      </c>
      <c r="AC1440" s="22">
        <v>1.0124307268184907</v>
      </c>
      <c r="AD1440" s="22">
        <v>5.7242508173273971E-4</v>
      </c>
      <c r="AE1440" s="22">
        <v>1.128888636463274</v>
      </c>
      <c r="AF1440" s="22">
        <v>1.0124307268184907</v>
      </c>
      <c r="AG1440" s="22">
        <v>1.006196167165474</v>
      </c>
      <c r="AH1440" s="22">
        <v>3.659783197588065</v>
      </c>
      <c r="AI1440">
        <v>-18.902189705582391</v>
      </c>
      <c r="AJ1440">
        <v>-10.787464088230255</v>
      </c>
      <c r="AK1440">
        <v>-7.1916427254868367</v>
      </c>
      <c r="AL1440">
        <v>13.415204810032671</v>
      </c>
      <c r="AM1440">
        <v>10.787464088230255</v>
      </c>
      <c r="AN1440">
        <v>7.1916427254868367</v>
      </c>
    </row>
    <row r="1441" spans="24:40" x14ac:dyDescent="0.25">
      <c r="X1441">
        <v>72.7</v>
      </c>
      <c r="Y1441" s="22">
        <v>69.026638903897847</v>
      </c>
      <c r="Z1441" s="22">
        <v>3.6733610961021554</v>
      </c>
      <c r="AA1441" s="22">
        <v>3.7106577468074136</v>
      </c>
      <c r="AB1441" s="22">
        <v>1.0051223597042807E-2</v>
      </c>
      <c r="AC1441" s="22">
        <v>1.0267368571468463</v>
      </c>
      <c r="AD1441" s="22">
        <v>5.633404220671608E-4</v>
      </c>
      <c r="AE1441" s="22">
        <v>1.128888636463274</v>
      </c>
      <c r="AF1441" s="22">
        <v>1.0147533608584087</v>
      </c>
      <c r="AG1441" s="22">
        <v>1.0132802461051169</v>
      </c>
      <c r="AH1441" s="22">
        <v>3.7106577468074158</v>
      </c>
      <c r="AI1441">
        <v>-18.902189705582391</v>
      </c>
      <c r="AJ1441">
        <v>-10.787464088230255</v>
      </c>
      <c r="AK1441">
        <v>-7.1916427254868367</v>
      </c>
      <c r="AL1441">
        <v>13.415204810032671</v>
      </c>
      <c r="AM1441">
        <v>10.787464088230255</v>
      </c>
      <c r="AN1441">
        <v>7.1916427254868367</v>
      </c>
    </row>
    <row r="1442" spans="24:40" x14ac:dyDescent="0.25">
      <c r="X1442">
        <v>72.599999999999994</v>
      </c>
      <c r="Y1442" s="22">
        <v>68.4677298097901</v>
      </c>
      <c r="Z1442" s="22">
        <v>4.1322701902098942</v>
      </c>
      <c r="AA1442" s="22">
        <v>4.1411167542687082</v>
      </c>
      <c r="AB1442" s="22">
        <v>2.1362749673014322E-3</v>
      </c>
      <c r="AC1442" s="22">
        <v>1.1504161887007331</v>
      </c>
      <c r="AD1442" s="22">
        <v>1.4912219387003514E-4</v>
      </c>
      <c r="AE1442" s="22">
        <v>1.1404631659072275</v>
      </c>
      <c r="AF1442" s="22">
        <v>1.0150084289163475</v>
      </c>
      <c r="AG1442" s="22">
        <v>1.0725745609050836</v>
      </c>
      <c r="AH1442" s="22">
        <v>4.1411167542687108</v>
      </c>
      <c r="AI1442">
        <v>-18.902189705582391</v>
      </c>
      <c r="AJ1442">
        <v>-10.787464088230255</v>
      </c>
      <c r="AK1442">
        <v>-7.1916427254868367</v>
      </c>
      <c r="AL1442">
        <v>13.415204810032671</v>
      </c>
      <c r="AM1442">
        <v>10.787464088230255</v>
      </c>
      <c r="AN1442">
        <v>7.1916427254868367</v>
      </c>
    </row>
    <row r="1443" spans="24:40" x14ac:dyDescent="0.25">
      <c r="X1443">
        <v>69.599999999999994</v>
      </c>
      <c r="Y1443" s="22">
        <v>69.909094924467624</v>
      </c>
      <c r="Z1443" s="22">
        <v>-0.30909492446762954</v>
      </c>
      <c r="AA1443" s="22">
        <v>-0.30990993572849845</v>
      </c>
      <c r="AB1443" s="22">
        <v>2.6298326284739972E-3</v>
      </c>
      <c r="AC1443" s="22">
        <v>-8.607273015118834E-2</v>
      </c>
      <c r="AD1443" s="22">
        <v>1.0281329833817057E-6</v>
      </c>
      <c r="AE1443" s="22">
        <v>1.1404631659072275</v>
      </c>
      <c r="AF1443" s="22">
        <v>1.0153330976880512</v>
      </c>
      <c r="AG1443" s="22">
        <v>0.29338154364442959</v>
      </c>
      <c r="AH1443" s="22">
        <v>-0.30990993572849662</v>
      </c>
      <c r="AI1443">
        <v>-18.902189705582391</v>
      </c>
      <c r="AJ1443">
        <v>-10.787464088230255</v>
      </c>
      <c r="AK1443">
        <v>-7.1916427254868367</v>
      </c>
      <c r="AL1443">
        <v>13.415204810032671</v>
      </c>
      <c r="AM1443">
        <v>10.787464088230255</v>
      </c>
      <c r="AN1443">
        <v>7.1916427254868367</v>
      </c>
    </row>
    <row r="1444" spans="24:40" x14ac:dyDescent="0.25">
      <c r="X1444">
        <v>69.3</v>
      </c>
      <c r="Y1444" s="22">
        <v>69.730698683398558</v>
      </c>
      <c r="Z1444" s="22">
        <v>-0.43069868339856043</v>
      </c>
      <c r="AA1444" s="22">
        <v>-0.4318414394857939</v>
      </c>
      <c r="AB1444" s="22">
        <v>2.6462399916745939E-3</v>
      </c>
      <c r="AC1444" s="22">
        <v>-0.11993634817590412</v>
      </c>
      <c r="AD1444" s="22">
        <v>2.0087599493805948E-6</v>
      </c>
      <c r="AE1444" s="22">
        <v>1.1404631659072275</v>
      </c>
      <c r="AF1444" s="22">
        <v>1.0156005956745628</v>
      </c>
      <c r="AG1444" s="22">
        <v>0.3463182758329455</v>
      </c>
      <c r="AH1444" s="22">
        <v>-0.43184143948579007</v>
      </c>
      <c r="AI1444">
        <v>-18.902189705582391</v>
      </c>
      <c r="AJ1444">
        <v>-10.787464088230255</v>
      </c>
      <c r="AK1444">
        <v>-7.1916427254868367</v>
      </c>
      <c r="AL1444">
        <v>13.415204810032671</v>
      </c>
      <c r="AM1444">
        <v>10.787464088230255</v>
      </c>
      <c r="AN1444">
        <v>7.1916427254868367</v>
      </c>
    </row>
    <row r="1445" spans="24:40" x14ac:dyDescent="0.25">
      <c r="X1445">
        <v>68.8</v>
      </c>
      <c r="Y1445" s="22">
        <v>69.474758762747797</v>
      </c>
      <c r="Z1445" s="22">
        <v>-0.67475876274779978</v>
      </c>
      <c r="AA1445" s="22">
        <v>-0.67641225405989758</v>
      </c>
      <c r="AB1445" s="22">
        <v>2.4445023019264052E-3</v>
      </c>
      <c r="AC1445" s="22">
        <v>-0.18788057981404235</v>
      </c>
      <c r="AD1445" s="22">
        <v>4.5526426930723002E-6</v>
      </c>
      <c r="AE1445" s="22">
        <v>1.1404631659072275</v>
      </c>
      <c r="AF1445" s="22">
        <v>1.0209155595718671</v>
      </c>
      <c r="AG1445" s="22">
        <v>0.43345193483711936</v>
      </c>
      <c r="AH1445" s="22">
        <v>-0.67641225405990046</v>
      </c>
      <c r="AI1445">
        <v>-18.902189705582391</v>
      </c>
      <c r="AJ1445">
        <v>-10.787464088230255</v>
      </c>
      <c r="AK1445">
        <v>-7.1916427254868367</v>
      </c>
      <c r="AL1445">
        <v>13.415204810032671</v>
      </c>
      <c r="AM1445">
        <v>10.787464088230255</v>
      </c>
      <c r="AN1445">
        <v>7.1916427254868367</v>
      </c>
    </row>
    <row r="1446" spans="24:40" x14ac:dyDescent="0.25">
      <c r="X1446">
        <v>68.099999999999994</v>
      </c>
      <c r="Y1446" s="22">
        <v>69.326340971185473</v>
      </c>
      <c r="Z1446" s="22">
        <v>-1.2263409711854791</v>
      </c>
      <c r="AA1446" s="22">
        <v>-1.2291702619883864</v>
      </c>
      <c r="AB1446" s="22">
        <v>2.3017891747040609E-3</v>
      </c>
      <c r="AC1446" s="22">
        <v>-0.34143932018305734</v>
      </c>
      <c r="AD1446" s="22">
        <v>1.4155975913132942E-5</v>
      </c>
      <c r="AE1446" s="22">
        <v>1.1521925343545227</v>
      </c>
      <c r="AF1446" s="22">
        <v>1.0249468104699595</v>
      </c>
      <c r="AG1446" s="22">
        <v>0.58432809292644605</v>
      </c>
      <c r="AH1446" s="22">
        <v>-1.2291702619883922</v>
      </c>
      <c r="AI1446">
        <v>-18.902189705582391</v>
      </c>
      <c r="AJ1446">
        <v>-10.787464088230255</v>
      </c>
      <c r="AK1446">
        <v>-7.1916427254868367</v>
      </c>
      <c r="AL1446">
        <v>13.415204810032671</v>
      </c>
      <c r="AM1446">
        <v>10.787464088230255</v>
      </c>
      <c r="AN1446">
        <v>7.1916427254868367</v>
      </c>
    </row>
    <row r="1447" spans="24:40" x14ac:dyDescent="0.25">
      <c r="X1447">
        <v>67.3</v>
      </c>
      <c r="Y1447" s="22">
        <v>69.152548350110735</v>
      </c>
      <c r="Z1447" s="22">
        <v>-1.8525483501107374</v>
      </c>
      <c r="AA1447" s="22">
        <v>-1.8566467212295237</v>
      </c>
      <c r="AB1447" s="22">
        <v>2.2074049262690376E-3</v>
      </c>
      <c r="AC1447" s="22">
        <v>-0.51576433211903372</v>
      </c>
      <c r="AD1447" s="22">
        <v>3.0973532567478178E-5</v>
      </c>
      <c r="AE1447" s="22">
        <v>1.1521925343545227</v>
      </c>
      <c r="AF1447" s="22">
        <v>1.0267368571468463</v>
      </c>
      <c r="AG1447" s="22">
        <v>0.71816734269878468</v>
      </c>
      <c r="AH1447" s="22">
        <v>-1.8566467212295206</v>
      </c>
      <c r="AI1447">
        <v>-18.902189705582391</v>
      </c>
      <c r="AJ1447">
        <v>-10.787464088230255</v>
      </c>
      <c r="AK1447">
        <v>-7.1916427254868367</v>
      </c>
      <c r="AL1447">
        <v>13.415204810032671</v>
      </c>
      <c r="AM1447">
        <v>10.787464088230255</v>
      </c>
      <c r="AN1447">
        <v>7.1916427254868367</v>
      </c>
    </row>
    <row r="1448" spans="24:40" x14ac:dyDescent="0.25">
      <c r="X1448">
        <v>66.7</v>
      </c>
      <c r="Y1448" s="22">
        <v>68.998200672827835</v>
      </c>
      <c r="Z1448" s="22">
        <v>-2.2982006728278321</v>
      </c>
      <c r="AA1448" s="22">
        <v>-2.3030818921932621</v>
      </c>
      <c r="AB1448" s="22">
        <v>2.1194293533252804E-3</v>
      </c>
      <c r="AC1448" s="22">
        <v>-0.63980931082964476</v>
      </c>
      <c r="AD1448" s="22">
        <v>4.5760197365588047E-5</v>
      </c>
      <c r="AE1448" s="22">
        <v>1.1521925343545227</v>
      </c>
      <c r="AF1448" s="22">
        <v>1.0295729752900569</v>
      </c>
      <c r="AG1448" s="22">
        <v>0.79988081038967596</v>
      </c>
      <c r="AH1448" s="22">
        <v>-2.3030818921932585</v>
      </c>
      <c r="AI1448">
        <v>-18.902189705582391</v>
      </c>
      <c r="AJ1448">
        <v>-10.787464088230255</v>
      </c>
      <c r="AK1448">
        <v>-7.1916427254868367</v>
      </c>
      <c r="AL1448">
        <v>13.415204810032671</v>
      </c>
      <c r="AM1448">
        <v>10.787464088230255</v>
      </c>
      <c r="AN1448">
        <v>7.1916427254868367</v>
      </c>
    </row>
    <row r="1449" spans="24:40" x14ac:dyDescent="0.25">
      <c r="X1449">
        <v>66.400000000000006</v>
      </c>
      <c r="Y1449" s="22">
        <v>68.360852421942525</v>
      </c>
      <c r="Z1449" s="22">
        <v>-1.9608524219425192</v>
      </c>
      <c r="AA1449" s="22">
        <v>-1.9645813602023168</v>
      </c>
      <c r="AB1449" s="22">
        <v>1.8980828869405808E-3</v>
      </c>
      <c r="AC1449" s="22">
        <v>-0.54583245592742524</v>
      </c>
      <c r="AD1449" s="22">
        <v>2.9819845881998286E-5</v>
      </c>
      <c r="AE1449" s="22">
        <v>1.1521925343545227</v>
      </c>
      <c r="AF1449" s="22">
        <v>1.0337667206866887</v>
      </c>
      <c r="AG1449" s="22">
        <v>0.73880474817601516</v>
      </c>
      <c r="AH1449" s="22">
        <v>-1.9645813602023217</v>
      </c>
      <c r="AI1449">
        <v>-18.902189705582391</v>
      </c>
      <c r="AJ1449">
        <v>-10.787464088230255</v>
      </c>
      <c r="AK1449">
        <v>-7.1916427254868367</v>
      </c>
      <c r="AL1449">
        <v>13.415204810032671</v>
      </c>
      <c r="AM1449">
        <v>10.787464088230255</v>
      </c>
      <c r="AN1449">
        <v>7.1916427254868367</v>
      </c>
    </row>
    <row r="1450" spans="24:40" x14ac:dyDescent="0.25">
      <c r="X1450">
        <v>66.099999999999994</v>
      </c>
      <c r="Y1450" s="22">
        <v>68.288992764226961</v>
      </c>
      <c r="Z1450" s="22">
        <v>-2.1889927642269669</v>
      </c>
      <c r="AA1450" s="22">
        <v>-2.19302592631891</v>
      </c>
      <c r="AB1450" s="22">
        <v>1.8390854588353511E-3</v>
      </c>
      <c r="AC1450" s="22">
        <v>-0.60932070762868662</v>
      </c>
      <c r="AD1450" s="22">
        <v>3.6003077486567151E-5</v>
      </c>
      <c r="AE1450" s="22">
        <v>1.1521925343545227</v>
      </c>
      <c r="AF1450" s="22">
        <v>1.0351057349289861</v>
      </c>
      <c r="AG1450" s="22">
        <v>0.7805899740764588</v>
      </c>
      <c r="AH1450" s="22">
        <v>-2.1930259263189091</v>
      </c>
      <c r="AI1450">
        <v>-18.902189705582391</v>
      </c>
      <c r="AJ1450">
        <v>-10.787464088230255</v>
      </c>
      <c r="AK1450">
        <v>-7.1916427254868367</v>
      </c>
      <c r="AL1450">
        <v>13.415204810032671</v>
      </c>
      <c r="AM1450">
        <v>10.787464088230255</v>
      </c>
      <c r="AN1450">
        <v>7.1916427254868367</v>
      </c>
    </row>
    <row r="1451" spans="24:40" x14ac:dyDescent="0.25">
      <c r="X1451">
        <v>65.900000000000006</v>
      </c>
      <c r="Y1451" s="22">
        <v>67.880771823652111</v>
      </c>
      <c r="Z1451" s="22">
        <v>-1.9807718236521055</v>
      </c>
      <c r="AA1451" s="22">
        <v>-1.9846083839909312</v>
      </c>
      <c r="AB1451" s="22">
        <v>1.9331573774333827E-3</v>
      </c>
      <c r="AC1451" s="22">
        <v>-0.5513870061462911</v>
      </c>
      <c r="AD1451" s="22">
        <v>3.0993244130935261E-5</v>
      </c>
      <c r="AE1451" s="22">
        <v>1.1521925343545227</v>
      </c>
      <c r="AF1451" s="22">
        <v>1.03671505503467</v>
      </c>
      <c r="AG1451" s="22">
        <v>0.74255437925197854</v>
      </c>
      <c r="AH1451" s="22">
        <v>-1.9846083839909336</v>
      </c>
      <c r="AI1451">
        <v>-18.902189705582391</v>
      </c>
      <c r="AJ1451">
        <v>-10.787464088230255</v>
      </c>
      <c r="AK1451">
        <v>-7.1916427254868367</v>
      </c>
      <c r="AL1451">
        <v>13.415204810032671</v>
      </c>
      <c r="AM1451">
        <v>10.787464088230255</v>
      </c>
      <c r="AN1451">
        <v>7.1916427254868367</v>
      </c>
    </row>
    <row r="1452" spans="24:40" x14ac:dyDescent="0.25">
      <c r="X1452">
        <v>65.5</v>
      </c>
      <c r="Y1452" s="22">
        <v>67.616813053714822</v>
      </c>
      <c r="Z1452" s="22">
        <v>-2.1168130537148215</v>
      </c>
      <c r="AA1452" s="22">
        <v>-2.1206739961510408</v>
      </c>
      <c r="AB1452" s="22">
        <v>1.8206204457741886E-3</v>
      </c>
      <c r="AC1452" s="22">
        <v>-0.58922355471291588</v>
      </c>
      <c r="AD1452" s="22">
        <v>3.3328626801076432E-5</v>
      </c>
      <c r="AE1452" s="22">
        <v>1.1700898139672218</v>
      </c>
      <c r="AF1452" s="22">
        <v>1.0439599214159914</v>
      </c>
      <c r="AG1452" s="22">
        <v>0.76760898556030199</v>
      </c>
      <c r="AH1452" s="22">
        <v>-2.1206739961510355</v>
      </c>
      <c r="AI1452">
        <v>-18.902189705582391</v>
      </c>
      <c r="AJ1452">
        <v>-10.787464088230255</v>
      </c>
      <c r="AK1452">
        <v>-7.1916427254868367</v>
      </c>
      <c r="AL1452">
        <v>13.415204810032671</v>
      </c>
      <c r="AM1452">
        <v>10.787464088230255</v>
      </c>
      <c r="AN1452">
        <v>7.1916427254868367</v>
      </c>
    </row>
    <row r="1453" spans="24:40" x14ac:dyDescent="0.25">
      <c r="X1453">
        <v>65.900000000000006</v>
      </c>
      <c r="Y1453" s="22">
        <v>67.75910424330047</v>
      </c>
      <c r="Z1453" s="22">
        <v>-1.8591042433004645</v>
      </c>
      <c r="AA1453" s="22">
        <v>-1.8624281859706855</v>
      </c>
      <c r="AB1453" s="22">
        <v>1.7847360211031317E-3</v>
      </c>
      <c r="AC1453" s="22">
        <v>-0.51747995373396782</v>
      </c>
      <c r="AD1453" s="22">
        <v>2.5198996307480224E-5</v>
      </c>
      <c r="AE1453" s="22">
        <v>1.1700898139672218</v>
      </c>
      <c r="AF1453" s="22">
        <v>1.050748171923666</v>
      </c>
      <c r="AG1453" s="22">
        <v>0.71936079524392194</v>
      </c>
      <c r="AH1453" s="22">
        <v>-1.8624281859706844</v>
      </c>
      <c r="AI1453">
        <v>-18.902189705582391</v>
      </c>
      <c r="AJ1453">
        <v>-10.787464088230255</v>
      </c>
      <c r="AK1453">
        <v>-7.1916427254868367</v>
      </c>
      <c r="AL1453">
        <v>13.415204810032671</v>
      </c>
      <c r="AM1453">
        <v>10.787464088230255</v>
      </c>
      <c r="AN1453">
        <v>7.1916427254868367</v>
      </c>
    </row>
    <row r="1454" spans="24:40" x14ac:dyDescent="0.25">
      <c r="X1454">
        <v>65.2</v>
      </c>
      <c r="Y1454" s="22">
        <v>67.136674602941895</v>
      </c>
      <c r="Z1454" s="22">
        <v>-1.936674602941892</v>
      </c>
      <c r="AA1454" s="22">
        <v>-1.9419340973907993</v>
      </c>
      <c r="AB1454" s="22">
        <v>2.708379473833707E-3</v>
      </c>
      <c r="AC1454" s="22">
        <v>-0.53932116518799167</v>
      </c>
      <c r="AD1454" s="22">
        <v>4.1574656630004254E-5</v>
      </c>
      <c r="AE1454" s="22">
        <v>1.1700898139672218</v>
      </c>
      <c r="AF1454" s="22">
        <v>1.051436480506917</v>
      </c>
      <c r="AG1454" s="22">
        <v>0.73438488899758259</v>
      </c>
      <c r="AH1454" s="22">
        <v>-1.941934097390803</v>
      </c>
      <c r="AI1454">
        <v>-18.902189705582391</v>
      </c>
      <c r="AJ1454">
        <v>-10.787464088230255</v>
      </c>
      <c r="AK1454">
        <v>-7.1916427254868367</v>
      </c>
      <c r="AL1454">
        <v>13.415204810032671</v>
      </c>
      <c r="AM1454">
        <v>10.787464088230255</v>
      </c>
      <c r="AN1454">
        <v>7.1916427254868367</v>
      </c>
    </row>
    <row r="1455" spans="24:40" x14ac:dyDescent="0.25">
      <c r="X1455">
        <v>64.3</v>
      </c>
      <c r="Y1455" s="22">
        <v>66.718229638034501</v>
      </c>
      <c r="Z1455" s="22">
        <v>-2.4182296380345036</v>
      </c>
      <c r="AA1455" s="22">
        <v>-2.429603663212589</v>
      </c>
      <c r="AB1455" s="22">
        <v>4.6814323464759826E-3</v>
      </c>
      <c r="AC1455" s="22">
        <v>-0.67409076665251522</v>
      </c>
      <c r="AD1455" s="22">
        <v>1.1248634397677474E-4</v>
      </c>
      <c r="AE1455" s="22">
        <v>1.1700898139672218</v>
      </c>
      <c r="AF1455" s="22">
        <v>1.0515371285136725</v>
      </c>
      <c r="AG1455" s="22">
        <v>0.82103030799874566</v>
      </c>
      <c r="AH1455" s="22">
        <v>-2.4296036632125837</v>
      </c>
      <c r="AI1455">
        <v>-18.902189705582391</v>
      </c>
      <c r="AJ1455">
        <v>-10.787464088230255</v>
      </c>
      <c r="AK1455">
        <v>-7.1916427254868367</v>
      </c>
      <c r="AL1455">
        <v>13.415204810032671</v>
      </c>
      <c r="AM1455">
        <v>10.787464088230255</v>
      </c>
      <c r="AN1455">
        <v>7.1916427254868367</v>
      </c>
    </row>
    <row r="1456" spans="24:40" x14ac:dyDescent="0.25">
      <c r="X1456">
        <v>74.599999999999994</v>
      </c>
      <c r="Y1456" s="22">
        <v>72.480140665992877</v>
      </c>
      <c r="Z1456" s="22">
        <v>2.119859334007117</v>
      </c>
      <c r="AA1456" s="22">
        <v>2.1275648336404629</v>
      </c>
      <c r="AB1456" s="22">
        <v>3.6217460974694404E-3</v>
      </c>
      <c r="AC1456" s="22">
        <v>0.59060458650028469</v>
      </c>
      <c r="AD1456" s="22">
        <v>6.6731946046691583E-5</v>
      </c>
      <c r="AE1456" s="22">
        <v>1.1700898139672218</v>
      </c>
      <c r="AF1456" s="22">
        <v>1.0549061834722149</v>
      </c>
      <c r="AG1456" s="22">
        <v>0.76850802630830384</v>
      </c>
      <c r="AH1456" s="22">
        <v>2.1275648336404678</v>
      </c>
      <c r="AI1456">
        <v>-18.902189705582391</v>
      </c>
      <c r="AJ1456">
        <v>-10.787464088230255</v>
      </c>
      <c r="AK1456">
        <v>-7.1916427254868367</v>
      </c>
      <c r="AL1456">
        <v>13.415204810032671</v>
      </c>
      <c r="AM1456">
        <v>10.787464088230255</v>
      </c>
      <c r="AN1456">
        <v>7.1916427254868367</v>
      </c>
    </row>
    <row r="1457" spans="24:40" x14ac:dyDescent="0.25">
      <c r="X1457">
        <v>74.5</v>
      </c>
      <c r="Y1457" s="22">
        <v>72.483225327865654</v>
      </c>
      <c r="Z1457" s="22">
        <v>2.0167746721343462</v>
      </c>
      <c r="AA1457" s="22">
        <v>2.0226724864521373</v>
      </c>
      <c r="AB1457" s="22">
        <v>2.9158523474731636E-3</v>
      </c>
      <c r="AC1457" s="22">
        <v>0.56168569646855071</v>
      </c>
      <c r="AD1457" s="22">
        <v>4.8558676922580094E-5</v>
      </c>
      <c r="AE1457" s="22">
        <v>1.1852957183684145</v>
      </c>
      <c r="AF1457" s="22">
        <v>1.0560669152577069</v>
      </c>
      <c r="AG1457" s="22">
        <v>0.74945693436551153</v>
      </c>
      <c r="AH1457" s="22">
        <v>2.0226724864521373</v>
      </c>
      <c r="AI1457">
        <v>-18.902189705582391</v>
      </c>
      <c r="AJ1457">
        <v>-10.787464088230255</v>
      </c>
      <c r="AK1457">
        <v>-7.1916427254868367</v>
      </c>
      <c r="AL1457">
        <v>13.415204810032671</v>
      </c>
      <c r="AM1457">
        <v>10.787464088230255</v>
      </c>
      <c r="AN1457">
        <v>7.1916427254868367</v>
      </c>
    </row>
    <row r="1458" spans="24:40" x14ac:dyDescent="0.25">
      <c r="X1458">
        <v>74.3</v>
      </c>
      <c r="Y1458" s="22">
        <v>71.440650468923181</v>
      </c>
      <c r="Z1458" s="22">
        <v>2.8593495310768162</v>
      </c>
      <c r="AA1458" s="22">
        <v>2.8794811239787634</v>
      </c>
      <c r="AB1458" s="22">
        <v>6.9913960311459187E-3</v>
      </c>
      <c r="AC1458" s="22">
        <v>0.79798115167619343</v>
      </c>
      <c r="AD1458" s="22">
        <v>2.3596226596831642E-4</v>
      </c>
      <c r="AE1458" s="22">
        <v>1.1852957183684145</v>
      </c>
      <c r="AF1458" s="22">
        <v>1.0564754618288306</v>
      </c>
      <c r="AG1458" s="22">
        <v>0.8932979075740598</v>
      </c>
      <c r="AH1458" s="22">
        <v>2.8794811239787612</v>
      </c>
      <c r="AI1458">
        <v>-18.902189705582391</v>
      </c>
      <c r="AJ1458">
        <v>-10.787464088230255</v>
      </c>
      <c r="AK1458">
        <v>-7.1916427254868367</v>
      </c>
      <c r="AL1458">
        <v>13.415204810032671</v>
      </c>
      <c r="AM1458">
        <v>10.787464088230255</v>
      </c>
      <c r="AN1458">
        <v>7.1916427254868367</v>
      </c>
    </row>
    <row r="1459" spans="24:40" x14ac:dyDescent="0.25">
      <c r="X1459">
        <v>74.099999999999994</v>
      </c>
      <c r="Y1459" s="22">
        <v>71.957204022317029</v>
      </c>
      <c r="Z1459" s="22">
        <v>2.1427959776829653</v>
      </c>
      <c r="AA1459" s="22">
        <v>2.1489313265145142</v>
      </c>
      <c r="AB1459" s="22">
        <v>2.8550697529710341E-3</v>
      </c>
      <c r="AC1459" s="22">
        <v>0.59676531253602738</v>
      </c>
      <c r="AD1459" s="22">
        <v>5.3667575948463821E-5</v>
      </c>
      <c r="AE1459" s="22">
        <v>1.1852957183684145</v>
      </c>
      <c r="AF1459" s="22">
        <v>1.0565282046083206</v>
      </c>
      <c r="AG1459" s="22">
        <v>0.7725058656968421</v>
      </c>
      <c r="AH1459" s="22">
        <v>2.1489313265145089</v>
      </c>
      <c r="AI1459">
        <v>-18.902189705582391</v>
      </c>
      <c r="AJ1459">
        <v>-10.787464088230255</v>
      </c>
      <c r="AK1459">
        <v>-7.1916427254868367</v>
      </c>
      <c r="AL1459">
        <v>13.415204810032671</v>
      </c>
      <c r="AM1459">
        <v>10.787464088230255</v>
      </c>
      <c r="AN1459">
        <v>7.1916427254868367</v>
      </c>
    </row>
    <row r="1460" spans="24:40" x14ac:dyDescent="0.25">
      <c r="X1460">
        <v>73.900000000000006</v>
      </c>
      <c r="Y1460" s="22">
        <v>71.192284265787592</v>
      </c>
      <c r="Z1460" s="22">
        <v>2.7077157342124138</v>
      </c>
      <c r="AA1460" s="22">
        <v>2.7165851677618917</v>
      </c>
      <c r="AB1460" s="22">
        <v>3.2649201117388089E-3</v>
      </c>
      <c r="AC1460" s="22">
        <v>0.75424960022145038</v>
      </c>
      <c r="AD1460" s="22">
        <v>9.8077501112382062E-5</v>
      </c>
      <c r="AE1460" s="22">
        <v>1.1852957183684145</v>
      </c>
      <c r="AF1460" s="22">
        <v>1.0576395974931763</v>
      </c>
      <c r="AG1460" s="22">
        <v>0.86847544595195691</v>
      </c>
      <c r="AH1460" s="22">
        <v>2.7165851677618913</v>
      </c>
      <c r="AI1460">
        <v>-18.902189705582391</v>
      </c>
      <c r="AJ1460">
        <v>-10.787464088230255</v>
      </c>
      <c r="AK1460">
        <v>-7.1916427254868367</v>
      </c>
      <c r="AL1460">
        <v>13.415204810032671</v>
      </c>
      <c r="AM1460">
        <v>10.787464088230255</v>
      </c>
      <c r="AN1460">
        <v>7.1916427254868367</v>
      </c>
    </row>
    <row r="1461" spans="24:40" x14ac:dyDescent="0.25">
      <c r="X1461">
        <v>73.7</v>
      </c>
      <c r="Y1461" s="22">
        <v>73.637194448451524</v>
      </c>
      <c r="Z1461" s="22">
        <v>6.2805551548478888E-2</v>
      </c>
      <c r="AA1461" s="22">
        <v>6.3140844339372393E-2</v>
      </c>
      <c r="AB1461" s="22">
        <v>5.3102360984571117E-3</v>
      </c>
      <c r="AC1461" s="22">
        <v>1.7512820698774866E-2</v>
      </c>
      <c r="AD1461" s="22">
        <v>8.6175692790885738E-8</v>
      </c>
      <c r="AE1461" s="22">
        <v>1.1852957183684145</v>
      </c>
      <c r="AF1461" s="22">
        <v>1.0607924372550053</v>
      </c>
      <c r="AG1461" s="22">
        <v>0.1323360143678767</v>
      </c>
      <c r="AH1461" s="22">
        <v>6.3140844339376917E-2</v>
      </c>
      <c r="AI1461">
        <v>-18.902189705582391</v>
      </c>
      <c r="AJ1461">
        <v>-10.787464088230255</v>
      </c>
      <c r="AK1461">
        <v>-7.1916427254868367</v>
      </c>
      <c r="AL1461">
        <v>13.415204810032671</v>
      </c>
      <c r="AM1461">
        <v>10.787464088230255</v>
      </c>
      <c r="AN1461">
        <v>7.1916427254868367</v>
      </c>
    </row>
    <row r="1462" spans="24:40" x14ac:dyDescent="0.25">
      <c r="X1462">
        <v>73.5</v>
      </c>
      <c r="Y1462" s="22">
        <v>70.946026408276509</v>
      </c>
      <c r="Z1462" s="22">
        <v>2.5539735917234907</v>
      </c>
      <c r="AA1462" s="22">
        <v>2.5627626977843505</v>
      </c>
      <c r="AB1462" s="22">
        <v>3.429543464346891E-3</v>
      </c>
      <c r="AC1462" s="22">
        <v>0.71148261060986706</v>
      </c>
      <c r="AD1462" s="22">
        <v>9.1686053994765272E-5</v>
      </c>
      <c r="AE1462" s="22">
        <v>1.1852957183684145</v>
      </c>
      <c r="AF1462" s="22">
        <v>1.0608606350248884</v>
      </c>
      <c r="AG1462" s="22">
        <v>0.84349428605644217</v>
      </c>
      <c r="AH1462" s="22">
        <v>2.5627626977843492</v>
      </c>
      <c r="AI1462">
        <v>-18.902189705582391</v>
      </c>
      <c r="AJ1462">
        <v>-10.787464088230255</v>
      </c>
      <c r="AK1462">
        <v>-7.1916427254868367</v>
      </c>
      <c r="AL1462">
        <v>13.415204810032671</v>
      </c>
      <c r="AM1462">
        <v>10.787464088230255</v>
      </c>
      <c r="AN1462">
        <v>7.1916427254868367</v>
      </c>
    </row>
    <row r="1463" spans="24:40" x14ac:dyDescent="0.25">
      <c r="X1463">
        <v>73.3</v>
      </c>
      <c r="Y1463" s="22">
        <v>70.070184331599663</v>
      </c>
      <c r="Z1463" s="22">
        <v>3.2298156684003345</v>
      </c>
      <c r="AA1463" s="22">
        <v>3.2431786386091233</v>
      </c>
      <c r="AB1463" s="22">
        <v>4.120331223727825E-3</v>
      </c>
      <c r="AC1463" s="22">
        <v>0.90006981168187461</v>
      </c>
      <c r="AD1463" s="22">
        <v>1.7641034676287002E-4</v>
      </c>
      <c r="AE1463" s="22">
        <v>1.1852957183684145</v>
      </c>
      <c r="AF1463" s="22">
        <v>1.0638020668545507</v>
      </c>
      <c r="AG1463" s="22">
        <v>0.94872009132402935</v>
      </c>
      <c r="AH1463" s="22">
        <v>3.2431786386091228</v>
      </c>
      <c r="AI1463">
        <v>-18.902189705582391</v>
      </c>
      <c r="AJ1463">
        <v>-10.787464088230255</v>
      </c>
      <c r="AK1463">
        <v>-7.1916427254868367</v>
      </c>
      <c r="AL1463">
        <v>13.415204810032671</v>
      </c>
      <c r="AM1463">
        <v>10.787464088230255</v>
      </c>
      <c r="AN1463">
        <v>7.1916427254868367</v>
      </c>
    </row>
    <row r="1464" spans="24:40" x14ac:dyDescent="0.25">
      <c r="X1464">
        <v>73</v>
      </c>
      <c r="Y1464" s="22">
        <v>69.994679092620601</v>
      </c>
      <c r="Z1464" s="22">
        <v>3.0053209073793994</v>
      </c>
      <c r="AA1464" s="22">
        <v>3.0179303241181685</v>
      </c>
      <c r="AB1464" s="22">
        <v>4.1781669503786565E-3</v>
      </c>
      <c r="AC1464" s="22">
        <v>0.83753298971623358</v>
      </c>
      <c r="AD1464" s="22">
        <v>1.5490106003140101E-4</v>
      </c>
      <c r="AE1464" s="22">
        <v>1.2070560687293583</v>
      </c>
      <c r="AF1464" s="22">
        <v>1.0664192253398381</v>
      </c>
      <c r="AG1464" s="22">
        <v>0.91516828491607682</v>
      </c>
      <c r="AH1464" s="22">
        <v>3.0179303241181756</v>
      </c>
      <c r="AI1464">
        <v>-18.902189705582391</v>
      </c>
      <c r="AJ1464">
        <v>-10.787464088230255</v>
      </c>
      <c r="AK1464">
        <v>-7.1916427254868367</v>
      </c>
      <c r="AL1464">
        <v>13.415204810032671</v>
      </c>
      <c r="AM1464">
        <v>10.787464088230255</v>
      </c>
      <c r="AN1464">
        <v>7.1916427254868367</v>
      </c>
    </row>
    <row r="1465" spans="24:40" x14ac:dyDescent="0.25">
      <c r="X1465">
        <v>72.5</v>
      </c>
      <c r="Y1465" s="22">
        <v>69.399398607379823</v>
      </c>
      <c r="Z1465" s="22">
        <v>3.1006013926201774</v>
      </c>
      <c r="AA1465" s="22">
        <v>3.1115289556195336</v>
      </c>
      <c r="AB1465" s="22">
        <v>3.5119592827880363E-3</v>
      </c>
      <c r="AC1465" s="22">
        <v>0.86379718434158625</v>
      </c>
      <c r="AD1465" s="22">
        <v>1.3840358780750544E-4</v>
      </c>
      <c r="AE1465" s="22">
        <v>1.2070560687293583</v>
      </c>
      <c r="AF1465" s="22">
        <v>1.0686408179169016</v>
      </c>
      <c r="AG1465" s="22">
        <v>0.92940689923283126</v>
      </c>
      <c r="AH1465" s="22">
        <v>3.1115289556195291</v>
      </c>
      <c r="AI1465">
        <v>-18.902189705582391</v>
      </c>
      <c r="AJ1465">
        <v>-10.787464088230255</v>
      </c>
      <c r="AK1465">
        <v>-7.1916427254868367</v>
      </c>
      <c r="AL1465">
        <v>13.415204810032671</v>
      </c>
      <c r="AM1465">
        <v>10.787464088230255</v>
      </c>
      <c r="AN1465">
        <v>7.1916427254868367</v>
      </c>
    </row>
    <row r="1466" spans="24:40" x14ac:dyDescent="0.25">
      <c r="X1466">
        <v>71.599999999999994</v>
      </c>
      <c r="Y1466" s="22">
        <v>69.006938198078913</v>
      </c>
      <c r="Z1466" s="22">
        <v>2.5930618019210812</v>
      </c>
      <c r="AA1466" s="22">
        <v>2.6024653078825821</v>
      </c>
      <c r="AB1466" s="22">
        <v>3.6133069413137545E-3</v>
      </c>
      <c r="AC1466" s="22">
        <v>0.72243836329235345</v>
      </c>
      <c r="AD1466" s="22">
        <v>9.9615045045561737E-5</v>
      </c>
      <c r="AE1466" s="22">
        <v>1.2070560687293583</v>
      </c>
      <c r="AF1466" s="22">
        <v>1.074446641298513</v>
      </c>
      <c r="AG1466" s="22">
        <v>0.8499637423398444</v>
      </c>
      <c r="AH1466" s="22">
        <v>2.6024653078825817</v>
      </c>
      <c r="AI1466">
        <v>-18.902189705582391</v>
      </c>
      <c r="AJ1466">
        <v>-10.787464088230255</v>
      </c>
      <c r="AK1466">
        <v>-7.1916427254868367</v>
      </c>
      <c r="AL1466">
        <v>13.415204810032671</v>
      </c>
      <c r="AM1466">
        <v>10.787464088230255</v>
      </c>
      <c r="AN1466">
        <v>7.1916427254868367</v>
      </c>
    </row>
    <row r="1467" spans="24:40" x14ac:dyDescent="0.25">
      <c r="X1467">
        <v>71.7</v>
      </c>
      <c r="Y1467" s="22">
        <v>68.062487685562033</v>
      </c>
      <c r="Z1467" s="22">
        <v>3.63751231443797</v>
      </c>
      <c r="AA1467" s="22">
        <v>3.6602667856432731</v>
      </c>
      <c r="AB1467" s="22">
        <v>6.2166154922237791E-3</v>
      </c>
      <c r="AC1467" s="22">
        <v>1.0147533608584087</v>
      </c>
      <c r="AD1467" s="22">
        <v>3.3902339675310697E-4</v>
      </c>
      <c r="AE1467" s="22">
        <v>1.2070560687293583</v>
      </c>
      <c r="AF1467" s="22">
        <v>1.0763583581028449</v>
      </c>
      <c r="AG1467" s="22">
        <v>1.0073496715929424</v>
      </c>
      <c r="AH1467" s="22">
        <v>3.6602667856432718</v>
      </c>
      <c r="AI1467">
        <v>-18.902189705582391</v>
      </c>
      <c r="AJ1467">
        <v>-10.787464088230255</v>
      </c>
      <c r="AK1467">
        <v>-7.1916427254868367</v>
      </c>
      <c r="AL1467">
        <v>13.415204810032671</v>
      </c>
      <c r="AM1467">
        <v>10.787464088230255</v>
      </c>
      <c r="AN1467">
        <v>7.1916427254868367</v>
      </c>
    </row>
    <row r="1468" spans="24:40" x14ac:dyDescent="0.25">
      <c r="X1468">
        <v>71.400000000000006</v>
      </c>
      <c r="Y1468" s="22">
        <v>67.460002424188332</v>
      </c>
      <c r="Z1468" s="22">
        <v>3.9399975758116739</v>
      </c>
      <c r="AA1468" s="22">
        <v>3.9633351488706268</v>
      </c>
      <c r="AB1468" s="22">
        <v>5.888367292279555E-3</v>
      </c>
      <c r="AC1468" s="22">
        <v>1.0989559089332335</v>
      </c>
      <c r="AD1468" s="22">
        <v>3.7650146634140002E-4</v>
      </c>
      <c r="AE1468" s="22">
        <v>1.2070560687293583</v>
      </c>
      <c r="AF1468" s="22">
        <v>1.0770734631356373</v>
      </c>
      <c r="AG1468" s="22">
        <v>1.0483109791150875</v>
      </c>
      <c r="AH1468" s="22">
        <v>3.9633351488706259</v>
      </c>
      <c r="AI1468">
        <v>-18.902189705582391</v>
      </c>
      <c r="AJ1468">
        <v>-10.787464088230255</v>
      </c>
      <c r="AK1468">
        <v>-7.1916427254868367</v>
      </c>
      <c r="AL1468">
        <v>13.415204810032671</v>
      </c>
      <c r="AM1468">
        <v>10.787464088230255</v>
      </c>
      <c r="AN1468">
        <v>7.1916427254868367</v>
      </c>
    </row>
    <row r="1469" spans="24:40" x14ac:dyDescent="0.25">
      <c r="X1469">
        <v>71.2</v>
      </c>
      <c r="Y1469" s="22">
        <v>67.668427501288463</v>
      </c>
      <c r="Z1469" s="22">
        <v>3.5315724987115402</v>
      </c>
      <c r="AA1469" s="22">
        <v>3.5487834153373115</v>
      </c>
      <c r="AB1469" s="22">
        <v>4.8498075569756906E-3</v>
      </c>
      <c r="AC1469" s="22">
        <v>0.98452262802109847</v>
      </c>
      <c r="AD1469" s="22">
        <v>2.4861863530291323E-4</v>
      </c>
      <c r="AE1469" s="22">
        <v>1.2070560687293583</v>
      </c>
      <c r="AF1469" s="22">
        <v>1.0786496507530914</v>
      </c>
      <c r="AG1469" s="22">
        <v>0.9922311363896511</v>
      </c>
      <c r="AH1469" s="22">
        <v>3.5487834153373132</v>
      </c>
      <c r="AI1469">
        <v>-18.902189705582391</v>
      </c>
      <c r="AJ1469">
        <v>-10.787464088230255</v>
      </c>
      <c r="AK1469">
        <v>-7.1916427254868367</v>
      </c>
      <c r="AL1469">
        <v>13.415204810032671</v>
      </c>
      <c r="AM1469">
        <v>10.787464088230255</v>
      </c>
      <c r="AN1469">
        <v>7.1916427254868367</v>
      </c>
    </row>
    <row r="1470" spans="24:40" x14ac:dyDescent="0.25">
      <c r="X1470">
        <v>71.099999999999994</v>
      </c>
      <c r="Y1470" s="22">
        <v>67.308598817683091</v>
      </c>
      <c r="Z1470" s="22">
        <v>3.7914011823169034</v>
      </c>
      <c r="AA1470" s="22">
        <v>3.8067877738281908</v>
      </c>
      <c r="AB1470" s="22">
        <v>4.0418831900916313E-3</v>
      </c>
      <c r="AC1470" s="22">
        <v>1.0565282046083206</v>
      </c>
      <c r="AD1470" s="22">
        <v>2.3842471520824611E-4</v>
      </c>
      <c r="AE1470" s="22">
        <v>1.2070560687293583</v>
      </c>
      <c r="AF1470" s="22">
        <v>1.0843896129106505</v>
      </c>
      <c r="AG1470" s="22">
        <v>1.0278755783694449</v>
      </c>
      <c r="AH1470" s="22">
        <v>3.8067877738281855</v>
      </c>
      <c r="AI1470">
        <v>-18.902189705582391</v>
      </c>
      <c r="AJ1470">
        <v>-10.787464088230255</v>
      </c>
      <c r="AK1470">
        <v>-7.1916427254868367</v>
      </c>
      <c r="AL1470">
        <v>13.415204810032671</v>
      </c>
      <c r="AM1470">
        <v>10.787464088230255</v>
      </c>
      <c r="AN1470">
        <v>7.1916427254868367</v>
      </c>
    </row>
    <row r="1471" spans="24:40" x14ac:dyDescent="0.25">
      <c r="X1471">
        <v>68</v>
      </c>
      <c r="Y1471" s="22">
        <v>69.05887526548041</v>
      </c>
      <c r="Z1471" s="22">
        <v>-1.0588752654804097</v>
      </c>
      <c r="AA1471" s="22">
        <v>-1.0821633207896468</v>
      </c>
      <c r="AB1471" s="22">
        <v>2.1519908189309649E-2</v>
      </c>
      <c r="AC1471" s="22">
        <v>-0.29769442285614045</v>
      </c>
      <c r="AD1471" s="22">
        <v>1.0258319380918664E-4</v>
      </c>
      <c r="AE1471" s="22">
        <v>1.2294035019788656</v>
      </c>
      <c r="AF1471" s="22">
        <v>1.0866581409824747</v>
      </c>
      <c r="AG1471" s="22">
        <v>0.54561380376246027</v>
      </c>
      <c r="AH1471" s="22">
        <v>-1.0821633207896411</v>
      </c>
      <c r="AI1471">
        <v>-18.902189705582391</v>
      </c>
      <c r="AJ1471">
        <v>-10.787464088230255</v>
      </c>
      <c r="AK1471">
        <v>-7.1916427254868367</v>
      </c>
      <c r="AL1471">
        <v>13.415204810032671</v>
      </c>
      <c r="AM1471">
        <v>10.787464088230255</v>
      </c>
      <c r="AN1471">
        <v>7.1916427254868367</v>
      </c>
    </row>
    <row r="1472" spans="24:40" x14ac:dyDescent="0.25">
      <c r="X1472">
        <v>67.7</v>
      </c>
      <c r="Y1472" s="22">
        <v>69.041121490142771</v>
      </c>
      <c r="Z1472" s="22">
        <v>-1.3411214901427684</v>
      </c>
      <c r="AA1472" s="22">
        <v>-1.3501892756828937</v>
      </c>
      <c r="AB1472" s="22">
        <v>6.7159365752932883E-3</v>
      </c>
      <c r="AC1472" s="22">
        <v>-0.37422541588170716</v>
      </c>
      <c r="AD1472" s="22">
        <v>4.9836332753812875E-5</v>
      </c>
      <c r="AE1472" s="22">
        <v>1.2294035019788656</v>
      </c>
      <c r="AF1472" s="22">
        <v>1.0888974459126886</v>
      </c>
      <c r="AG1472" s="22">
        <v>0.61173966348578968</v>
      </c>
      <c r="AH1472" s="22">
        <v>-1.3501892756828959</v>
      </c>
      <c r="AI1472">
        <v>-18.902189705582391</v>
      </c>
      <c r="AJ1472">
        <v>-10.787464088230255</v>
      </c>
      <c r="AK1472">
        <v>-7.1916427254868367</v>
      </c>
      <c r="AL1472">
        <v>13.415204810032671</v>
      </c>
      <c r="AM1472">
        <v>10.787464088230255</v>
      </c>
      <c r="AN1472">
        <v>7.1916427254868367</v>
      </c>
    </row>
    <row r="1473" spans="24:40" x14ac:dyDescent="0.25">
      <c r="X1473">
        <v>67.400000000000006</v>
      </c>
      <c r="Y1473" s="22">
        <v>69.011276103932261</v>
      </c>
      <c r="Z1473" s="22">
        <v>-1.611276103932255</v>
      </c>
      <c r="AA1473" s="22">
        <v>-1.6224394976618726</v>
      </c>
      <c r="AB1473" s="22">
        <v>6.8806225105526014E-3</v>
      </c>
      <c r="AC1473" s="22">
        <v>-0.44964640985438886</v>
      </c>
      <c r="AD1473" s="22">
        <v>7.3725026199050419E-5</v>
      </c>
      <c r="AE1473" s="22">
        <v>1.2294035019788656</v>
      </c>
      <c r="AF1473" s="22">
        <v>1.0889916036610754</v>
      </c>
      <c r="AG1473" s="22">
        <v>0.67055679092407139</v>
      </c>
      <c r="AH1473" s="22">
        <v>-1.6224394976618768</v>
      </c>
      <c r="AI1473">
        <v>-18.902189705582391</v>
      </c>
      <c r="AJ1473">
        <v>-10.787464088230255</v>
      </c>
      <c r="AK1473">
        <v>-7.1916427254868367</v>
      </c>
      <c r="AL1473">
        <v>13.415204810032671</v>
      </c>
      <c r="AM1473">
        <v>10.787464088230255</v>
      </c>
      <c r="AN1473">
        <v>7.1916427254868367</v>
      </c>
    </row>
    <row r="1474" spans="24:40" x14ac:dyDescent="0.25">
      <c r="X1474">
        <v>67.2</v>
      </c>
      <c r="Y1474" s="22">
        <v>68.420320953628391</v>
      </c>
      <c r="Z1474" s="22">
        <v>-1.2203209536283879</v>
      </c>
      <c r="AA1474" s="22">
        <v>-1.229950601208472</v>
      </c>
      <c r="AB1474" s="22">
        <v>7.8292962096395517E-3</v>
      </c>
      <c r="AC1474" s="22">
        <v>-0.34070833686784741</v>
      </c>
      <c r="AD1474" s="22">
        <v>4.8211233710365693E-5</v>
      </c>
      <c r="AE1474" s="22">
        <v>1.2294035019788656</v>
      </c>
      <c r="AF1474" s="22">
        <v>1.0908278507204283</v>
      </c>
      <c r="AG1474" s="22">
        <v>0.58370226731429387</v>
      </c>
      <c r="AH1474" s="22">
        <v>-1.2299506012084733</v>
      </c>
      <c r="AI1474">
        <v>-18.902189705582391</v>
      </c>
      <c r="AJ1474">
        <v>-10.787464088230255</v>
      </c>
      <c r="AK1474">
        <v>-7.1916427254868367</v>
      </c>
      <c r="AL1474">
        <v>13.415204810032671</v>
      </c>
      <c r="AM1474">
        <v>10.787464088230255</v>
      </c>
      <c r="AN1474">
        <v>7.1916427254868367</v>
      </c>
    </row>
    <row r="1475" spans="24:40" x14ac:dyDescent="0.25">
      <c r="X1475">
        <v>66.900000000000006</v>
      </c>
      <c r="Y1475" s="22">
        <v>68.359318973556711</v>
      </c>
      <c r="Z1475" s="22">
        <v>-1.4593189735567051</v>
      </c>
      <c r="AA1475" s="22">
        <v>-1.4701602729569174</v>
      </c>
      <c r="AB1475" s="22">
        <v>7.3742295990659058E-3</v>
      </c>
      <c r="AC1475" s="22">
        <v>-0.40734214667531904</v>
      </c>
      <c r="AD1475" s="22">
        <v>6.4877813343124739E-5</v>
      </c>
      <c r="AE1475" s="22">
        <v>1.2294035019788656</v>
      </c>
      <c r="AF1475" s="22">
        <v>1.0926851340045647</v>
      </c>
      <c r="AG1475" s="22">
        <v>0.63823361449810756</v>
      </c>
      <c r="AH1475" s="22">
        <v>-1.4701602729569148</v>
      </c>
      <c r="AI1475">
        <v>-18.902189705582391</v>
      </c>
      <c r="AJ1475">
        <v>-10.787464088230255</v>
      </c>
      <c r="AK1475">
        <v>-7.1916427254868367</v>
      </c>
      <c r="AL1475">
        <v>13.415204810032671</v>
      </c>
      <c r="AM1475">
        <v>10.787464088230255</v>
      </c>
      <c r="AN1475">
        <v>7.1916427254868367</v>
      </c>
    </row>
    <row r="1476" spans="24:40" x14ac:dyDescent="0.25">
      <c r="X1476">
        <v>66.599999999999994</v>
      </c>
      <c r="Y1476" s="22">
        <v>68.110778152571129</v>
      </c>
      <c r="Z1476" s="22">
        <v>-1.5107781525711346</v>
      </c>
      <c r="AA1476" s="22">
        <v>-1.5210945541065968</v>
      </c>
      <c r="AB1476" s="22">
        <v>6.7822223855897755E-3</v>
      </c>
      <c r="AC1476" s="22">
        <v>-0.42158033578761578</v>
      </c>
      <c r="AD1476" s="22">
        <v>6.3875546885554726E-5</v>
      </c>
      <c r="AE1476" s="22">
        <v>1.2457497672431228</v>
      </c>
      <c r="AF1476" s="22">
        <v>1.0931339363169847</v>
      </c>
      <c r="AG1476" s="22">
        <v>0.6492921805994708</v>
      </c>
      <c r="AH1476" s="22">
        <v>-1.521094554106595</v>
      </c>
      <c r="AI1476">
        <v>-18.902189705582391</v>
      </c>
      <c r="AJ1476">
        <v>-10.787464088230255</v>
      </c>
      <c r="AK1476">
        <v>-7.1916427254868367</v>
      </c>
      <c r="AL1476">
        <v>13.415204810032671</v>
      </c>
      <c r="AM1476">
        <v>10.787464088230255</v>
      </c>
      <c r="AN1476">
        <v>7.1916427254868367</v>
      </c>
    </row>
    <row r="1477" spans="24:40" x14ac:dyDescent="0.25">
      <c r="X1477">
        <v>66.2</v>
      </c>
      <c r="Y1477" s="22">
        <v>67.398320314374502</v>
      </c>
      <c r="Z1477" s="22">
        <v>-1.1983203143744987</v>
      </c>
      <c r="AA1477" s="22">
        <v>-1.2065013719290221</v>
      </c>
      <c r="AB1477" s="22">
        <v>6.780810817848826E-3</v>
      </c>
      <c r="AC1477" s="22">
        <v>-0.33438921569475033</v>
      </c>
      <c r="AD1477" s="22">
        <v>4.0177920089541928E-5</v>
      </c>
      <c r="AE1477" s="22">
        <v>1.2457497672431228</v>
      </c>
      <c r="AF1477" s="22">
        <v>1.0939289488019062</v>
      </c>
      <c r="AG1477" s="22">
        <v>0.57826396714195349</v>
      </c>
      <c r="AH1477" s="22">
        <v>-1.2065013719290245</v>
      </c>
      <c r="AI1477">
        <v>-18.902189705582391</v>
      </c>
      <c r="AJ1477">
        <v>-10.787464088230255</v>
      </c>
      <c r="AK1477">
        <v>-7.1916427254868367</v>
      </c>
      <c r="AL1477">
        <v>13.415204810032671</v>
      </c>
      <c r="AM1477">
        <v>10.787464088230255</v>
      </c>
      <c r="AN1477">
        <v>7.1916427254868367</v>
      </c>
    </row>
    <row r="1478" spans="24:40" x14ac:dyDescent="0.25">
      <c r="X1478">
        <v>59.7</v>
      </c>
      <c r="Y1478" s="22">
        <v>65.297093214698876</v>
      </c>
      <c r="Z1478" s="22">
        <v>-5.597093214698873</v>
      </c>
      <c r="AA1478" s="22">
        <v>-5.6188957003334394</v>
      </c>
      <c r="AB1478" s="22">
        <v>3.8802082824327998E-3</v>
      </c>
      <c r="AC1478" s="22">
        <v>-1.5595835544784531</v>
      </c>
      <c r="AD1478" s="22">
        <v>4.9866301930035623E-4</v>
      </c>
      <c r="AE1478" s="22">
        <v>1.2457497672431228</v>
      </c>
      <c r="AF1478" s="22">
        <v>1.0945989418102215</v>
      </c>
      <c r="AG1478" s="22">
        <v>1.2488328769208685</v>
      </c>
      <c r="AH1478" s="22">
        <v>-5.6188957003334332</v>
      </c>
      <c r="AI1478">
        <v>-18.902189705582391</v>
      </c>
      <c r="AJ1478">
        <v>-10.787464088230255</v>
      </c>
      <c r="AK1478">
        <v>-7.1916427254868367</v>
      </c>
      <c r="AL1478">
        <v>13.415204810032671</v>
      </c>
      <c r="AM1478">
        <v>10.787464088230255</v>
      </c>
      <c r="AN1478">
        <v>7.1916427254868367</v>
      </c>
    </row>
    <row r="1479" spans="24:40" x14ac:dyDescent="0.25">
      <c r="X1479">
        <v>59.4</v>
      </c>
      <c r="Y1479" s="22">
        <v>65.040354704217791</v>
      </c>
      <c r="Z1479" s="22">
        <v>-5.6403547042177919</v>
      </c>
      <c r="AA1479" s="22">
        <v>-5.6620037887443644</v>
      </c>
      <c r="AB1479" s="22">
        <v>3.8235729494927708E-3</v>
      </c>
      <c r="AC1479" s="22">
        <v>-1.5715933327772247</v>
      </c>
      <c r="AD1479" s="22">
        <v>4.989532712752991E-4</v>
      </c>
      <c r="AE1479" s="22">
        <v>1.2457497672431228</v>
      </c>
      <c r="AF1479" s="22">
        <v>1.0989559089332335</v>
      </c>
      <c r="AG1479" s="22">
        <v>1.2536320563774781</v>
      </c>
      <c r="AH1479" s="22">
        <v>-5.6620037887443608</v>
      </c>
      <c r="AI1479">
        <v>-18.902189705582391</v>
      </c>
      <c r="AJ1479">
        <v>-10.787464088230255</v>
      </c>
      <c r="AK1479">
        <v>-7.1916427254868367</v>
      </c>
      <c r="AL1479">
        <v>13.415204810032671</v>
      </c>
      <c r="AM1479">
        <v>10.787464088230255</v>
      </c>
      <c r="AN1479">
        <v>7.1916427254868367</v>
      </c>
    </row>
    <row r="1480" spans="24:40" x14ac:dyDescent="0.25">
      <c r="X1480">
        <v>58.9</v>
      </c>
      <c r="Y1480" s="22">
        <v>64.671202129195137</v>
      </c>
      <c r="Z1480" s="22">
        <v>-5.7712021291951388</v>
      </c>
      <c r="AA1480" s="22">
        <v>-5.7941813645571969</v>
      </c>
      <c r="AB1480" s="22">
        <v>3.965915789694751E-3</v>
      </c>
      <c r="AC1480" s="22">
        <v>-1.6081667438854106</v>
      </c>
      <c r="AD1480" s="22">
        <v>5.4197323655606018E-4</v>
      </c>
      <c r="AE1480" s="22">
        <v>1.2457497672431228</v>
      </c>
      <c r="AF1480" s="22">
        <v>1.0992084253326686</v>
      </c>
      <c r="AG1480" s="22">
        <v>1.2681351441725013</v>
      </c>
      <c r="AH1480" s="22">
        <v>-5.7941813645571916</v>
      </c>
      <c r="AI1480">
        <v>-18.902189705582391</v>
      </c>
      <c r="AJ1480">
        <v>-10.787464088230255</v>
      </c>
      <c r="AK1480">
        <v>-7.1916427254868367</v>
      </c>
      <c r="AL1480">
        <v>13.415204810032671</v>
      </c>
      <c r="AM1480">
        <v>10.787464088230255</v>
      </c>
      <c r="AN1480">
        <v>7.1916427254868367</v>
      </c>
    </row>
    <row r="1481" spans="24:40" x14ac:dyDescent="0.25">
      <c r="X1481">
        <v>58.3</v>
      </c>
      <c r="Y1481" s="22">
        <v>68.075098252539888</v>
      </c>
      <c r="Z1481" s="22">
        <v>-9.7750982525398911</v>
      </c>
      <c r="AA1481" s="22">
        <v>-9.8174478712462161</v>
      </c>
      <c r="AB1481" s="22">
        <v>4.3137095568757007E-3</v>
      </c>
      <c r="AC1481" s="22">
        <v>-2.7243428381933401</v>
      </c>
      <c r="AD1481" s="22">
        <v>1.6923815848822281E-3</v>
      </c>
      <c r="AE1481" s="22">
        <v>1.262435852359769</v>
      </c>
      <c r="AF1481" s="22">
        <v>1.1091458225250623</v>
      </c>
      <c r="AG1481" s="22">
        <v>1.6505583413479634</v>
      </c>
      <c r="AH1481" s="22">
        <v>-9.8174478712462143</v>
      </c>
      <c r="AI1481">
        <v>-18.902189705582391</v>
      </c>
      <c r="AJ1481">
        <v>-10.787464088230255</v>
      </c>
      <c r="AK1481">
        <v>-7.1916427254868367</v>
      </c>
      <c r="AL1481">
        <v>13.415204810032671</v>
      </c>
      <c r="AM1481">
        <v>10.787464088230255</v>
      </c>
      <c r="AN1481">
        <v>7.1916427254868367</v>
      </c>
    </row>
    <row r="1482" spans="24:40" x14ac:dyDescent="0.25">
      <c r="X1482">
        <v>57.4</v>
      </c>
      <c r="Y1482" s="22">
        <v>62.11529456576185</v>
      </c>
      <c r="Z1482" s="22">
        <v>-4.7152945657618517</v>
      </c>
      <c r="AA1482" s="22">
        <v>-4.7281713849437352</v>
      </c>
      <c r="AB1482" s="22">
        <v>2.7234247943907623E-3</v>
      </c>
      <c r="AC1482" s="22">
        <v>-1.3131154496895989</v>
      </c>
      <c r="AD1482" s="22">
        <v>2.4782892336969376E-4</v>
      </c>
      <c r="AE1482" s="22">
        <v>1.262435852359769</v>
      </c>
      <c r="AF1482" s="22">
        <v>1.116180574937554</v>
      </c>
      <c r="AG1482" s="22">
        <v>1.1459124965238834</v>
      </c>
      <c r="AH1482" s="22">
        <v>-4.728171384943737</v>
      </c>
      <c r="AI1482">
        <v>-18.902189705582391</v>
      </c>
      <c r="AJ1482">
        <v>-10.787464088230255</v>
      </c>
      <c r="AK1482">
        <v>-7.1916427254868367</v>
      </c>
      <c r="AL1482">
        <v>13.415204810032671</v>
      </c>
      <c r="AM1482">
        <v>10.787464088230255</v>
      </c>
      <c r="AN1482">
        <v>7.1916427254868367</v>
      </c>
    </row>
    <row r="1483" spans="24:40" x14ac:dyDescent="0.25">
      <c r="X1483">
        <v>56.7</v>
      </c>
      <c r="Y1483" s="22">
        <v>60.581585475903054</v>
      </c>
      <c r="Z1483" s="22">
        <v>-3.8815854759030515</v>
      </c>
      <c r="AA1483" s="22">
        <v>-3.8983294621461297</v>
      </c>
      <c r="AB1483" s="22">
        <v>4.2951696119245446E-3</v>
      </c>
      <c r="AC1483" s="22">
        <v>-1.0817969157722156</v>
      </c>
      <c r="AD1483" s="22">
        <v>2.6569756925025827E-4</v>
      </c>
      <c r="AE1483" s="22">
        <v>1.262435852359769</v>
      </c>
      <c r="AF1483" s="22">
        <v>1.1176843640485132</v>
      </c>
      <c r="AG1483" s="22">
        <v>1.0400946667357811</v>
      </c>
      <c r="AH1483" s="22">
        <v>-3.8983294621461315</v>
      </c>
      <c r="AI1483">
        <v>-18.902189705582391</v>
      </c>
      <c r="AJ1483">
        <v>-10.787464088230255</v>
      </c>
      <c r="AK1483">
        <v>-7.1916427254868367</v>
      </c>
      <c r="AL1483">
        <v>13.415204810032671</v>
      </c>
      <c r="AM1483">
        <v>10.787464088230255</v>
      </c>
      <c r="AN1483">
        <v>7.1916427254868367</v>
      </c>
    </row>
    <row r="1484" spans="24:40" x14ac:dyDescent="0.25">
      <c r="X1484">
        <v>56.2</v>
      </c>
      <c r="Y1484" s="22">
        <v>59.463712818017328</v>
      </c>
      <c r="Z1484" s="22">
        <v>-3.2637128180173249</v>
      </c>
      <c r="AA1484" s="22">
        <v>-3.3180987994917572</v>
      </c>
      <c r="AB1484" s="22">
        <v>1.6390705871315196E-2</v>
      </c>
      <c r="AC1484" s="22">
        <v>-0.9151715633363926</v>
      </c>
      <c r="AD1484" s="22">
        <v>7.3455863165641626E-4</v>
      </c>
      <c r="AE1484" s="22">
        <v>1.262435852359769</v>
      </c>
      <c r="AF1484" s="22">
        <v>1.1214239676633204</v>
      </c>
      <c r="AG1484" s="22">
        <v>0.95664599687470209</v>
      </c>
      <c r="AH1484" s="22">
        <v>-3.3180987994917586</v>
      </c>
      <c r="AI1484">
        <v>-18.902189705582391</v>
      </c>
      <c r="AJ1484">
        <v>-10.787464088230255</v>
      </c>
      <c r="AK1484">
        <v>-7.1916427254868367</v>
      </c>
      <c r="AL1484">
        <v>13.415204810032671</v>
      </c>
      <c r="AM1484">
        <v>10.787464088230255</v>
      </c>
      <c r="AN1484">
        <v>7.1916427254868367</v>
      </c>
    </row>
    <row r="1485" spans="24:40" x14ac:dyDescent="0.25">
      <c r="X1485">
        <v>73.3</v>
      </c>
      <c r="Y1485" s="22">
        <v>74.449065822231759</v>
      </c>
      <c r="Z1485" s="22">
        <v>-1.149065822231762</v>
      </c>
      <c r="AA1485" s="22">
        <v>-1.1724538427730522</v>
      </c>
      <c r="AB1485" s="22">
        <v>1.994792433447087E-2</v>
      </c>
      <c r="AC1485" s="22">
        <v>-0.32279159852218631</v>
      </c>
      <c r="AD1485" s="22">
        <v>1.1161932801307794E-4</v>
      </c>
      <c r="AE1485" s="22">
        <v>1.262435852359769</v>
      </c>
      <c r="AF1485" s="22">
        <v>1.1276953195204322</v>
      </c>
      <c r="AG1485" s="22">
        <v>0.56814751475491498</v>
      </c>
      <c r="AH1485" s="22">
        <v>-1.1724538427730586</v>
      </c>
      <c r="AI1485">
        <v>-18.902189705582391</v>
      </c>
      <c r="AJ1485">
        <v>-10.787464088230255</v>
      </c>
      <c r="AK1485">
        <v>-7.1916427254868367</v>
      </c>
      <c r="AL1485">
        <v>13.415204810032671</v>
      </c>
      <c r="AM1485">
        <v>10.787464088230255</v>
      </c>
      <c r="AN1485">
        <v>7.1916427254868367</v>
      </c>
    </row>
    <row r="1486" spans="24:40" x14ac:dyDescent="0.25">
      <c r="X1486">
        <v>73.2</v>
      </c>
      <c r="Y1486" s="22">
        <v>75.077779724593597</v>
      </c>
      <c r="Z1486" s="22">
        <v>-1.8777797245935943</v>
      </c>
      <c r="AA1486" s="22">
        <v>-1.8896272554556646</v>
      </c>
      <c r="AB1486" s="22">
        <v>6.2697713677986999E-3</v>
      </c>
      <c r="AC1486" s="22">
        <v>-0.52385643935361026</v>
      </c>
      <c r="AD1486" s="22">
        <v>9.1128490348822743E-5</v>
      </c>
      <c r="AE1486" s="22">
        <v>1.262435852359769</v>
      </c>
      <c r="AF1486" s="22">
        <v>1.1285522929162761</v>
      </c>
      <c r="AG1486" s="22">
        <v>0.72377927529987363</v>
      </c>
      <c r="AH1486" s="22">
        <v>-1.8896272554556623</v>
      </c>
      <c r="AI1486">
        <v>-18.902189705582391</v>
      </c>
      <c r="AJ1486">
        <v>-10.787464088230255</v>
      </c>
      <c r="AK1486">
        <v>-7.1916427254868367</v>
      </c>
      <c r="AL1486">
        <v>13.415204810032671</v>
      </c>
      <c r="AM1486">
        <v>10.787464088230255</v>
      </c>
      <c r="AN1486">
        <v>7.1916427254868367</v>
      </c>
    </row>
    <row r="1487" spans="24:40" x14ac:dyDescent="0.25">
      <c r="X1487">
        <v>73</v>
      </c>
      <c r="Y1487" s="22">
        <v>74.751855839611352</v>
      </c>
      <c r="Z1487" s="22">
        <v>-1.7518558396113519</v>
      </c>
      <c r="AA1487" s="22">
        <v>-1.7636721987290969</v>
      </c>
      <c r="AB1487" s="22">
        <v>6.6998613043024293E-3</v>
      </c>
      <c r="AC1487" s="22">
        <v>-0.48883242868963805</v>
      </c>
      <c r="AD1487" s="22">
        <v>8.4830442623168477E-5</v>
      </c>
      <c r="AE1487" s="22">
        <v>1.262435852359769</v>
      </c>
      <c r="AF1487" s="22">
        <v>1.1294438227259591</v>
      </c>
      <c r="AG1487" s="22">
        <v>0.69916552309852786</v>
      </c>
      <c r="AH1487" s="22">
        <v>-1.7636721987290911</v>
      </c>
      <c r="AI1487">
        <v>-18.902189705582391</v>
      </c>
      <c r="AJ1487">
        <v>-10.787464088230255</v>
      </c>
      <c r="AK1487">
        <v>-7.1916427254868367</v>
      </c>
      <c r="AL1487">
        <v>13.415204810032671</v>
      </c>
      <c r="AM1487">
        <v>10.787464088230255</v>
      </c>
      <c r="AN1487">
        <v>7.1916427254868367</v>
      </c>
    </row>
    <row r="1488" spans="24:40" x14ac:dyDescent="0.25">
      <c r="X1488">
        <v>72.900000000000006</v>
      </c>
      <c r="Y1488" s="22">
        <v>76.797396297345671</v>
      </c>
      <c r="Z1488" s="22">
        <v>-3.8973962973456651</v>
      </c>
      <c r="AA1488" s="22">
        <v>-3.9214617348377203</v>
      </c>
      <c r="AB1488" s="22">
        <v>6.1368538364829969E-3</v>
      </c>
      <c r="AC1488" s="22">
        <v>-1.0872093199552832</v>
      </c>
      <c r="AD1488" s="22">
        <v>3.8414211697297527E-4</v>
      </c>
      <c r="AE1488" s="22">
        <v>1.262435852359769</v>
      </c>
      <c r="AF1488" s="22">
        <v>1.131172088313724</v>
      </c>
      <c r="AG1488" s="22">
        <v>1.0426933010024009</v>
      </c>
      <c r="AH1488" s="22">
        <v>-3.9214617348377252</v>
      </c>
      <c r="AI1488">
        <v>-18.902189705582391</v>
      </c>
      <c r="AJ1488">
        <v>-10.787464088230255</v>
      </c>
      <c r="AK1488">
        <v>-7.1916427254868367</v>
      </c>
      <c r="AL1488">
        <v>13.415204810032671</v>
      </c>
      <c r="AM1488">
        <v>10.787464088230255</v>
      </c>
      <c r="AN1488">
        <v>7.1916427254868367</v>
      </c>
    </row>
    <row r="1489" spans="24:40" x14ac:dyDescent="0.25">
      <c r="X1489">
        <v>72.8</v>
      </c>
      <c r="Y1489" s="22">
        <v>74.768890624885415</v>
      </c>
      <c r="Z1489" s="22">
        <v>-1.9688906248854181</v>
      </c>
      <c r="AA1489" s="22">
        <v>-1.9795616764848631</v>
      </c>
      <c r="AB1489" s="22">
        <v>5.3906133495170748E-3</v>
      </c>
      <c r="AC1489" s="22">
        <v>-0.54903142888438405</v>
      </c>
      <c r="AD1489" s="22">
        <v>8.5985741343082338E-5</v>
      </c>
      <c r="AE1489" s="22">
        <v>1.262435852359769</v>
      </c>
      <c r="AF1489" s="22">
        <v>1.133415731838767</v>
      </c>
      <c r="AG1489" s="22">
        <v>0.74096655044906312</v>
      </c>
      <c r="AH1489" s="22">
        <v>-1.9795616764848698</v>
      </c>
      <c r="AI1489">
        <v>-18.902189705582391</v>
      </c>
      <c r="AJ1489">
        <v>-10.787464088230255</v>
      </c>
      <c r="AK1489">
        <v>-7.1916427254868367</v>
      </c>
      <c r="AL1489">
        <v>13.415204810032671</v>
      </c>
      <c r="AM1489">
        <v>10.787464088230255</v>
      </c>
      <c r="AN1489">
        <v>7.1916427254868367</v>
      </c>
    </row>
    <row r="1490" spans="24:40" x14ac:dyDescent="0.25">
      <c r="X1490">
        <v>72.5</v>
      </c>
      <c r="Y1490" s="22">
        <v>74.536311362901188</v>
      </c>
      <c r="Z1490" s="22">
        <v>-2.0363113629011877</v>
      </c>
      <c r="AA1490" s="22">
        <v>-2.0480535617176656</v>
      </c>
      <c r="AB1490" s="22">
        <v>5.7333455706277013E-3</v>
      </c>
      <c r="AC1490" s="22">
        <v>-0.56792977648932008</v>
      </c>
      <c r="AD1490" s="22">
        <v>9.7890584669411775E-5</v>
      </c>
      <c r="AE1490" s="22">
        <v>1.2933897637306977</v>
      </c>
      <c r="AF1490" s="22">
        <v>1.1353479921505021</v>
      </c>
      <c r="AG1490" s="22">
        <v>0.75361115735458695</v>
      </c>
      <c r="AH1490" s="22">
        <v>-2.0480535617176701</v>
      </c>
      <c r="AI1490">
        <v>-18.902189705582391</v>
      </c>
      <c r="AJ1490">
        <v>-10.787464088230255</v>
      </c>
      <c r="AK1490">
        <v>-7.1916427254868367</v>
      </c>
      <c r="AL1490">
        <v>13.415204810032671</v>
      </c>
      <c r="AM1490">
        <v>10.787464088230255</v>
      </c>
      <c r="AN1490">
        <v>7.1916427254868367</v>
      </c>
    </row>
    <row r="1491" spans="24:40" x14ac:dyDescent="0.25">
      <c r="X1491">
        <v>72.599999999999994</v>
      </c>
      <c r="Y1491" s="22">
        <v>74.840656338022882</v>
      </c>
      <c r="Z1491" s="22">
        <v>-2.2406563380228874</v>
      </c>
      <c r="AA1491" s="22">
        <v>-2.2528867509622188</v>
      </c>
      <c r="AB1491" s="22">
        <v>5.4287739648271214E-3</v>
      </c>
      <c r="AC1491" s="22">
        <v>-0.62482615116762641</v>
      </c>
      <c r="AD1491" s="22">
        <v>1.121581052950191E-4</v>
      </c>
      <c r="AE1491" s="22">
        <v>1.2933897637306977</v>
      </c>
      <c r="AF1491" s="22">
        <v>1.1384446768259304</v>
      </c>
      <c r="AG1491" s="22">
        <v>0.79045945573927223</v>
      </c>
      <c r="AH1491" s="22">
        <v>-2.2528867509622152</v>
      </c>
      <c r="AI1491">
        <v>-18.902189705582391</v>
      </c>
      <c r="AJ1491">
        <v>-10.787464088230255</v>
      </c>
      <c r="AK1491">
        <v>-7.1916427254868367</v>
      </c>
      <c r="AL1491">
        <v>13.415204810032671</v>
      </c>
      <c r="AM1491">
        <v>10.787464088230255</v>
      </c>
      <c r="AN1491">
        <v>7.1916427254868367</v>
      </c>
    </row>
    <row r="1492" spans="24:40" x14ac:dyDescent="0.25">
      <c r="X1492">
        <v>72.5</v>
      </c>
      <c r="Y1492" s="22">
        <v>72.684319203999792</v>
      </c>
      <c r="Z1492" s="22">
        <v>-0.18431920399979163</v>
      </c>
      <c r="AA1492" s="22">
        <v>-0.18605161903848</v>
      </c>
      <c r="AB1492" s="22">
        <v>9.3114752112361671E-3</v>
      </c>
      <c r="AC1492" s="22">
        <v>-5.1499606620470553E-2</v>
      </c>
      <c r="AD1492" s="22">
        <v>1.3120052755071134E-6</v>
      </c>
      <c r="AE1492" s="22">
        <v>1.2933897637306977</v>
      </c>
      <c r="AF1492" s="22">
        <v>1.1504161887007331</v>
      </c>
      <c r="AG1492" s="22">
        <v>0.22693524763789022</v>
      </c>
      <c r="AH1492" s="22">
        <v>-0.18605161903847878</v>
      </c>
      <c r="AI1492">
        <v>-18.902189705582391</v>
      </c>
      <c r="AJ1492">
        <v>-10.787464088230255</v>
      </c>
      <c r="AK1492">
        <v>-7.1916427254868367</v>
      </c>
      <c r="AL1492">
        <v>13.415204810032671</v>
      </c>
      <c r="AM1492">
        <v>10.787464088230255</v>
      </c>
      <c r="AN1492">
        <v>7.1916427254868367</v>
      </c>
    </row>
    <row r="1493" spans="24:40" x14ac:dyDescent="0.25">
      <c r="X1493">
        <v>72.400000000000006</v>
      </c>
      <c r="Y1493" s="22">
        <v>72.668691939491183</v>
      </c>
      <c r="Z1493" s="22">
        <v>-0.26869193949117687</v>
      </c>
      <c r="AA1493" s="22">
        <v>-0.27134621407081738</v>
      </c>
      <c r="AB1493" s="22">
        <v>9.781874380435502E-3</v>
      </c>
      <c r="AC1493" s="22">
        <v>-7.5091554362231389E-2</v>
      </c>
      <c r="AD1493" s="22">
        <v>2.9317018217910512E-6</v>
      </c>
      <c r="AE1493" s="22">
        <v>1.2933897637306977</v>
      </c>
      <c r="AF1493" s="22">
        <v>1.1507154930282464</v>
      </c>
      <c r="AG1493" s="22">
        <v>0.27402838240268357</v>
      </c>
      <c r="AH1493" s="22">
        <v>-0.27134621407082443</v>
      </c>
      <c r="AI1493">
        <v>-18.902189705582391</v>
      </c>
      <c r="AJ1493">
        <v>-10.787464088230255</v>
      </c>
      <c r="AK1493">
        <v>-7.1916427254868367</v>
      </c>
      <c r="AL1493">
        <v>13.415204810032671</v>
      </c>
      <c r="AM1493">
        <v>10.787464088230255</v>
      </c>
      <c r="AN1493">
        <v>7.1916427254868367</v>
      </c>
    </row>
    <row r="1494" spans="24:40" x14ac:dyDescent="0.25">
      <c r="X1494">
        <v>72.3</v>
      </c>
      <c r="Y1494" s="22">
        <v>76.530252846727578</v>
      </c>
      <c r="Z1494" s="22">
        <v>-4.2302528467275806</v>
      </c>
      <c r="AA1494" s="22">
        <v>-4.3104300547677212</v>
      </c>
      <c r="AB1494" s="22">
        <v>1.8600744478259698E-2</v>
      </c>
      <c r="AC1494" s="22">
        <v>-1.1875320952616182</v>
      </c>
      <c r="AD1494" s="22">
        <v>1.4067655156212349E-3</v>
      </c>
      <c r="AE1494" s="22">
        <v>1.2933897637306977</v>
      </c>
      <c r="AF1494" s="22">
        <v>1.1550417260941084</v>
      </c>
      <c r="AG1494" s="22">
        <v>1.0897394621016614</v>
      </c>
      <c r="AH1494" s="22">
        <v>-4.3104300547677257</v>
      </c>
      <c r="AI1494">
        <v>-18.902189705582391</v>
      </c>
      <c r="AJ1494">
        <v>-10.787464088230255</v>
      </c>
      <c r="AK1494">
        <v>-7.1916427254868367</v>
      </c>
      <c r="AL1494">
        <v>13.415204810032671</v>
      </c>
      <c r="AM1494">
        <v>10.787464088230255</v>
      </c>
      <c r="AN1494">
        <v>7.1916427254868367</v>
      </c>
    </row>
    <row r="1495" spans="24:40" x14ac:dyDescent="0.25">
      <c r="X1495">
        <v>72.2</v>
      </c>
      <c r="Y1495" s="22">
        <v>73.885767241988432</v>
      </c>
      <c r="Z1495" s="22">
        <v>-1.6857672419884295</v>
      </c>
      <c r="AA1495" s="22">
        <v>-1.7204194927519296</v>
      </c>
      <c r="AB1495" s="22">
        <v>2.0141745027588732E-2</v>
      </c>
      <c r="AC1495" s="22">
        <v>-0.47360673991397956</v>
      </c>
      <c r="AD1495" s="22">
        <v>2.4266994164497374E-4</v>
      </c>
      <c r="AE1495" s="22">
        <v>1.2933897637306977</v>
      </c>
      <c r="AF1495" s="22">
        <v>1.1661884325709231</v>
      </c>
      <c r="AG1495" s="22">
        <v>0.68819091821527223</v>
      </c>
      <c r="AH1495" s="22">
        <v>-1.7204194927519325</v>
      </c>
      <c r="AI1495">
        <v>-18.902189705582391</v>
      </c>
      <c r="AJ1495">
        <v>-10.787464088230255</v>
      </c>
      <c r="AK1495">
        <v>-7.1916427254868367</v>
      </c>
      <c r="AL1495">
        <v>13.415204810032671</v>
      </c>
      <c r="AM1495">
        <v>10.787464088230255</v>
      </c>
      <c r="AN1495">
        <v>7.1916427254868367</v>
      </c>
    </row>
    <row r="1496" spans="24:40" x14ac:dyDescent="0.25">
      <c r="X1496">
        <v>72</v>
      </c>
      <c r="Y1496" s="22">
        <v>72.423822399157032</v>
      </c>
      <c r="Z1496" s="22">
        <v>-0.42382239915703224</v>
      </c>
      <c r="AA1496" s="22">
        <v>-0.43286263829473626</v>
      </c>
      <c r="AB1496" s="22">
        <v>2.0884775764699791E-2</v>
      </c>
      <c r="AC1496" s="22">
        <v>-0.11911566938042409</v>
      </c>
      <c r="AD1496" s="22">
        <v>1.5928695257582674E-5</v>
      </c>
      <c r="AE1496" s="22">
        <v>1.2933897637306977</v>
      </c>
      <c r="AF1496" s="22">
        <v>1.1672954323985461</v>
      </c>
      <c r="AG1496" s="22">
        <v>0.34513137988369602</v>
      </c>
      <c r="AH1496" s="22">
        <v>-0.43286263829473415</v>
      </c>
      <c r="AI1496">
        <v>-18.902189705582391</v>
      </c>
      <c r="AJ1496">
        <v>-10.787464088230255</v>
      </c>
      <c r="AK1496">
        <v>-7.1916427254868367</v>
      </c>
      <c r="AL1496">
        <v>13.415204810032671</v>
      </c>
      <c r="AM1496">
        <v>10.787464088230255</v>
      </c>
      <c r="AN1496">
        <v>7.1916427254868367</v>
      </c>
    </row>
    <row r="1497" spans="24:40" x14ac:dyDescent="0.25">
      <c r="X1497">
        <v>71.900000000000006</v>
      </c>
      <c r="Y1497" s="22">
        <v>73.253435826676437</v>
      </c>
      <c r="Z1497" s="22">
        <v>-1.3534358266764315</v>
      </c>
      <c r="AA1497" s="22">
        <v>-1.3589959540984324</v>
      </c>
      <c r="AB1497" s="22">
        <v>4.091349503460729E-3</v>
      </c>
      <c r="AC1497" s="22">
        <v>-0.37716363083391435</v>
      </c>
      <c r="AD1497" s="22">
        <v>3.0757645763220746E-5</v>
      </c>
      <c r="AE1497" s="22">
        <v>1.2933897637306977</v>
      </c>
      <c r="AF1497" s="22">
        <v>1.1743264961319577</v>
      </c>
      <c r="AG1497" s="22">
        <v>0.61413649202267273</v>
      </c>
      <c r="AH1497" s="22">
        <v>-1.3589959540984371</v>
      </c>
      <c r="AI1497">
        <v>-18.902189705582391</v>
      </c>
      <c r="AJ1497">
        <v>-10.787464088230255</v>
      </c>
      <c r="AK1497">
        <v>-7.1916427254868367</v>
      </c>
      <c r="AL1497">
        <v>13.415204810032671</v>
      </c>
      <c r="AM1497">
        <v>10.787464088230255</v>
      </c>
      <c r="AN1497">
        <v>7.1916427254868367</v>
      </c>
    </row>
    <row r="1498" spans="24:40" x14ac:dyDescent="0.25">
      <c r="X1498">
        <v>71.8</v>
      </c>
      <c r="Y1498" s="22">
        <v>73.027047011856553</v>
      </c>
      <c r="Z1498" s="22">
        <v>-1.2270470118565555</v>
      </c>
      <c r="AA1498" s="22">
        <v>-1.2320181596532223</v>
      </c>
      <c r="AB1498" s="22">
        <v>4.0349630869603512E-3</v>
      </c>
      <c r="AC1498" s="22">
        <v>-0.34193302429402861</v>
      </c>
      <c r="AD1498" s="22">
        <v>2.4930096934788613E-5</v>
      </c>
      <c r="AE1498" s="22">
        <v>1.3219841213691266</v>
      </c>
      <c r="AF1498" s="22">
        <v>1.1816574695398494</v>
      </c>
      <c r="AG1498" s="22">
        <v>0.58475039486436309</v>
      </c>
      <c r="AH1498" s="22">
        <v>-1.2320181596532211</v>
      </c>
      <c r="AI1498">
        <v>-18.902189705582391</v>
      </c>
      <c r="AJ1498">
        <v>-10.787464088230255</v>
      </c>
      <c r="AK1498">
        <v>-7.1916427254868367</v>
      </c>
      <c r="AL1498">
        <v>13.415204810032671</v>
      </c>
      <c r="AM1498">
        <v>10.787464088230255</v>
      </c>
      <c r="AN1498">
        <v>7.1916427254868367</v>
      </c>
    </row>
    <row r="1499" spans="24:40" x14ac:dyDescent="0.25">
      <c r="X1499">
        <v>71.599999999999994</v>
      </c>
      <c r="Y1499" s="22">
        <v>73.265475141298865</v>
      </c>
      <c r="Z1499" s="22">
        <v>-1.6654751412988702</v>
      </c>
      <c r="AA1499" s="22">
        <v>-1.6731559420703945</v>
      </c>
      <c r="AB1499" s="22">
        <v>4.5906066364755404E-3</v>
      </c>
      <c r="AC1499" s="22">
        <v>-0.46423638876866502</v>
      </c>
      <c r="AD1499" s="22">
        <v>5.2311009725942105E-5</v>
      </c>
      <c r="AE1499" s="22">
        <v>1.3219841213691266</v>
      </c>
      <c r="AF1499" s="22">
        <v>1.1824175574653653</v>
      </c>
      <c r="AG1499" s="22">
        <v>0.68134894787374922</v>
      </c>
      <c r="AH1499" s="22">
        <v>-1.6731559420703972</v>
      </c>
      <c r="AI1499">
        <v>-18.902189705582391</v>
      </c>
      <c r="AJ1499">
        <v>-10.787464088230255</v>
      </c>
      <c r="AK1499">
        <v>-7.1916427254868367</v>
      </c>
      <c r="AL1499">
        <v>13.415204810032671</v>
      </c>
      <c r="AM1499">
        <v>10.787464088230255</v>
      </c>
      <c r="AN1499">
        <v>7.1916427254868367</v>
      </c>
    </row>
    <row r="1500" spans="24:40" x14ac:dyDescent="0.25">
      <c r="X1500">
        <v>71.099999999999994</v>
      </c>
      <c r="Y1500" s="22">
        <v>72.748687714412682</v>
      </c>
      <c r="Z1500" s="22">
        <v>-1.6486877144126879</v>
      </c>
      <c r="AA1500" s="22">
        <v>-1.6589176829164671</v>
      </c>
      <c r="AB1500" s="22">
        <v>6.166652275235102E-3</v>
      </c>
      <c r="AC1500" s="22">
        <v>-0.45992128691636874</v>
      </c>
      <c r="AD1500" s="22">
        <v>6.9079520706050781E-5</v>
      </c>
      <c r="AE1500" s="22">
        <v>1.3219841213691266</v>
      </c>
      <c r="AF1500" s="22">
        <v>1.1849117905878828</v>
      </c>
      <c r="AG1500" s="22">
        <v>0.67817496777481312</v>
      </c>
      <c r="AH1500" s="22">
        <v>-1.6589176829164725</v>
      </c>
      <c r="AI1500">
        <v>-18.902189705582391</v>
      </c>
      <c r="AJ1500">
        <v>-10.787464088230255</v>
      </c>
      <c r="AK1500">
        <v>-7.1916427254868367</v>
      </c>
      <c r="AL1500">
        <v>13.415204810032671</v>
      </c>
      <c r="AM1500">
        <v>10.787464088230255</v>
      </c>
      <c r="AN1500">
        <v>7.1916427254868367</v>
      </c>
    </row>
    <row r="1501" spans="24:40" x14ac:dyDescent="0.25">
      <c r="X1501">
        <v>71</v>
      </c>
      <c r="Y1501" s="22">
        <v>71.892432627028001</v>
      </c>
      <c r="Z1501" s="22">
        <v>-0.89243262702800052</v>
      </c>
      <c r="AA1501" s="22">
        <v>-0.89448300586039409</v>
      </c>
      <c r="AB1501" s="22">
        <v>2.2922501813434906E-3</v>
      </c>
      <c r="AC1501" s="22">
        <v>-0.2484709717588886</v>
      </c>
      <c r="AD1501" s="22">
        <v>7.4654567903079465E-6</v>
      </c>
      <c r="AE1501" s="22">
        <v>1.3219841213691266</v>
      </c>
      <c r="AF1501" s="22">
        <v>1.1914336218293742</v>
      </c>
      <c r="AG1501" s="22">
        <v>0.49846862665456548</v>
      </c>
      <c r="AH1501" s="22">
        <v>-0.89448300586039264</v>
      </c>
      <c r="AI1501">
        <v>-18.902189705582391</v>
      </c>
      <c r="AJ1501">
        <v>-10.787464088230255</v>
      </c>
      <c r="AK1501">
        <v>-7.1916427254868367</v>
      </c>
      <c r="AL1501">
        <v>13.415204810032671</v>
      </c>
      <c r="AM1501">
        <v>10.787464088230255</v>
      </c>
      <c r="AN1501">
        <v>7.1916427254868367</v>
      </c>
    </row>
    <row r="1502" spans="24:40" x14ac:dyDescent="0.25">
      <c r="X1502">
        <v>78</v>
      </c>
      <c r="Y1502" s="22">
        <v>72.37463251689644</v>
      </c>
      <c r="Z1502" s="22">
        <v>5.6253674831035596</v>
      </c>
      <c r="AA1502" s="22">
        <v>5.6620183071540566</v>
      </c>
      <c r="AB1502" s="22">
        <v>6.4731023571915226E-3</v>
      </c>
      <c r="AC1502" s="22">
        <v>1.5695059831571314</v>
      </c>
      <c r="AD1502" s="22">
        <v>8.4470525410973668E-4</v>
      </c>
      <c r="AE1502" s="22">
        <v>1.3219841213691266</v>
      </c>
      <c r="AF1502" s="22">
        <v>1.1924719494232385</v>
      </c>
      <c r="AG1502" s="22">
        <v>1.2527992589226462</v>
      </c>
      <c r="AH1502" s="22">
        <v>5.6620183071540602</v>
      </c>
      <c r="AI1502">
        <v>-18.902189705582391</v>
      </c>
      <c r="AJ1502">
        <v>-10.787464088230255</v>
      </c>
      <c r="AK1502">
        <v>-7.1916427254868367</v>
      </c>
      <c r="AL1502">
        <v>13.415204810032671</v>
      </c>
      <c r="AM1502">
        <v>10.787464088230255</v>
      </c>
      <c r="AN1502">
        <v>7.1916427254868367</v>
      </c>
    </row>
    <row r="1503" spans="24:40" x14ac:dyDescent="0.25">
      <c r="X1503">
        <v>76</v>
      </c>
      <c r="Y1503" s="22">
        <v>70.842998641877628</v>
      </c>
      <c r="Z1503" s="22">
        <v>5.1570013581223719</v>
      </c>
      <c r="AA1503" s="22">
        <v>5.2540832691386044</v>
      </c>
      <c r="AB1503" s="22">
        <v>1.8477421472643227E-2</v>
      </c>
      <c r="AC1503" s="22">
        <v>1.4476013863830079</v>
      </c>
      <c r="AD1503" s="22">
        <v>2.076277753271823E-3</v>
      </c>
      <c r="AE1503" s="22">
        <v>1.3404190152831756</v>
      </c>
      <c r="AF1503" s="22">
        <v>1.1946709624053899</v>
      </c>
      <c r="AG1503" s="22">
        <v>1.2031630755566796</v>
      </c>
      <c r="AH1503" s="22">
        <v>5.2540832691386088</v>
      </c>
      <c r="AI1503">
        <v>-18.902189705582391</v>
      </c>
      <c r="AJ1503">
        <v>-10.787464088230255</v>
      </c>
      <c r="AK1503">
        <v>-7.1916427254868367</v>
      </c>
      <c r="AL1503">
        <v>13.415204810032671</v>
      </c>
      <c r="AM1503">
        <v>10.787464088230255</v>
      </c>
      <c r="AN1503">
        <v>7.1916427254868367</v>
      </c>
    </row>
    <row r="1504" spans="24:40" x14ac:dyDescent="0.25">
      <c r="X1504">
        <v>74</v>
      </c>
      <c r="Y1504" s="22">
        <v>71.296311746550458</v>
      </c>
      <c r="Z1504" s="22">
        <v>2.7036882534495419</v>
      </c>
      <c r="AA1504" s="22">
        <v>2.7611625411832534</v>
      </c>
      <c r="AB1504" s="22">
        <v>2.0815249691558357E-2</v>
      </c>
      <c r="AC1504" s="22">
        <v>0.75984705636034189</v>
      </c>
      <c r="AD1504" s="22">
        <v>6.4597506369136535E-4</v>
      </c>
      <c r="AE1504" s="22">
        <v>1.3404190152831756</v>
      </c>
      <c r="AF1504" s="22">
        <v>1.2040843910900216</v>
      </c>
      <c r="AG1504" s="22">
        <v>0.8716920651011697</v>
      </c>
      <c r="AH1504" s="22">
        <v>2.761162541183249</v>
      </c>
      <c r="AI1504">
        <v>-18.902189705582391</v>
      </c>
      <c r="AJ1504">
        <v>-10.787464088230255</v>
      </c>
      <c r="AK1504">
        <v>-7.1916427254868367</v>
      </c>
      <c r="AL1504">
        <v>13.415204810032671</v>
      </c>
      <c r="AM1504">
        <v>10.787464088230255</v>
      </c>
      <c r="AN1504">
        <v>7.1916427254868367</v>
      </c>
    </row>
    <row r="1505" spans="24:40" x14ac:dyDescent="0.25">
      <c r="X1505">
        <v>71</v>
      </c>
      <c r="Y1505" s="22">
        <v>70.060668089013774</v>
      </c>
      <c r="Z1505" s="22">
        <v>0.93933191098622615</v>
      </c>
      <c r="AA1505" s="22">
        <v>0.95407727556880673</v>
      </c>
      <c r="AB1505" s="22">
        <v>1.5455105115879199E-2</v>
      </c>
      <c r="AC1505" s="22">
        <v>0.26327111085423499</v>
      </c>
      <c r="AD1505" s="22">
        <v>5.7264997947905355E-5</v>
      </c>
      <c r="AE1505" s="22">
        <v>1.3404190152831756</v>
      </c>
      <c r="AF1505" s="22">
        <v>1.2047156984784795</v>
      </c>
      <c r="AG1505" s="22">
        <v>0.51309951359773764</v>
      </c>
      <c r="AH1505" s="22">
        <v>0.95407727556881383</v>
      </c>
      <c r="AI1505">
        <v>-18.902189705582391</v>
      </c>
      <c r="AJ1505">
        <v>-10.787464088230255</v>
      </c>
      <c r="AK1505">
        <v>-7.1916427254868367</v>
      </c>
      <c r="AL1505">
        <v>13.415204810032671</v>
      </c>
      <c r="AM1505">
        <v>10.787464088230255</v>
      </c>
      <c r="AN1505">
        <v>7.1916427254868367</v>
      </c>
    </row>
    <row r="1506" spans="24:40" x14ac:dyDescent="0.25">
      <c r="X1506">
        <v>69.900000000000006</v>
      </c>
      <c r="Y1506" s="22">
        <v>70.0178100910952</v>
      </c>
      <c r="Z1506" s="22">
        <v>-0.11781009109519403</v>
      </c>
      <c r="AA1506" s="22">
        <v>-0.12090453447871141</v>
      </c>
      <c r="AB1506" s="22">
        <v>2.5594105273693851E-2</v>
      </c>
      <c r="AC1506" s="22">
        <v>-3.3190548710559709E-2</v>
      </c>
      <c r="AD1506" s="22">
        <v>1.5229137680713579E-6</v>
      </c>
      <c r="AE1506" s="22">
        <v>1.3404190152831756</v>
      </c>
      <c r="AF1506" s="22">
        <v>1.2143801125673199</v>
      </c>
      <c r="AG1506" s="22">
        <v>0.18218273439203758</v>
      </c>
      <c r="AH1506" s="22">
        <v>-0.12090453447870905</v>
      </c>
      <c r="AI1506">
        <v>-18.902189705582391</v>
      </c>
      <c r="AJ1506">
        <v>-10.787464088230255</v>
      </c>
      <c r="AK1506">
        <v>-7.1916427254868367</v>
      </c>
      <c r="AL1506">
        <v>13.415204810032671</v>
      </c>
      <c r="AM1506">
        <v>10.787464088230255</v>
      </c>
      <c r="AN1506">
        <v>7.1916427254868367</v>
      </c>
    </row>
    <row r="1507" spans="24:40" x14ac:dyDescent="0.25">
      <c r="X1507">
        <v>69.7</v>
      </c>
      <c r="Y1507" s="22">
        <v>70.057578256456338</v>
      </c>
      <c r="Z1507" s="22">
        <v>-0.35757825645633545</v>
      </c>
      <c r="AA1507" s="22">
        <v>-0.36305850475459067</v>
      </c>
      <c r="AB1507" s="22">
        <v>1.509466994019785E-2</v>
      </c>
      <c r="AC1507" s="22">
        <v>-0.10020185241549144</v>
      </c>
      <c r="AD1507" s="22">
        <v>8.0989185841052745E-6</v>
      </c>
      <c r="AE1507" s="22">
        <v>1.3555018111021329</v>
      </c>
      <c r="AF1507" s="22">
        <v>1.2236917709877888</v>
      </c>
      <c r="AG1507" s="22">
        <v>0.316546761814888</v>
      </c>
      <c r="AH1507" s="22">
        <v>-0.36305850475458767</v>
      </c>
      <c r="AI1507">
        <v>-18.902189705582391</v>
      </c>
      <c r="AJ1507">
        <v>-10.787464088230255</v>
      </c>
      <c r="AK1507">
        <v>-7.1916427254868367</v>
      </c>
      <c r="AL1507">
        <v>13.415204810032671</v>
      </c>
      <c r="AM1507">
        <v>10.787464088230255</v>
      </c>
      <c r="AN1507">
        <v>7.1916427254868367</v>
      </c>
    </row>
    <row r="1508" spans="24:40" x14ac:dyDescent="0.25">
      <c r="X1508">
        <v>69.599999999999994</v>
      </c>
      <c r="Y1508" s="22">
        <v>70.516450994526423</v>
      </c>
      <c r="Z1508" s="22">
        <v>-0.91645099452642853</v>
      </c>
      <c r="AA1508" s="22">
        <v>-0.91868019287797154</v>
      </c>
      <c r="AB1508" s="22">
        <v>2.4265227103206443E-3</v>
      </c>
      <c r="AC1508" s="22">
        <v>-0.2551753338576585</v>
      </c>
      <c r="AD1508" s="22">
        <v>8.3361063906457722E-6</v>
      </c>
      <c r="AE1508" s="22">
        <v>1.3555018111021329</v>
      </c>
      <c r="AF1508" s="22">
        <v>1.2251947264989356</v>
      </c>
      <c r="AG1508" s="22">
        <v>0.50514882347448709</v>
      </c>
      <c r="AH1508" s="22">
        <v>-0.91868019287796865</v>
      </c>
      <c r="AI1508">
        <v>-18.902189705582391</v>
      </c>
      <c r="AJ1508">
        <v>-10.787464088230255</v>
      </c>
      <c r="AK1508">
        <v>-7.1916427254868367</v>
      </c>
      <c r="AL1508">
        <v>13.415204810032671</v>
      </c>
      <c r="AM1508">
        <v>10.787464088230255</v>
      </c>
      <c r="AN1508">
        <v>7.1916427254868367</v>
      </c>
    </row>
    <row r="1509" spans="24:40" x14ac:dyDescent="0.25">
      <c r="X1509">
        <v>69.5</v>
      </c>
      <c r="Y1509" s="22">
        <v>71.144836945350349</v>
      </c>
      <c r="Z1509" s="22">
        <v>-1.6448369453503489</v>
      </c>
      <c r="AA1509" s="22">
        <v>-1.6494841468690566</v>
      </c>
      <c r="AB1509" s="22">
        <v>2.8173665855074606E-3</v>
      </c>
      <c r="AC1509" s="22">
        <v>-0.45807584443925109</v>
      </c>
      <c r="AD1509" s="22">
        <v>3.1202531759009862E-5</v>
      </c>
      <c r="AE1509" s="22">
        <v>1.3555018111021329</v>
      </c>
      <c r="AF1509" s="22">
        <v>1.2273354837292088</v>
      </c>
      <c r="AG1509" s="22">
        <v>0.6768130055186965</v>
      </c>
      <c r="AH1509" s="22">
        <v>-1.649484146869062</v>
      </c>
      <c r="AI1509">
        <v>-18.902189705582391</v>
      </c>
      <c r="AJ1509">
        <v>-10.787464088230255</v>
      </c>
      <c r="AK1509">
        <v>-7.1916427254868367</v>
      </c>
      <c r="AL1509">
        <v>13.415204810032671</v>
      </c>
      <c r="AM1509">
        <v>10.787464088230255</v>
      </c>
      <c r="AN1509">
        <v>7.1916427254868367</v>
      </c>
    </row>
    <row r="1510" spans="24:40" x14ac:dyDescent="0.25">
      <c r="X1510">
        <v>69.400000000000006</v>
      </c>
      <c r="Y1510" s="22">
        <v>72.968994465702494</v>
      </c>
      <c r="Z1510" s="22">
        <v>-3.5689944657024881</v>
      </c>
      <c r="AA1510" s="22">
        <v>-3.5819273712000665</v>
      </c>
      <c r="AB1510" s="22">
        <v>3.610599589919555E-3</v>
      </c>
      <c r="AC1510" s="22">
        <v>-0.9943361224761218</v>
      </c>
      <c r="AD1510" s="22">
        <v>1.8856585836087231E-4</v>
      </c>
      <c r="AE1510" s="22">
        <v>1.3555018111021329</v>
      </c>
      <c r="AF1510" s="22">
        <v>1.2300162641513999</v>
      </c>
      <c r="AG1510" s="22">
        <v>0.99716403990322566</v>
      </c>
      <c r="AH1510" s="22">
        <v>-3.5819273712000648</v>
      </c>
      <c r="AI1510">
        <v>-18.902189705582391</v>
      </c>
      <c r="AJ1510">
        <v>-10.787464088230255</v>
      </c>
      <c r="AK1510">
        <v>-7.1916427254868367</v>
      </c>
      <c r="AL1510">
        <v>13.415204810032671</v>
      </c>
      <c r="AM1510">
        <v>10.787464088230255</v>
      </c>
      <c r="AN1510">
        <v>7.1916427254868367</v>
      </c>
    </row>
    <row r="1511" spans="24:40" x14ac:dyDescent="0.25">
      <c r="X1511">
        <v>69.3</v>
      </c>
      <c r="Y1511" s="22">
        <v>70.013714786793628</v>
      </c>
      <c r="Z1511" s="22">
        <v>-0.71371478679363065</v>
      </c>
      <c r="AA1511" s="22">
        <v>-0.71533845939293883</v>
      </c>
      <c r="AB1511" s="22">
        <v>2.2697963152753901E-3</v>
      </c>
      <c r="AC1511" s="22">
        <v>-0.19871013874527257</v>
      </c>
      <c r="AD1511" s="22">
        <v>4.7278122253645601E-6</v>
      </c>
      <c r="AE1511" s="22">
        <v>1.3555018111021329</v>
      </c>
      <c r="AF1511" s="22">
        <v>1.2409387984369507</v>
      </c>
      <c r="AG1511" s="22">
        <v>0.44576915409802925</v>
      </c>
      <c r="AH1511" s="22">
        <v>-0.7153384593929355</v>
      </c>
      <c r="AI1511">
        <v>-18.902189705582391</v>
      </c>
      <c r="AJ1511">
        <v>-10.787464088230255</v>
      </c>
      <c r="AK1511">
        <v>-7.1916427254868367</v>
      </c>
      <c r="AL1511">
        <v>13.415204810032671</v>
      </c>
      <c r="AM1511">
        <v>10.787464088230255</v>
      </c>
      <c r="AN1511">
        <v>7.1916427254868367</v>
      </c>
    </row>
    <row r="1512" spans="24:40" x14ac:dyDescent="0.25">
      <c r="X1512">
        <v>69.2</v>
      </c>
      <c r="Y1512" s="22">
        <v>69.654378291259306</v>
      </c>
      <c r="Z1512" s="22">
        <v>-0.45437829125930307</v>
      </c>
      <c r="AA1512" s="22">
        <v>-0.46037355894836196</v>
      </c>
      <c r="AB1512" s="22">
        <v>1.3022615162247871E-2</v>
      </c>
      <c r="AC1512" s="22">
        <v>-0.12719377734309936</v>
      </c>
      <c r="AD1512" s="22">
        <v>1.123489800784338E-5</v>
      </c>
      <c r="AE1512" s="22">
        <v>1.3748000243745633</v>
      </c>
      <c r="AF1512" s="22">
        <v>1.2538804598248807</v>
      </c>
      <c r="AG1512" s="22">
        <v>0.35664236616405987</v>
      </c>
      <c r="AH1512" s="22">
        <v>-0.46037355894836202</v>
      </c>
      <c r="AI1512">
        <v>-18.902189705582391</v>
      </c>
      <c r="AJ1512">
        <v>-10.787464088230255</v>
      </c>
      <c r="AK1512">
        <v>-7.1916427254868367</v>
      </c>
      <c r="AL1512">
        <v>13.415204810032671</v>
      </c>
      <c r="AM1512">
        <v>10.787464088230255</v>
      </c>
      <c r="AN1512">
        <v>7.1916427254868367</v>
      </c>
    </row>
    <row r="1513" spans="24:40" x14ac:dyDescent="0.25">
      <c r="X1513">
        <v>75.099999999999994</v>
      </c>
      <c r="Y1513" s="22">
        <v>75.333122480500521</v>
      </c>
      <c r="Z1513" s="22">
        <v>-0.23312248050052631</v>
      </c>
      <c r="AA1513" s="22">
        <v>-0.23512944095963917</v>
      </c>
      <c r="AB1513" s="22">
        <v>8.5355557811975149E-3</v>
      </c>
      <c r="AC1513" s="22">
        <v>-6.5109966989123844E-2</v>
      </c>
      <c r="AD1513" s="22">
        <v>1.9208613142575575E-6</v>
      </c>
      <c r="AE1513" s="22">
        <v>1.3748000243745633</v>
      </c>
      <c r="AF1513" s="22">
        <v>1.2595729200556354</v>
      </c>
      <c r="AG1513" s="22">
        <v>0.25516654755105311</v>
      </c>
      <c r="AH1513" s="22">
        <v>-0.23512944095963909</v>
      </c>
      <c r="AI1513">
        <v>-18.902189705582391</v>
      </c>
      <c r="AJ1513">
        <v>-10.787464088230255</v>
      </c>
      <c r="AK1513">
        <v>-7.1916427254868367</v>
      </c>
      <c r="AL1513">
        <v>13.415204810032671</v>
      </c>
      <c r="AM1513">
        <v>10.787464088230255</v>
      </c>
      <c r="AN1513">
        <v>7.1916427254868367</v>
      </c>
    </row>
    <row r="1514" spans="24:40" x14ac:dyDescent="0.25">
      <c r="X1514">
        <v>74.900000000000006</v>
      </c>
      <c r="Y1514" s="22">
        <v>77.102623538534218</v>
      </c>
      <c r="Z1514" s="22">
        <v>-2.2026235385342119</v>
      </c>
      <c r="AA1514" s="22">
        <v>-2.2140444965682207</v>
      </c>
      <c r="AB1514" s="22">
        <v>5.1584139576744664E-3</v>
      </c>
      <c r="AC1514" s="22">
        <v>-0.61413691378631852</v>
      </c>
      <c r="AD1514" s="22">
        <v>1.0292931040677867E-4</v>
      </c>
      <c r="AE1514" s="22">
        <v>1.3748000243745633</v>
      </c>
      <c r="AF1514" s="22">
        <v>1.2628293630646616</v>
      </c>
      <c r="AG1514" s="22">
        <v>0.7836688801951488</v>
      </c>
      <c r="AH1514" s="22">
        <v>-2.2140444965682216</v>
      </c>
      <c r="AI1514">
        <v>-18.902189705582391</v>
      </c>
      <c r="AJ1514">
        <v>-10.787464088230255</v>
      </c>
      <c r="AK1514">
        <v>-7.1916427254868367</v>
      </c>
      <c r="AL1514">
        <v>13.415204810032671</v>
      </c>
      <c r="AM1514">
        <v>10.787464088230255</v>
      </c>
      <c r="AN1514">
        <v>7.1916427254868367</v>
      </c>
    </row>
    <row r="1515" spans="24:40" x14ac:dyDescent="0.25">
      <c r="X1515">
        <v>74.900000000000006</v>
      </c>
      <c r="Y1515" s="22">
        <v>76.923275414229309</v>
      </c>
      <c r="Z1515" s="22">
        <v>-2.0232754142293032</v>
      </c>
      <c r="AA1515" s="22">
        <v>-2.0333165092516907</v>
      </c>
      <c r="AB1515" s="22">
        <v>4.9382843136817362E-3</v>
      </c>
      <c r="AC1515" s="22">
        <v>-0.56406855167537395</v>
      </c>
      <c r="AD1515" s="22">
        <v>8.3106739944735909E-5</v>
      </c>
      <c r="AE1515" s="22">
        <v>1.3748000243745633</v>
      </c>
      <c r="AF1515" s="22">
        <v>1.2692235396671032</v>
      </c>
      <c r="AG1515" s="22">
        <v>0.75104497313767704</v>
      </c>
      <c r="AH1515" s="22">
        <v>-2.0333165092516907</v>
      </c>
      <c r="AI1515">
        <v>-18.902189705582391</v>
      </c>
      <c r="AJ1515">
        <v>-10.787464088230255</v>
      </c>
      <c r="AK1515">
        <v>-7.1916427254868367</v>
      </c>
      <c r="AL1515">
        <v>13.415204810032671</v>
      </c>
      <c r="AM1515">
        <v>10.787464088230255</v>
      </c>
      <c r="AN1515">
        <v>7.1916427254868367</v>
      </c>
    </row>
    <row r="1516" spans="24:40" x14ac:dyDescent="0.25">
      <c r="X1516">
        <v>74.8</v>
      </c>
      <c r="Y1516" s="22">
        <v>76.806771970372694</v>
      </c>
      <c r="Z1516" s="22">
        <v>-2.0067719703726965</v>
      </c>
      <c r="AA1516" s="22">
        <v>-2.0165411534566289</v>
      </c>
      <c r="AB1516" s="22">
        <v>4.8445245301255166E-3</v>
      </c>
      <c r="AC1516" s="22">
        <v>-0.55944120375480566</v>
      </c>
      <c r="AD1516" s="22">
        <v>8.0189133539989885E-5</v>
      </c>
      <c r="AE1516" s="22">
        <v>1.3748000243745633</v>
      </c>
      <c r="AF1516" s="22">
        <v>1.2793820150396442</v>
      </c>
      <c r="AG1516" s="22">
        <v>0.7479580227224023</v>
      </c>
      <c r="AH1516" s="22">
        <v>-2.0165411534566249</v>
      </c>
      <c r="AI1516">
        <v>-18.902189705582391</v>
      </c>
      <c r="AJ1516">
        <v>-10.787464088230255</v>
      </c>
      <c r="AK1516">
        <v>-7.1916427254868367</v>
      </c>
      <c r="AL1516">
        <v>13.415204810032671</v>
      </c>
      <c r="AM1516">
        <v>10.787464088230255</v>
      </c>
      <c r="AN1516">
        <v>7.1916427254868367</v>
      </c>
    </row>
    <row r="1517" spans="24:40" x14ac:dyDescent="0.25">
      <c r="X1517">
        <v>74.8</v>
      </c>
      <c r="Y1517" s="22">
        <v>76.355276825594487</v>
      </c>
      <c r="Z1517" s="22">
        <v>-1.5552768255944898</v>
      </c>
      <c r="AA1517" s="22">
        <v>-1.5628283355243298</v>
      </c>
      <c r="AB1517" s="22">
        <v>4.8319509943498254E-3</v>
      </c>
      <c r="AC1517" s="22">
        <v>-0.43357215255303555</v>
      </c>
      <c r="AD1517" s="22">
        <v>4.8039143667093249E-5</v>
      </c>
      <c r="AE1517" s="22">
        <v>1.3946242806491955</v>
      </c>
      <c r="AF1517" s="22">
        <v>1.2842046590953333</v>
      </c>
      <c r="AG1517" s="22">
        <v>0.65846195983749556</v>
      </c>
      <c r="AH1517" s="22">
        <v>-1.5628283355243247</v>
      </c>
      <c r="AI1517">
        <v>-18.902189705582391</v>
      </c>
      <c r="AJ1517">
        <v>-10.787464088230255</v>
      </c>
      <c r="AK1517">
        <v>-7.1916427254868367</v>
      </c>
      <c r="AL1517">
        <v>13.415204810032671</v>
      </c>
      <c r="AM1517">
        <v>10.787464088230255</v>
      </c>
      <c r="AN1517">
        <v>7.1916427254868367</v>
      </c>
    </row>
    <row r="1518" spans="24:40" x14ac:dyDescent="0.25">
      <c r="X1518">
        <v>74.7</v>
      </c>
      <c r="Y1518" s="22">
        <v>76.515411438990583</v>
      </c>
      <c r="Z1518" s="22">
        <v>-1.81541143899058</v>
      </c>
      <c r="AA1518" s="22">
        <v>-1.8236693757256006</v>
      </c>
      <c r="AB1518" s="22">
        <v>4.5281983921739988E-3</v>
      </c>
      <c r="AC1518" s="22">
        <v>-0.50601393645428716</v>
      </c>
      <c r="AD1518" s="22">
        <v>6.1301039517656388E-5</v>
      </c>
      <c r="AE1518" s="22">
        <v>1.3946242806491955</v>
      </c>
      <c r="AF1518" s="22">
        <v>1.291604709085163</v>
      </c>
      <c r="AG1518" s="22">
        <v>0.71134656564454368</v>
      </c>
      <c r="AH1518" s="22">
        <v>-1.8236693757255975</v>
      </c>
      <c r="AI1518">
        <v>-18.902189705582391</v>
      </c>
      <c r="AJ1518">
        <v>-10.787464088230255</v>
      </c>
      <c r="AK1518">
        <v>-7.1916427254868367</v>
      </c>
      <c r="AL1518">
        <v>13.415204810032671</v>
      </c>
      <c r="AM1518">
        <v>10.787464088230255</v>
      </c>
      <c r="AN1518">
        <v>7.1916427254868367</v>
      </c>
    </row>
    <row r="1519" spans="24:40" x14ac:dyDescent="0.25">
      <c r="X1519">
        <v>74.7</v>
      </c>
      <c r="Y1519" s="22">
        <v>76.054730176769937</v>
      </c>
      <c r="Z1519" s="22">
        <v>-1.3547301767699338</v>
      </c>
      <c r="AA1519" s="22">
        <v>-1.361084872170693</v>
      </c>
      <c r="AB1519" s="22">
        <v>4.6688458087280702E-3</v>
      </c>
      <c r="AC1519" s="22">
        <v>-0.37763383387733407</v>
      </c>
      <c r="AD1519" s="22">
        <v>3.52070898003755E-5</v>
      </c>
      <c r="AE1519" s="22">
        <v>1.3946242806491955</v>
      </c>
      <c r="AF1519" s="22">
        <v>1.2920121343924684</v>
      </c>
      <c r="AG1519" s="22">
        <v>0.61451918918560555</v>
      </c>
      <c r="AH1519" s="22">
        <v>-1.3610848721706912</v>
      </c>
      <c r="AI1519">
        <v>-18.902189705582391</v>
      </c>
      <c r="AJ1519">
        <v>-10.787464088230255</v>
      </c>
      <c r="AK1519">
        <v>-7.1916427254868367</v>
      </c>
      <c r="AL1519">
        <v>13.415204810032671</v>
      </c>
      <c r="AM1519">
        <v>10.787464088230255</v>
      </c>
      <c r="AN1519">
        <v>7.1916427254868367</v>
      </c>
    </row>
    <row r="1520" spans="24:40" x14ac:dyDescent="0.25">
      <c r="X1520">
        <v>74.599999999999994</v>
      </c>
      <c r="Y1520" s="22">
        <v>76.093340671391061</v>
      </c>
      <c r="Z1520" s="22">
        <v>-1.4933406713910671</v>
      </c>
      <c r="AA1520" s="22">
        <v>-1.5000899643082874</v>
      </c>
      <c r="AB1520" s="22">
        <v>4.4992587630105479E-3</v>
      </c>
      <c r="AC1520" s="22">
        <v>-0.41623633725021991</v>
      </c>
      <c r="AD1520" s="22">
        <v>4.1212196796128179E-5</v>
      </c>
      <c r="AE1520" s="22">
        <v>1.3946242806491955</v>
      </c>
      <c r="AF1520" s="22">
        <v>1.2952922023197804</v>
      </c>
      <c r="AG1520" s="22">
        <v>0.64516380652530403</v>
      </c>
      <c r="AH1520" s="22">
        <v>-1.5000899643082852</v>
      </c>
      <c r="AI1520">
        <v>-18.902189705582391</v>
      </c>
      <c r="AJ1520">
        <v>-10.787464088230255</v>
      </c>
      <c r="AK1520">
        <v>-7.1916427254868367</v>
      </c>
      <c r="AL1520">
        <v>13.415204810032671</v>
      </c>
      <c r="AM1520">
        <v>10.787464088230255</v>
      </c>
      <c r="AN1520">
        <v>7.1916427254868367</v>
      </c>
    </row>
    <row r="1521" spans="24:40" x14ac:dyDescent="0.25">
      <c r="X1521">
        <v>74.400000000000006</v>
      </c>
      <c r="Y1521" s="22">
        <v>75.899398356820583</v>
      </c>
      <c r="Z1521" s="22">
        <v>-1.4993983568205778</v>
      </c>
      <c r="AA1521" s="22">
        <v>-1.5059257561700008</v>
      </c>
      <c r="AB1521" s="22">
        <v>4.3344762002248231E-3</v>
      </c>
      <c r="AC1521" s="22">
        <v>-0.41789020104608426</v>
      </c>
      <c r="AD1521" s="22">
        <v>4.0012337891958942E-5</v>
      </c>
      <c r="AE1521" s="22">
        <v>1.3946242806491955</v>
      </c>
      <c r="AF1521" s="22">
        <v>1.2981743740602556</v>
      </c>
      <c r="AG1521" s="22">
        <v>0.64644427528293902</v>
      </c>
      <c r="AH1521" s="22">
        <v>-1.5059257561700023</v>
      </c>
      <c r="AI1521">
        <v>-18.902189705582391</v>
      </c>
      <c r="AJ1521">
        <v>-10.787464088230255</v>
      </c>
      <c r="AK1521">
        <v>-7.1916427254868367</v>
      </c>
      <c r="AL1521">
        <v>13.415204810032671</v>
      </c>
      <c r="AM1521">
        <v>10.787464088230255</v>
      </c>
      <c r="AN1521">
        <v>7.1916427254868367</v>
      </c>
    </row>
    <row r="1522" spans="24:40" x14ac:dyDescent="0.25">
      <c r="X1522">
        <v>74.2</v>
      </c>
      <c r="Y1522" s="22">
        <v>75.483270255264813</v>
      </c>
      <c r="Z1522" s="22">
        <v>-1.2832702552648101</v>
      </c>
      <c r="AA1522" s="22">
        <v>-1.2885012770566391</v>
      </c>
      <c r="AB1522" s="22">
        <v>4.0597722990109711E-3</v>
      </c>
      <c r="AC1522" s="22">
        <v>-0.35760483529214049</v>
      </c>
      <c r="AD1522" s="22">
        <v>2.7436048705839064E-5</v>
      </c>
      <c r="AE1522" s="22">
        <v>1.3946242806491955</v>
      </c>
      <c r="AF1522" s="22">
        <v>1.2996041966121459</v>
      </c>
      <c r="AG1522" s="22">
        <v>0.59800069840439185</v>
      </c>
      <c r="AH1522" s="22">
        <v>-1.2885012770566449</v>
      </c>
      <c r="AI1522">
        <v>-18.902189705582391</v>
      </c>
      <c r="AJ1522">
        <v>-10.787464088230255</v>
      </c>
      <c r="AK1522">
        <v>-7.1916427254868367</v>
      </c>
      <c r="AL1522">
        <v>13.415204810032671</v>
      </c>
      <c r="AM1522">
        <v>10.787464088230255</v>
      </c>
      <c r="AN1522">
        <v>7.1916427254868367</v>
      </c>
    </row>
    <row r="1523" spans="24:40" x14ac:dyDescent="0.25">
      <c r="X1523">
        <v>74</v>
      </c>
      <c r="Y1523" s="22">
        <v>75.06568208351878</v>
      </c>
      <c r="Z1523" s="22">
        <v>-1.0656820835187801</v>
      </c>
      <c r="AA1523" s="22">
        <v>-1.0697419406489956</v>
      </c>
      <c r="AB1523" s="22">
        <v>3.7951743088150921E-3</v>
      </c>
      <c r="AC1523" s="22">
        <v>-0.29693079125117705</v>
      </c>
      <c r="AD1523" s="22">
        <v>1.7678277892444423E-5</v>
      </c>
      <c r="AE1523" s="22">
        <v>1.4191611772342045</v>
      </c>
      <c r="AF1523" s="22">
        <v>1.304810788089654</v>
      </c>
      <c r="AG1523" s="22">
        <v>0.54491356310077022</v>
      </c>
      <c r="AH1523" s="22">
        <v>-1.0697419406489932</v>
      </c>
      <c r="AI1523">
        <v>-18.902189705582391</v>
      </c>
      <c r="AJ1523">
        <v>-10.787464088230255</v>
      </c>
      <c r="AK1523">
        <v>-7.1916427254868367</v>
      </c>
      <c r="AL1523">
        <v>13.415204810032671</v>
      </c>
      <c r="AM1523">
        <v>10.787464088230255</v>
      </c>
      <c r="AN1523">
        <v>7.1916427254868367</v>
      </c>
    </row>
    <row r="1524" spans="24:40" x14ac:dyDescent="0.25">
      <c r="X1524">
        <v>73.7</v>
      </c>
      <c r="Y1524" s="22">
        <v>73.368237275423652</v>
      </c>
      <c r="Z1524" s="22">
        <v>0.33176272457635037</v>
      </c>
      <c r="AA1524" s="22">
        <v>0.33405185766955015</v>
      </c>
      <c r="AB1524" s="22">
        <v>6.852627939759692E-3</v>
      </c>
      <c r="AC1524" s="22">
        <v>9.258116295840671E-2</v>
      </c>
      <c r="AD1524" s="22">
        <v>3.1126846046839583E-6</v>
      </c>
      <c r="AE1524" s="22">
        <v>1.4191611772342045</v>
      </c>
      <c r="AF1524" s="22">
        <v>1.3079210632652858</v>
      </c>
      <c r="AG1524" s="22">
        <v>0.3042715283400777</v>
      </c>
      <c r="AH1524" s="22">
        <v>0.33405185766954532</v>
      </c>
      <c r="AI1524">
        <v>-18.902189705582391</v>
      </c>
      <c r="AJ1524">
        <v>-10.787464088230255</v>
      </c>
      <c r="AK1524">
        <v>-7.1916427254868367</v>
      </c>
      <c r="AL1524">
        <v>13.415204810032671</v>
      </c>
      <c r="AM1524">
        <v>10.787464088230255</v>
      </c>
      <c r="AN1524">
        <v>7.1916427254868367</v>
      </c>
    </row>
    <row r="1525" spans="24:40" x14ac:dyDescent="0.25">
      <c r="X1525">
        <v>73.5</v>
      </c>
      <c r="Y1525" s="22">
        <v>74.504555536883686</v>
      </c>
      <c r="Z1525" s="22">
        <v>-1.0045555368836858</v>
      </c>
      <c r="AA1525" s="22">
        <v>-1.0081884381789763</v>
      </c>
      <c r="AB1525" s="22">
        <v>3.6033951171337798E-3</v>
      </c>
      <c r="AC1525" s="22">
        <v>-0.27987217570266443</v>
      </c>
      <c r="AD1525" s="22">
        <v>1.4908896288719028E-5</v>
      </c>
      <c r="AE1525" s="22">
        <v>1.4191611772342045</v>
      </c>
      <c r="AF1525" s="22">
        <v>1.3138513491231574</v>
      </c>
      <c r="AG1525" s="22">
        <v>0.52902946581704169</v>
      </c>
      <c r="AH1525" s="22">
        <v>-1.0081884381789707</v>
      </c>
      <c r="AI1525">
        <v>-18.902189705582391</v>
      </c>
      <c r="AJ1525">
        <v>-10.787464088230255</v>
      </c>
      <c r="AK1525">
        <v>-7.1916427254868367</v>
      </c>
      <c r="AL1525">
        <v>13.415204810032671</v>
      </c>
      <c r="AM1525">
        <v>10.787464088230255</v>
      </c>
      <c r="AN1525">
        <v>7.1916427254868367</v>
      </c>
    </row>
    <row r="1526" spans="24:40" x14ac:dyDescent="0.25">
      <c r="X1526">
        <v>73.2</v>
      </c>
      <c r="Y1526" s="22">
        <v>74.395636738201205</v>
      </c>
      <c r="Z1526" s="22">
        <v>-1.1956367382012019</v>
      </c>
      <c r="AA1526" s="22">
        <v>-1.2000909080881854</v>
      </c>
      <c r="AB1526" s="22">
        <v>3.7115270659584523E-3</v>
      </c>
      <c r="AC1526" s="22">
        <v>-0.33312604603791407</v>
      </c>
      <c r="AD1526" s="22">
        <v>2.1758607877299804E-5</v>
      </c>
      <c r="AE1526" s="22">
        <v>1.4191611772342045</v>
      </c>
      <c r="AF1526" s="22">
        <v>1.3224808054138639</v>
      </c>
      <c r="AG1526" s="22">
        <v>0.5771707252086804</v>
      </c>
      <c r="AH1526" s="22">
        <v>-1.2000909080881819</v>
      </c>
      <c r="AI1526">
        <v>-18.902189705582391</v>
      </c>
      <c r="AJ1526">
        <v>-10.787464088230255</v>
      </c>
      <c r="AK1526">
        <v>-7.1916427254868367</v>
      </c>
      <c r="AL1526">
        <v>13.415204810032671</v>
      </c>
      <c r="AM1526">
        <v>10.787464088230255</v>
      </c>
      <c r="AN1526">
        <v>7.1916427254868367</v>
      </c>
    </row>
    <row r="1527" spans="24:40" x14ac:dyDescent="0.25">
      <c r="X1527">
        <v>72.900000000000006</v>
      </c>
      <c r="Y1527" s="22">
        <v>72.298291548710822</v>
      </c>
      <c r="Z1527" s="22">
        <v>0.60170845128918415</v>
      </c>
      <c r="AA1527" s="22">
        <v>0.60322253020494543</v>
      </c>
      <c r="AB1527" s="22">
        <v>2.5099840273575891E-3</v>
      </c>
      <c r="AC1527" s="22">
        <v>0.16754586903368021</v>
      </c>
      <c r="AD1527" s="22">
        <v>3.7177163233271885E-6</v>
      </c>
      <c r="AE1527" s="22">
        <v>1.4191611772342045</v>
      </c>
      <c r="AF1527" s="22">
        <v>1.3415340588717739</v>
      </c>
      <c r="AG1527" s="22">
        <v>0.4093236727012991</v>
      </c>
      <c r="AH1527" s="22">
        <v>0.60322253020494077</v>
      </c>
      <c r="AI1527">
        <v>-18.902189705582391</v>
      </c>
      <c r="AJ1527">
        <v>-10.787464088230255</v>
      </c>
      <c r="AK1527">
        <v>-7.1916427254868367</v>
      </c>
      <c r="AL1527">
        <v>13.415204810032671</v>
      </c>
      <c r="AM1527">
        <v>10.787464088230255</v>
      </c>
      <c r="AN1527">
        <v>7.1916427254868367</v>
      </c>
    </row>
    <row r="1528" spans="24:40" x14ac:dyDescent="0.25">
      <c r="X1528">
        <v>75.5</v>
      </c>
      <c r="Y1528" s="22">
        <v>77.388760046405395</v>
      </c>
      <c r="Z1528" s="22">
        <v>-1.8887600464053946</v>
      </c>
      <c r="AA1528" s="22">
        <v>-1.9074995801964008</v>
      </c>
      <c r="AB1528" s="22">
        <v>9.824135211120081E-3</v>
      </c>
      <c r="AC1528" s="22">
        <v>-0.52786456712378715</v>
      </c>
      <c r="AD1528" s="22">
        <v>1.4550349184037979E-4</v>
      </c>
      <c r="AE1528" s="22">
        <v>1.4191611772342045</v>
      </c>
      <c r="AF1528" s="22">
        <v>1.3423427826203533</v>
      </c>
      <c r="AG1528" s="22">
        <v>0.72654288732585304</v>
      </c>
      <c r="AH1528" s="22">
        <v>-1.907499580196399</v>
      </c>
      <c r="AI1528">
        <v>-18.902189705582391</v>
      </c>
      <c r="AJ1528">
        <v>-10.787464088230255</v>
      </c>
      <c r="AK1528">
        <v>-7.1916427254868367</v>
      </c>
      <c r="AL1528">
        <v>13.415204810032671</v>
      </c>
      <c r="AM1528">
        <v>10.787464088230255</v>
      </c>
      <c r="AN1528">
        <v>7.1916427254868367</v>
      </c>
    </row>
    <row r="1529" spans="24:40" x14ac:dyDescent="0.25">
      <c r="X1529">
        <v>75.2</v>
      </c>
      <c r="Y1529" s="22">
        <v>77.150382920203384</v>
      </c>
      <c r="Z1529" s="22">
        <v>-1.9503829202033813</v>
      </c>
      <c r="AA1529" s="22">
        <v>-1.9733770847581695</v>
      </c>
      <c r="AB1529" s="22">
        <v>1.165218990956666E-2</v>
      </c>
      <c r="AC1529" s="22">
        <v>-0.54559059432246759</v>
      </c>
      <c r="AD1529" s="22">
        <v>1.8470467947322305E-4</v>
      </c>
      <c r="AE1529" s="22">
        <v>1.4191611772342045</v>
      </c>
      <c r="AF1529" s="22">
        <v>1.3494609615743844</v>
      </c>
      <c r="AG1529" s="22">
        <v>0.73864104565239774</v>
      </c>
      <c r="AH1529" s="22">
        <v>-1.9733770847581704</v>
      </c>
      <c r="AI1529">
        <v>-18.902189705582391</v>
      </c>
      <c r="AJ1529">
        <v>-10.787464088230255</v>
      </c>
      <c r="AK1529">
        <v>-7.1916427254868367</v>
      </c>
      <c r="AL1529">
        <v>13.415204810032671</v>
      </c>
      <c r="AM1529">
        <v>10.787464088230255</v>
      </c>
      <c r="AN1529">
        <v>7.1916427254868367</v>
      </c>
    </row>
    <row r="1530" spans="24:40" x14ac:dyDescent="0.25">
      <c r="X1530">
        <v>74.8</v>
      </c>
      <c r="Y1530" s="22">
        <v>75.27295122238597</v>
      </c>
      <c r="Z1530" s="22">
        <v>-0.47295122238597287</v>
      </c>
      <c r="AA1530" s="22">
        <v>-0.4751657364317623</v>
      </c>
      <c r="AB1530" s="22">
        <v>4.6605086941373082E-3</v>
      </c>
      <c r="AC1530" s="22">
        <v>-0.13183557759857961</v>
      </c>
      <c r="AD1530" s="22">
        <v>4.2832531060215477E-6</v>
      </c>
      <c r="AE1530" s="22">
        <v>1.4191611772342045</v>
      </c>
      <c r="AF1530" s="22">
        <v>1.3648982343884835</v>
      </c>
      <c r="AG1530" s="22">
        <v>0.36309169310048889</v>
      </c>
      <c r="AH1530" s="22">
        <v>-0.47516573643176924</v>
      </c>
      <c r="AI1530">
        <v>-18.902189705582391</v>
      </c>
      <c r="AJ1530">
        <v>-10.787464088230255</v>
      </c>
      <c r="AK1530">
        <v>-7.1916427254868367</v>
      </c>
      <c r="AL1530">
        <v>13.415204810032671</v>
      </c>
      <c r="AM1530">
        <v>10.787464088230255</v>
      </c>
      <c r="AN1530">
        <v>7.1916427254868367</v>
      </c>
    </row>
    <row r="1531" spans="24:40" x14ac:dyDescent="0.25">
      <c r="X1531">
        <v>74.5</v>
      </c>
      <c r="Y1531" s="22">
        <v>75.338726943164104</v>
      </c>
      <c r="Z1531" s="22">
        <v>-0.83872694316410445</v>
      </c>
      <c r="AA1531" s="22">
        <v>-0.8419505775246563</v>
      </c>
      <c r="AB1531" s="22">
        <v>3.8287691066442209E-3</v>
      </c>
      <c r="AC1531" s="22">
        <v>-0.2336982652340811</v>
      </c>
      <c r="AD1531" s="22">
        <v>1.1047971824913951E-5</v>
      </c>
      <c r="AE1531" s="22">
        <v>1.4191611772342045</v>
      </c>
      <c r="AF1531" s="22">
        <v>1.3702339518784261</v>
      </c>
      <c r="AG1531" s="22">
        <v>0.48342348436343169</v>
      </c>
      <c r="AH1531" s="22">
        <v>-0.84195057752465208</v>
      </c>
      <c r="AI1531">
        <v>-18.902189705582391</v>
      </c>
      <c r="AJ1531">
        <v>-10.787464088230255</v>
      </c>
      <c r="AK1531">
        <v>-7.1916427254868367</v>
      </c>
      <c r="AL1531">
        <v>13.415204810032671</v>
      </c>
      <c r="AM1531">
        <v>10.787464088230255</v>
      </c>
      <c r="AN1531">
        <v>7.1916427254868367</v>
      </c>
    </row>
    <row r="1532" spans="24:40" x14ac:dyDescent="0.25">
      <c r="X1532">
        <v>74.2</v>
      </c>
      <c r="Y1532" s="22">
        <v>73.689166704522933</v>
      </c>
      <c r="Z1532" s="22">
        <v>0.51083329547707024</v>
      </c>
      <c r="AA1532" s="22">
        <v>0.51281458138853964</v>
      </c>
      <c r="AB1532" s="22">
        <v>3.863552214341042E-3</v>
      </c>
      <c r="AC1532" s="22">
        <v>0.14233826658708645</v>
      </c>
      <c r="AD1532" s="22">
        <v>4.1357825777624415E-6</v>
      </c>
      <c r="AE1532" s="22">
        <v>1.4576525936309466</v>
      </c>
      <c r="AF1532" s="22">
        <v>1.3763016427409425</v>
      </c>
      <c r="AG1532" s="22">
        <v>0.37727743980668449</v>
      </c>
      <c r="AH1532" s="22">
        <v>0.5128145813885403</v>
      </c>
      <c r="AI1532">
        <v>-18.902189705582391</v>
      </c>
      <c r="AJ1532">
        <v>-10.787464088230255</v>
      </c>
      <c r="AK1532">
        <v>-7.1916427254868367</v>
      </c>
      <c r="AL1532">
        <v>13.415204810032671</v>
      </c>
      <c r="AM1532">
        <v>10.787464088230255</v>
      </c>
      <c r="AN1532">
        <v>7.1916427254868367</v>
      </c>
    </row>
    <row r="1533" spans="24:40" x14ac:dyDescent="0.25">
      <c r="X1533">
        <v>73.900000000000006</v>
      </c>
      <c r="Y1533" s="22">
        <v>73.279077879404198</v>
      </c>
      <c r="Z1533" s="22">
        <v>0.62092212059580731</v>
      </c>
      <c r="AA1533" s="22">
        <v>0.62333433503009417</v>
      </c>
      <c r="AB1533" s="22">
        <v>3.8698565099449028E-3</v>
      </c>
      <c r="AC1533" s="22">
        <v>0.17301389471960835</v>
      </c>
      <c r="AD1533" s="22">
        <v>6.120503409483279E-6</v>
      </c>
      <c r="AE1533" s="22">
        <v>1.4576525936309466</v>
      </c>
      <c r="AF1533" s="22">
        <v>1.3907384680406882</v>
      </c>
      <c r="AG1533" s="22">
        <v>0.41594938961321765</v>
      </c>
      <c r="AH1533" s="22">
        <v>0.62333433503009572</v>
      </c>
      <c r="AI1533">
        <v>-18.902189705582391</v>
      </c>
      <c r="AJ1533">
        <v>-10.787464088230255</v>
      </c>
      <c r="AK1533">
        <v>-7.1916427254868367</v>
      </c>
      <c r="AL1533">
        <v>13.415204810032671</v>
      </c>
      <c r="AM1533">
        <v>10.787464088230255</v>
      </c>
      <c r="AN1533">
        <v>7.1916427254868367</v>
      </c>
    </row>
    <row r="1534" spans="24:40" x14ac:dyDescent="0.25">
      <c r="X1534">
        <v>73.5</v>
      </c>
      <c r="Y1534" s="22">
        <v>71.406495464234752</v>
      </c>
      <c r="Z1534" s="22">
        <v>2.0935045357652484</v>
      </c>
      <c r="AA1534" s="22">
        <v>2.1055400429720237</v>
      </c>
      <c r="AB1534" s="22">
        <v>5.7161141375338693E-3</v>
      </c>
      <c r="AC1534" s="22">
        <v>0.5838759641716651</v>
      </c>
      <c r="AD1534" s="22">
        <v>1.031521026546529E-4</v>
      </c>
      <c r="AE1534" s="22">
        <v>1.4576525936309466</v>
      </c>
      <c r="AF1534" s="22">
        <v>1.4031116265490602</v>
      </c>
      <c r="AG1534" s="22">
        <v>0.76411776852240854</v>
      </c>
      <c r="AH1534" s="22">
        <v>2.1055400429720246</v>
      </c>
      <c r="AI1534">
        <v>-18.902189705582391</v>
      </c>
      <c r="AJ1534">
        <v>-10.787464088230255</v>
      </c>
      <c r="AK1534">
        <v>-7.1916427254868367</v>
      </c>
      <c r="AL1534">
        <v>13.415204810032671</v>
      </c>
      <c r="AM1534">
        <v>10.787464088230255</v>
      </c>
      <c r="AN1534">
        <v>7.1916427254868367</v>
      </c>
    </row>
    <row r="1535" spans="24:40" x14ac:dyDescent="0.25">
      <c r="X1535">
        <v>73.2</v>
      </c>
      <c r="Y1535" s="22">
        <v>72.791838228227761</v>
      </c>
      <c r="Z1535" s="22">
        <v>0.40816177177224233</v>
      </c>
      <c r="AA1535" s="22">
        <v>0.40964636858697645</v>
      </c>
      <c r="AB1535" s="22">
        <v>3.6240936782843819E-3</v>
      </c>
      <c r="AC1535" s="22">
        <v>0.11371627096248542</v>
      </c>
      <c r="AD1535" s="22">
        <v>2.4755278485644641E-6</v>
      </c>
      <c r="AE1535" s="22">
        <v>1.4576525936309466</v>
      </c>
      <c r="AF1535" s="22">
        <v>1.4049658419750259</v>
      </c>
      <c r="AG1535" s="22">
        <v>0.33721843212150404</v>
      </c>
      <c r="AH1535" s="22">
        <v>0.40964636858697057</v>
      </c>
      <c r="AI1535">
        <v>-18.902189705582391</v>
      </c>
      <c r="AJ1535">
        <v>-10.787464088230255</v>
      </c>
      <c r="AK1535">
        <v>-7.1916427254868367</v>
      </c>
      <c r="AL1535">
        <v>13.415204810032671</v>
      </c>
      <c r="AM1535">
        <v>10.787464088230255</v>
      </c>
      <c r="AN1535">
        <v>7.1916427254868367</v>
      </c>
    </row>
    <row r="1536" spans="24:40" x14ac:dyDescent="0.25">
      <c r="X1536">
        <v>72.8</v>
      </c>
      <c r="Y1536" s="22">
        <v>70.390094150272759</v>
      </c>
      <c r="Z1536" s="22">
        <v>2.4099058497272381</v>
      </c>
      <c r="AA1536" s="22">
        <v>2.4556253452723951</v>
      </c>
      <c r="AB1536" s="22">
        <v>1.8618269938116671E-2</v>
      </c>
      <c r="AC1536" s="22">
        <v>0.67652364999967007</v>
      </c>
      <c r="AD1536" s="22">
        <v>4.5699738994980888E-4</v>
      </c>
      <c r="AE1536" s="22">
        <v>1.4576525936309466</v>
      </c>
      <c r="AF1536" s="22">
        <v>1.4288412674358002</v>
      </c>
      <c r="AG1536" s="22">
        <v>0.82251057743938472</v>
      </c>
      <c r="AH1536" s="22">
        <v>2.4556253452724004</v>
      </c>
      <c r="AI1536">
        <v>-18.902189705582391</v>
      </c>
      <c r="AJ1536">
        <v>-10.787464088230255</v>
      </c>
      <c r="AK1536">
        <v>-7.1916427254868367</v>
      </c>
      <c r="AL1536">
        <v>13.415204810032671</v>
      </c>
      <c r="AM1536">
        <v>10.787464088230255</v>
      </c>
      <c r="AN1536">
        <v>7.1916427254868367</v>
      </c>
    </row>
    <row r="1537" spans="24:40" x14ac:dyDescent="0.25">
      <c r="X1537">
        <v>72.400000000000006</v>
      </c>
      <c r="Y1537" s="22">
        <v>70.563444199648657</v>
      </c>
      <c r="Z1537" s="22">
        <v>1.8365558003513485</v>
      </c>
      <c r="AA1537" s="22">
        <v>1.8728851648127431</v>
      </c>
      <c r="AB1537" s="22">
        <v>1.9397539765885301E-2</v>
      </c>
      <c r="AC1537" s="22">
        <v>0.51577410085509778</v>
      </c>
      <c r="AD1537" s="22">
        <v>2.769613278290837E-4</v>
      </c>
      <c r="AE1537" s="22">
        <v>1.4576525936309466</v>
      </c>
      <c r="AF1537" s="22">
        <v>1.4476013863830079</v>
      </c>
      <c r="AG1537" s="22">
        <v>0.71817414382244216</v>
      </c>
      <c r="AH1537" s="22">
        <v>1.8728851648127403</v>
      </c>
      <c r="AI1537">
        <v>-18.902189705582391</v>
      </c>
      <c r="AJ1537">
        <v>-10.787464088230255</v>
      </c>
      <c r="AK1537">
        <v>-7.1916427254868367</v>
      </c>
      <c r="AL1537">
        <v>13.415204810032671</v>
      </c>
      <c r="AM1537">
        <v>10.787464088230255</v>
      </c>
      <c r="AN1537">
        <v>7.1916427254868367</v>
      </c>
    </row>
    <row r="1538" spans="24:40" x14ac:dyDescent="0.25">
      <c r="X1538">
        <v>72</v>
      </c>
      <c r="Y1538" s="22">
        <v>71.86890040818011</v>
      </c>
      <c r="Z1538" s="22">
        <v>0.13109959181988984</v>
      </c>
      <c r="AA1538" s="22">
        <v>0.13148667785250723</v>
      </c>
      <c r="AB1538" s="22">
        <v>2.9439182656282995E-3</v>
      </c>
      <c r="AC1538" s="22">
        <v>3.6512657036517973E-2</v>
      </c>
      <c r="AD1538" s="22">
        <v>2.0717599627929142E-7</v>
      </c>
      <c r="AE1538" s="22">
        <v>1.4576525936309466</v>
      </c>
      <c r="AF1538" s="22">
        <v>1.4657550486150561</v>
      </c>
      <c r="AG1538" s="22">
        <v>0.19108285385276716</v>
      </c>
      <c r="AH1538" s="22">
        <v>0.13148667785250662</v>
      </c>
      <c r="AI1538">
        <v>-18.902189705582391</v>
      </c>
      <c r="AJ1538">
        <v>-10.787464088230255</v>
      </c>
      <c r="AK1538">
        <v>-7.1916427254868367</v>
      </c>
      <c r="AL1538">
        <v>13.415204810032671</v>
      </c>
      <c r="AM1538">
        <v>10.787464088230255</v>
      </c>
      <c r="AN1538">
        <v>7.1916427254868367</v>
      </c>
    </row>
    <row r="1539" spans="24:40" x14ac:dyDescent="0.25">
      <c r="X1539">
        <v>71.599999999999994</v>
      </c>
      <c r="Y1539" s="22">
        <v>71.469838797492358</v>
      </c>
      <c r="Z1539" s="22">
        <v>0.13016120250763663</v>
      </c>
      <c r="AA1539" s="22">
        <v>0.13052927723165908</v>
      </c>
      <c r="AB1539" s="22">
        <v>2.8198633427944657E-3</v>
      </c>
      <c r="AC1539" s="22">
        <v>3.6249050438618979E-2</v>
      </c>
      <c r="AD1539" s="22">
        <v>1.9556634130519408E-7</v>
      </c>
      <c r="AE1539" s="22">
        <v>1.4576525936309466</v>
      </c>
      <c r="AF1539" s="22">
        <v>1.4704721542534949</v>
      </c>
      <c r="AG1539" s="22">
        <v>0.19039183395991274</v>
      </c>
      <c r="AH1539" s="22">
        <v>0.13052927723166366</v>
      </c>
      <c r="AI1539">
        <v>-18.902189705582391</v>
      </c>
      <c r="AJ1539">
        <v>-10.787464088230255</v>
      </c>
      <c r="AK1539">
        <v>-7.1916427254868367</v>
      </c>
      <c r="AL1539">
        <v>13.415204810032671</v>
      </c>
      <c r="AM1539">
        <v>10.787464088230255</v>
      </c>
      <c r="AN1539">
        <v>7.1916427254868367</v>
      </c>
    </row>
    <row r="1540" spans="24:40" x14ac:dyDescent="0.25">
      <c r="X1540">
        <v>71.2</v>
      </c>
      <c r="Y1540" s="22">
        <v>70.96130219404148</v>
      </c>
      <c r="Z1540" s="22">
        <v>0.23869780595852319</v>
      </c>
      <c r="AA1540" s="22">
        <v>0.23932039988194731</v>
      </c>
      <c r="AB1540" s="22">
        <v>2.6015079522108556E-3</v>
      </c>
      <c r="AC1540" s="22">
        <v>6.6468513333966445E-2</v>
      </c>
      <c r="AD1540" s="22">
        <v>6.0650555095174787E-7</v>
      </c>
      <c r="AE1540" s="22">
        <v>1.4576525936309466</v>
      </c>
      <c r="AF1540" s="22">
        <v>1.4738258618985216</v>
      </c>
      <c r="AG1540" s="22">
        <v>0.25781488190941665</v>
      </c>
      <c r="AH1540" s="22">
        <v>0.23932039988194234</v>
      </c>
      <c r="AI1540">
        <v>-18.902189705582391</v>
      </c>
      <c r="AJ1540">
        <v>-10.787464088230255</v>
      </c>
      <c r="AK1540">
        <v>-7.1916427254868367</v>
      </c>
      <c r="AL1540">
        <v>13.415204810032671</v>
      </c>
      <c r="AM1540">
        <v>10.787464088230255</v>
      </c>
      <c r="AN1540">
        <v>7.1916427254868367</v>
      </c>
    </row>
    <row r="1541" spans="24:40" x14ac:dyDescent="0.25">
      <c r="X1541">
        <v>78</v>
      </c>
      <c r="Y1541" s="22">
        <v>72.685726156644108</v>
      </c>
      <c r="Z1541" s="22">
        <v>5.3142738433558918</v>
      </c>
      <c r="AA1541" s="22">
        <v>5.3747208461627451</v>
      </c>
      <c r="AB1541" s="22">
        <v>1.1246538106255408E-2</v>
      </c>
      <c r="AC1541" s="22">
        <v>1.4862840355354106</v>
      </c>
      <c r="AD1541" s="22">
        <v>1.3224548905394612E-3</v>
      </c>
      <c r="AE1541" s="22">
        <v>1.4576525936309466</v>
      </c>
      <c r="AF1541" s="22">
        <v>1.4739318653425919</v>
      </c>
      <c r="AG1541" s="22">
        <v>1.2191324930192824</v>
      </c>
      <c r="AH1541" s="22">
        <v>5.3747208461627469</v>
      </c>
      <c r="AI1541">
        <v>-18.902189705582391</v>
      </c>
      <c r="AJ1541">
        <v>-10.787464088230255</v>
      </c>
      <c r="AK1541">
        <v>-7.1916427254868367</v>
      </c>
      <c r="AL1541">
        <v>13.415204810032671</v>
      </c>
      <c r="AM1541">
        <v>10.787464088230255</v>
      </c>
      <c r="AN1541">
        <v>7.1916427254868367</v>
      </c>
    </row>
    <row r="1542" spans="24:40" x14ac:dyDescent="0.25">
      <c r="X1542">
        <v>74</v>
      </c>
      <c r="Y1542" s="22">
        <v>70.193420599563936</v>
      </c>
      <c r="Z1542" s="22">
        <v>3.806579400436064</v>
      </c>
      <c r="AA1542" s="22">
        <v>3.8227684443323398</v>
      </c>
      <c r="AB1542" s="22">
        <v>4.2349004738389956E-3</v>
      </c>
      <c r="AC1542" s="22">
        <v>1.0608606350248884</v>
      </c>
      <c r="AD1542" s="22">
        <v>2.5191230146988711E-4</v>
      </c>
      <c r="AE1542" s="22">
        <v>1.4576525936309466</v>
      </c>
      <c r="AF1542" s="22">
        <v>1.4757229257293403</v>
      </c>
      <c r="AG1542" s="22">
        <v>1.0299808906115144</v>
      </c>
      <c r="AH1542" s="22">
        <v>3.8227684443323438</v>
      </c>
      <c r="AI1542">
        <v>-18.902189705582391</v>
      </c>
      <c r="AJ1542">
        <v>-10.787464088230255</v>
      </c>
      <c r="AK1542">
        <v>-7.1916427254868367</v>
      </c>
      <c r="AL1542">
        <v>13.415204810032671</v>
      </c>
      <c r="AM1542">
        <v>10.787464088230255</v>
      </c>
      <c r="AN1542">
        <v>7.1916427254868367</v>
      </c>
    </row>
    <row r="1543" spans="24:40" x14ac:dyDescent="0.25">
      <c r="X1543">
        <v>66</v>
      </c>
      <c r="Y1543" s="22">
        <v>69.3228042214607</v>
      </c>
      <c r="Z1543" s="22">
        <v>-3.3228042214607001</v>
      </c>
      <c r="AA1543" s="22">
        <v>-3.3378958117206707</v>
      </c>
      <c r="AB1543" s="22">
        <v>4.5212885935443422E-3</v>
      </c>
      <c r="AC1543" s="22">
        <v>-0.92616988779841747</v>
      </c>
      <c r="AD1543" s="22">
        <v>2.0504914591823689E-4</v>
      </c>
      <c r="AE1543" s="22">
        <v>1.4576525936309466</v>
      </c>
      <c r="AF1543" s="22">
        <v>1.4833503026839843</v>
      </c>
      <c r="AG1543" s="22">
        <v>0.96237720660789627</v>
      </c>
      <c r="AH1543" s="22">
        <v>-3.3378958117206725</v>
      </c>
      <c r="AI1543">
        <v>-18.902189705582391</v>
      </c>
      <c r="AJ1543">
        <v>-10.787464088230255</v>
      </c>
      <c r="AK1543">
        <v>-7.1916427254868367</v>
      </c>
      <c r="AL1543">
        <v>13.415204810032671</v>
      </c>
      <c r="AM1543">
        <v>10.787464088230255</v>
      </c>
      <c r="AN1543">
        <v>7.1916427254868367</v>
      </c>
    </row>
    <row r="1544" spans="24:40" x14ac:dyDescent="0.25">
      <c r="X1544">
        <v>65.400000000000006</v>
      </c>
      <c r="Y1544" s="22">
        <v>68.577110294537832</v>
      </c>
      <c r="Z1544" s="22">
        <v>-3.177110294537826</v>
      </c>
      <c r="AA1544" s="22">
        <v>-3.192355161209278</v>
      </c>
      <c r="AB1544" s="22">
        <v>4.7754293935360799E-3</v>
      </c>
      <c r="AC1544" s="22">
        <v>-0.88567347615739678</v>
      </c>
      <c r="AD1544" s="22">
        <v>1.9810024619737311E-4</v>
      </c>
      <c r="AE1544" s="22">
        <v>1.4576525936309466</v>
      </c>
      <c r="AF1544" s="22">
        <v>1.4862840355354106</v>
      </c>
      <c r="AG1544" s="22">
        <v>0.94110226657754725</v>
      </c>
      <c r="AH1544" s="22">
        <v>-3.1923551612092713</v>
      </c>
      <c r="AI1544">
        <v>-18.902189705582391</v>
      </c>
      <c r="AJ1544">
        <v>-10.787464088230255</v>
      </c>
      <c r="AK1544">
        <v>-7.1916427254868367</v>
      </c>
      <c r="AL1544">
        <v>13.415204810032671</v>
      </c>
      <c r="AM1544">
        <v>10.787464088230255</v>
      </c>
      <c r="AN1544">
        <v>7.1916427254868367</v>
      </c>
    </row>
    <row r="1545" spans="24:40" x14ac:dyDescent="0.25">
      <c r="X1545">
        <v>65.599999999999994</v>
      </c>
      <c r="Y1545" s="22">
        <v>72.230041368392023</v>
      </c>
      <c r="Z1545" s="22">
        <v>-6.6300413683920283</v>
      </c>
      <c r="AA1545" s="22">
        <v>-6.6685829416066014</v>
      </c>
      <c r="AB1545" s="22">
        <v>5.7795746940633649E-3</v>
      </c>
      <c r="AC1545" s="22">
        <v>-1.8491697888275669</v>
      </c>
      <c r="AD1545" s="22">
        <v>1.0461962951228581E-3</v>
      </c>
      <c r="AE1545" s="22">
        <v>1.4576525936309466</v>
      </c>
      <c r="AF1545" s="22">
        <v>1.4929805281638646</v>
      </c>
      <c r="AG1545" s="22">
        <v>1.3598418249294904</v>
      </c>
      <c r="AH1545" s="22">
        <v>-6.6685829416066005</v>
      </c>
      <c r="AI1545">
        <v>-18.902189705582391</v>
      </c>
      <c r="AJ1545">
        <v>-10.787464088230255</v>
      </c>
      <c r="AK1545">
        <v>-7.1916427254868367</v>
      </c>
      <c r="AL1545">
        <v>13.415204810032671</v>
      </c>
      <c r="AM1545">
        <v>10.787464088230255</v>
      </c>
      <c r="AN1545">
        <v>7.1916427254868367</v>
      </c>
    </row>
    <row r="1546" spans="24:40" x14ac:dyDescent="0.25">
      <c r="X1546">
        <v>65.599999999999994</v>
      </c>
      <c r="Y1546" s="22">
        <v>68.71572940512678</v>
      </c>
      <c r="Z1546" s="22">
        <v>-3.1157294051267854</v>
      </c>
      <c r="AA1546" s="22">
        <v>-3.1306135978221192</v>
      </c>
      <c r="AB1546" s="22">
        <v>4.754401087915491E-3</v>
      </c>
      <c r="AC1546" s="22">
        <v>-0.86855333445242622</v>
      </c>
      <c r="AD1546" s="22">
        <v>1.8967274686610685E-4</v>
      </c>
      <c r="AE1546" s="22">
        <v>1.5222105313262397</v>
      </c>
      <c r="AF1546" s="22">
        <v>1.5033693582290448</v>
      </c>
      <c r="AG1546" s="22">
        <v>0.93196208852743911</v>
      </c>
      <c r="AH1546" s="22">
        <v>-3.1306135978221139</v>
      </c>
      <c r="AI1546">
        <v>-18.902189705582391</v>
      </c>
      <c r="AJ1546">
        <v>-10.787464088230255</v>
      </c>
      <c r="AK1546">
        <v>-7.1916427254868367</v>
      </c>
      <c r="AL1546">
        <v>13.415204810032671</v>
      </c>
      <c r="AM1546">
        <v>10.787464088230255</v>
      </c>
      <c r="AN1546">
        <v>7.1916427254868367</v>
      </c>
    </row>
    <row r="1547" spans="24:40" x14ac:dyDescent="0.25">
      <c r="X1547">
        <v>65.8</v>
      </c>
      <c r="Y1547" s="22">
        <v>62.189041206680017</v>
      </c>
      <c r="Z1547" s="22">
        <v>3.6109587933199805</v>
      </c>
      <c r="AA1547" s="22">
        <v>3.6933424512039608</v>
      </c>
      <c r="AB1547" s="22">
        <v>2.2305989485791398E-2</v>
      </c>
      <c r="AC1547" s="22">
        <v>1.0156005956745628</v>
      </c>
      <c r="AD1547" s="22">
        <v>1.23854226506521E-3</v>
      </c>
      <c r="AE1547" s="22">
        <v>1.5222105313262397</v>
      </c>
      <c r="AF1547" s="22">
        <v>1.5040890125600428</v>
      </c>
      <c r="AG1547" s="22">
        <v>1.0077701105284691</v>
      </c>
      <c r="AH1547" s="22">
        <v>3.6933424512039634</v>
      </c>
      <c r="AI1547">
        <v>-18.902189705582391</v>
      </c>
      <c r="AJ1547">
        <v>-10.787464088230255</v>
      </c>
      <c r="AK1547">
        <v>-7.1916427254868367</v>
      </c>
      <c r="AL1547">
        <v>13.415204810032671</v>
      </c>
      <c r="AM1547">
        <v>10.787464088230255</v>
      </c>
      <c r="AN1547">
        <v>7.1916427254868367</v>
      </c>
    </row>
    <row r="1548" spans="24:40" x14ac:dyDescent="0.25">
      <c r="X1548">
        <v>65.599999999999994</v>
      </c>
      <c r="Y1548" s="22">
        <v>61.727152800311941</v>
      </c>
      <c r="Z1548" s="22">
        <v>3.8728471996880529</v>
      </c>
      <c r="AA1548" s="22">
        <v>3.9585835187268898</v>
      </c>
      <c r="AB1548" s="22">
        <v>2.1658332742822223E-2</v>
      </c>
      <c r="AC1548" s="22">
        <v>1.0888974459126886</v>
      </c>
      <c r="AD1548" s="22">
        <v>1.3815125310649677E-3</v>
      </c>
      <c r="AE1548" s="22">
        <v>1.5222105313262397</v>
      </c>
      <c r="AF1548" s="22">
        <v>1.5044690910866605</v>
      </c>
      <c r="AG1548" s="22">
        <v>1.0435024896533254</v>
      </c>
      <c r="AH1548" s="22">
        <v>3.9585835187268921</v>
      </c>
      <c r="AI1548">
        <v>-18.902189705582391</v>
      </c>
      <c r="AJ1548">
        <v>-10.787464088230255</v>
      </c>
      <c r="AK1548">
        <v>-7.1916427254868367</v>
      </c>
      <c r="AL1548">
        <v>13.415204810032671</v>
      </c>
      <c r="AM1548">
        <v>10.787464088230255</v>
      </c>
      <c r="AN1548">
        <v>7.1916427254868367</v>
      </c>
    </row>
    <row r="1549" spans="24:40" x14ac:dyDescent="0.25">
      <c r="X1549">
        <v>64.5</v>
      </c>
      <c r="Y1549" s="22">
        <v>61.359582584333715</v>
      </c>
      <c r="Z1549" s="22">
        <v>3.1404174156662847</v>
      </c>
      <c r="AA1549" s="22">
        <v>3.2093584317426931</v>
      </c>
      <c r="AB1549" s="22">
        <v>2.1481245408595161E-2</v>
      </c>
      <c r="AC1549" s="22">
        <v>0.88288612550649093</v>
      </c>
      <c r="AD1549" s="22">
        <v>9.0062932916225617E-4</v>
      </c>
      <c r="AE1549" s="22">
        <v>1.5222105313262397</v>
      </c>
      <c r="AF1549" s="22">
        <v>1.5122358303221499</v>
      </c>
      <c r="AG1549" s="22">
        <v>0.93962020279817893</v>
      </c>
      <c r="AH1549" s="22">
        <v>3.209358431742694</v>
      </c>
      <c r="AI1549">
        <v>-18.902189705582391</v>
      </c>
      <c r="AJ1549">
        <v>-10.787464088230255</v>
      </c>
      <c r="AK1549">
        <v>-7.1916427254868367</v>
      </c>
      <c r="AL1549">
        <v>13.415204810032671</v>
      </c>
      <c r="AM1549">
        <v>10.787464088230255</v>
      </c>
      <c r="AN1549">
        <v>7.1916427254868367</v>
      </c>
    </row>
    <row r="1550" spans="24:40" x14ac:dyDescent="0.25">
      <c r="X1550">
        <v>64.099999999999994</v>
      </c>
      <c r="Y1550" s="22">
        <v>61.172628528023047</v>
      </c>
      <c r="Z1550" s="22">
        <v>2.9273714719769472</v>
      </c>
      <c r="AA1550" s="22">
        <v>2.9909065566125008</v>
      </c>
      <c r="AB1550" s="22">
        <v>2.1242751464464325E-2</v>
      </c>
      <c r="AC1550" s="22">
        <v>0.82289084808144597</v>
      </c>
      <c r="AD1550" s="22">
        <v>7.7351126012933339E-4</v>
      </c>
      <c r="AE1550" s="22">
        <v>1.5222105313262397</v>
      </c>
      <c r="AF1550" s="22">
        <v>1.5212780876329783</v>
      </c>
      <c r="AG1550" s="22">
        <v>0.90713331329052516</v>
      </c>
      <c r="AH1550" s="22">
        <v>2.9909065566125035</v>
      </c>
      <c r="AI1550">
        <v>-18.902189705582391</v>
      </c>
      <c r="AJ1550">
        <v>-10.787464088230255</v>
      </c>
      <c r="AK1550">
        <v>-7.1916427254868367</v>
      </c>
      <c r="AL1550">
        <v>13.415204810032671</v>
      </c>
      <c r="AM1550">
        <v>10.787464088230255</v>
      </c>
      <c r="AN1550">
        <v>7.1916427254868367</v>
      </c>
    </row>
    <row r="1551" spans="24:40" x14ac:dyDescent="0.25">
      <c r="X1551">
        <v>63.7</v>
      </c>
      <c r="Y1551" s="22">
        <v>61.174086955327155</v>
      </c>
      <c r="Z1551" s="22">
        <v>2.5259130446728477</v>
      </c>
      <c r="AA1551" s="22">
        <v>2.5795817360465776</v>
      </c>
      <c r="AB1551" s="22">
        <v>2.0805191253982353E-2</v>
      </c>
      <c r="AC1551" s="22">
        <v>0.70988130063939303</v>
      </c>
      <c r="AD1551" s="22">
        <v>5.6353446468176971E-4</v>
      </c>
      <c r="AE1551" s="22">
        <v>1.5222105313262397</v>
      </c>
      <c r="AF1551" s="22">
        <v>1.5243203690666614</v>
      </c>
      <c r="AG1551" s="22">
        <v>0.84254453926151174</v>
      </c>
      <c r="AH1551" s="22">
        <v>2.5795817360465767</v>
      </c>
      <c r="AI1551">
        <v>-18.902189705582391</v>
      </c>
      <c r="AJ1551">
        <v>-10.787464088230255</v>
      </c>
      <c r="AK1551">
        <v>-7.1916427254868367</v>
      </c>
      <c r="AL1551">
        <v>13.415204810032671</v>
      </c>
      <c r="AM1551">
        <v>10.787464088230255</v>
      </c>
      <c r="AN1551">
        <v>7.1916427254868367</v>
      </c>
    </row>
    <row r="1552" spans="24:40" x14ac:dyDescent="0.25">
      <c r="X1552">
        <v>63.3</v>
      </c>
      <c r="Y1552" s="22">
        <v>59.821043170769009</v>
      </c>
      <c r="Z1552" s="22">
        <v>3.478956829230988</v>
      </c>
      <c r="AA1552" s="22">
        <v>3.5534966523219751</v>
      </c>
      <c r="AB1552" s="22">
        <v>2.0976472017296278E-2</v>
      </c>
      <c r="AC1552" s="22">
        <v>0.97780975779653934</v>
      </c>
      <c r="AD1552" s="22">
        <v>1.0781878932516883E-3</v>
      </c>
      <c r="AE1552" s="22">
        <v>1.5519290565282795</v>
      </c>
      <c r="AF1552" s="22">
        <v>1.5309698222167498</v>
      </c>
      <c r="AG1552" s="22">
        <v>0.98884263550705542</v>
      </c>
      <c r="AH1552" s="22">
        <v>3.553496652321976</v>
      </c>
      <c r="AI1552">
        <v>-18.902189705582391</v>
      </c>
      <c r="AJ1552">
        <v>-10.787464088230255</v>
      </c>
      <c r="AK1552">
        <v>-7.1916427254868367</v>
      </c>
      <c r="AL1552">
        <v>13.415204810032671</v>
      </c>
      <c r="AM1552">
        <v>10.787464088230255</v>
      </c>
      <c r="AN1552">
        <v>7.1916427254868367</v>
      </c>
    </row>
    <row r="1553" spans="24:40" x14ac:dyDescent="0.25">
      <c r="X1553">
        <v>63.5</v>
      </c>
      <c r="Y1553" s="22">
        <v>60.099180824375459</v>
      </c>
      <c r="Z1553" s="22">
        <v>3.4008191756245409</v>
      </c>
      <c r="AA1553" s="22">
        <v>3.4720759422387673</v>
      </c>
      <c r="AB1553" s="22">
        <v>2.0522813383015634E-2</v>
      </c>
      <c r="AC1553" s="22">
        <v>0.9556266881572677</v>
      </c>
      <c r="AD1553" s="22">
        <v>1.0070835679991097E-3</v>
      </c>
      <c r="AE1553" s="22">
        <v>1.5519290565282795</v>
      </c>
      <c r="AF1553" s="22">
        <v>1.5335310387088927</v>
      </c>
      <c r="AG1553" s="22">
        <v>0.97756160325437691</v>
      </c>
      <c r="AH1553" s="22">
        <v>3.4720759422387655</v>
      </c>
      <c r="AI1553">
        <v>-18.902189705582391</v>
      </c>
      <c r="AJ1553">
        <v>-10.787464088230255</v>
      </c>
      <c r="AK1553">
        <v>-7.1916427254868367</v>
      </c>
      <c r="AL1553">
        <v>13.415204810032671</v>
      </c>
      <c r="AM1553">
        <v>10.787464088230255</v>
      </c>
      <c r="AN1553">
        <v>7.1916427254868367</v>
      </c>
    </row>
    <row r="1554" spans="24:40" x14ac:dyDescent="0.25">
      <c r="X1554">
        <v>63.4</v>
      </c>
      <c r="Y1554" s="22">
        <v>60.99359743914826</v>
      </c>
      <c r="Z1554" s="22">
        <v>2.4064025608517383</v>
      </c>
      <c r="AA1554" s="22">
        <v>2.4538769026439269</v>
      </c>
      <c r="AB1554" s="22">
        <v>1.9346668017877138E-2</v>
      </c>
      <c r="AC1554" s="22">
        <v>0.67579102341876796</v>
      </c>
      <c r="AD1554" s="22">
        <v>4.7420039081391664E-4</v>
      </c>
      <c r="AE1554" s="22">
        <v>1.5519290565282795</v>
      </c>
      <c r="AF1554" s="22">
        <v>1.5347239216998678</v>
      </c>
      <c r="AG1554" s="22">
        <v>0.82206509682552997</v>
      </c>
      <c r="AH1554" s="22">
        <v>2.4538769026439269</v>
      </c>
      <c r="AI1554">
        <v>-18.902189705582391</v>
      </c>
      <c r="AJ1554">
        <v>-10.787464088230255</v>
      </c>
      <c r="AK1554">
        <v>-7.1916427254868367</v>
      </c>
      <c r="AL1554">
        <v>13.415204810032671</v>
      </c>
      <c r="AM1554">
        <v>10.787464088230255</v>
      </c>
      <c r="AN1554">
        <v>7.1916427254868367</v>
      </c>
    </row>
    <row r="1555" spans="24:40" x14ac:dyDescent="0.25">
      <c r="X1555">
        <v>63.3</v>
      </c>
      <c r="Y1555" s="22">
        <v>61.360368379743576</v>
      </c>
      <c r="Z1555" s="22">
        <v>1.9396316202564208</v>
      </c>
      <c r="AA1555" s="22">
        <v>1.9784770548688968</v>
      </c>
      <c r="AB1555" s="22">
        <v>1.9634008146255207E-2</v>
      </c>
      <c r="AC1555" s="22">
        <v>0.54478736731716659</v>
      </c>
      <c r="AD1555" s="22">
        <v>3.1283921349012318E-4</v>
      </c>
      <c r="AE1555" s="22">
        <v>1.5519290565282795</v>
      </c>
      <c r="AF1555" s="22">
        <v>1.5371247622528588</v>
      </c>
      <c r="AG1555" s="22">
        <v>0.73809712593747889</v>
      </c>
      <c r="AH1555" s="22">
        <v>1.9784770548688955</v>
      </c>
      <c r="AI1555">
        <v>-18.902189705582391</v>
      </c>
      <c r="AJ1555">
        <v>-10.787464088230255</v>
      </c>
      <c r="AK1555">
        <v>-7.1916427254868367</v>
      </c>
      <c r="AL1555">
        <v>13.415204810032671</v>
      </c>
      <c r="AM1555">
        <v>10.787464088230255</v>
      </c>
      <c r="AN1555">
        <v>7.1916427254868367</v>
      </c>
    </row>
    <row r="1556" spans="24:40" x14ac:dyDescent="0.25">
      <c r="X1556">
        <v>61.5</v>
      </c>
      <c r="Y1556" s="22">
        <v>66.461729571706911</v>
      </c>
      <c r="Z1556" s="22">
        <v>-4.9617295717069112</v>
      </c>
      <c r="AA1556" s="22">
        <v>-4.9866190532907808</v>
      </c>
      <c r="AB1556" s="22">
        <v>4.9912538571492936E-3</v>
      </c>
      <c r="AC1556" s="22">
        <v>-1.3833164229030315</v>
      </c>
      <c r="AD1556" s="22">
        <v>5.0521033420919273E-4</v>
      </c>
      <c r="AE1556" s="22">
        <v>1.5725296242490356</v>
      </c>
      <c r="AF1556" s="22">
        <v>1.5416459652863319</v>
      </c>
      <c r="AG1556" s="22">
        <v>1.1761447287230562</v>
      </c>
      <c r="AH1556" s="22">
        <v>-4.9866190532907826</v>
      </c>
      <c r="AI1556">
        <v>-18.902189705582391</v>
      </c>
      <c r="AJ1556">
        <v>-10.787464088230255</v>
      </c>
      <c r="AK1556">
        <v>-7.1916427254868367</v>
      </c>
      <c r="AL1556">
        <v>13.415204810032671</v>
      </c>
      <c r="AM1556">
        <v>10.787464088230255</v>
      </c>
      <c r="AN1556">
        <v>7.1916427254868367</v>
      </c>
    </row>
    <row r="1557" spans="24:40" x14ac:dyDescent="0.25">
      <c r="X1557">
        <v>67</v>
      </c>
      <c r="Y1557" s="22">
        <v>61.035136393727747</v>
      </c>
      <c r="Z1557" s="22">
        <v>5.9648636062722531</v>
      </c>
      <c r="AA1557" s="22">
        <v>5.988806935625739</v>
      </c>
      <c r="AB1557" s="22">
        <v>3.9980132288204608E-3</v>
      </c>
      <c r="AC1557" s="22">
        <v>1.6621580101774232</v>
      </c>
      <c r="AD1557" s="22">
        <v>5.8368029907630262E-4</v>
      </c>
      <c r="AE1557" s="22">
        <v>1.5725296242490356</v>
      </c>
      <c r="AF1557" s="22">
        <v>1.5633210881536634</v>
      </c>
      <c r="AG1557" s="22">
        <v>1.2892470710369766</v>
      </c>
      <c r="AH1557" s="22">
        <v>5.9888069356257363</v>
      </c>
      <c r="AI1557">
        <v>-18.902189705582391</v>
      </c>
      <c r="AJ1557">
        <v>-10.787464088230255</v>
      </c>
      <c r="AK1557">
        <v>-7.1916427254868367</v>
      </c>
      <c r="AL1557">
        <v>13.415204810032671</v>
      </c>
      <c r="AM1557">
        <v>10.787464088230255</v>
      </c>
      <c r="AN1557">
        <v>7.1916427254868367</v>
      </c>
    </row>
    <row r="1558" spans="24:40" x14ac:dyDescent="0.25">
      <c r="X1558">
        <v>60</v>
      </c>
      <c r="Y1558" s="22">
        <v>60.354321799002825</v>
      </c>
      <c r="Z1558" s="22">
        <v>-0.35432179900282534</v>
      </c>
      <c r="AA1558" s="22">
        <v>-0.35582725374731439</v>
      </c>
      <c r="AB1558" s="22">
        <v>4.2308584534692661E-3</v>
      </c>
      <c r="AC1558" s="22">
        <v>-9.8746209195641949E-2</v>
      </c>
      <c r="AD1558" s="22">
        <v>2.1805050462612851E-6</v>
      </c>
      <c r="AE1558" s="22">
        <v>1.5725296242490356</v>
      </c>
      <c r="AF1558" s="22">
        <v>1.5695059831571314</v>
      </c>
      <c r="AG1558" s="22">
        <v>0.31423909558748725</v>
      </c>
      <c r="AH1558" s="22">
        <v>-0.35582725374731694</v>
      </c>
      <c r="AI1558">
        <v>-18.902189705582391</v>
      </c>
      <c r="AJ1558">
        <v>-10.787464088230255</v>
      </c>
      <c r="AK1558">
        <v>-7.1916427254868367</v>
      </c>
      <c r="AL1558">
        <v>13.415204810032671</v>
      </c>
      <c r="AM1558">
        <v>10.787464088230255</v>
      </c>
      <c r="AN1558">
        <v>7.1916427254868367</v>
      </c>
    </row>
    <row r="1559" spans="24:40" x14ac:dyDescent="0.25">
      <c r="X1559">
        <v>59.3</v>
      </c>
      <c r="Y1559" s="22">
        <v>59.429826515266576</v>
      </c>
      <c r="Z1559" s="22">
        <v>-0.12982651526657918</v>
      </c>
      <c r="AA1559" s="22">
        <v>-0.13082382752200061</v>
      </c>
      <c r="AB1559" s="22">
        <v>7.6233227104916534E-3</v>
      </c>
      <c r="AC1559" s="22">
        <v>-3.6243240209500802E-2</v>
      </c>
      <c r="AD1559" s="22">
        <v>5.3109008017107291E-7</v>
      </c>
      <c r="AE1559" s="22">
        <v>1.5725296242490356</v>
      </c>
      <c r="AF1559" s="22">
        <v>1.5756659640766657</v>
      </c>
      <c r="AG1559" s="22">
        <v>0.19037657473938541</v>
      </c>
      <c r="AH1559" s="22">
        <v>-0.13082382752200108</v>
      </c>
      <c r="AI1559">
        <v>-18.902189705582391</v>
      </c>
      <c r="AJ1559">
        <v>-10.787464088230255</v>
      </c>
      <c r="AK1559">
        <v>-7.1916427254868367</v>
      </c>
      <c r="AL1559">
        <v>13.415204810032671</v>
      </c>
      <c r="AM1559">
        <v>10.787464088230255</v>
      </c>
      <c r="AN1559">
        <v>7.1916427254868367</v>
      </c>
    </row>
    <row r="1560" spans="24:40" x14ac:dyDescent="0.25">
      <c r="X1560">
        <v>58.4</v>
      </c>
      <c r="Y1560" s="22">
        <v>58.139671530407192</v>
      </c>
      <c r="Z1560" s="22">
        <v>0.26032846959280675</v>
      </c>
      <c r="AA1560" s="22">
        <v>0.26612754083832613</v>
      </c>
      <c r="AB1560" s="22">
        <v>2.1790571645663965E-2</v>
      </c>
      <c r="AC1560" s="22">
        <v>7.3199419145212649E-2</v>
      </c>
      <c r="AD1560" s="22">
        <v>6.2820074607092771E-6</v>
      </c>
      <c r="AE1560" s="22">
        <v>1.5725296242490356</v>
      </c>
      <c r="AF1560" s="22">
        <v>1.5894097224523007</v>
      </c>
      <c r="AG1560" s="22">
        <v>0.27055391171670878</v>
      </c>
      <c r="AH1560" s="22">
        <v>0.26612754083832874</v>
      </c>
      <c r="AI1560">
        <v>-18.902189705582391</v>
      </c>
      <c r="AJ1560">
        <v>-10.787464088230255</v>
      </c>
      <c r="AK1560">
        <v>-7.1916427254868367</v>
      </c>
      <c r="AL1560">
        <v>13.415204810032671</v>
      </c>
      <c r="AM1560">
        <v>10.787464088230255</v>
      </c>
      <c r="AN1560">
        <v>7.1916427254868367</v>
      </c>
    </row>
    <row r="1561" spans="24:40" x14ac:dyDescent="0.25">
      <c r="X1561">
        <v>57.5</v>
      </c>
      <c r="Y1561" s="22">
        <v>57.964979384290956</v>
      </c>
      <c r="Z1561" s="22">
        <v>-0.46497938429095598</v>
      </c>
      <c r="AA1561" s="22">
        <v>-0.46797047473909004</v>
      </c>
      <c r="AB1561" s="22">
        <v>6.3916221419831496E-3</v>
      </c>
      <c r="AC1561" s="22">
        <v>-0.12972628088268975</v>
      </c>
      <c r="AD1561" s="22">
        <v>5.6976816751524187E-6</v>
      </c>
      <c r="AE1561" s="22">
        <v>1.5992570753291051</v>
      </c>
      <c r="AF1561" s="22">
        <v>1.5909887577594832</v>
      </c>
      <c r="AG1561" s="22">
        <v>0.36017534741107665</v>
      </c>
      <c r="AH1561" s="22">
        <v>-0.46797047473909276</v>
      </c>
      <c r="AI1561">
        <v>-18.902189705582391</v>
      </c>
      <c r="AJ1561">
        <v>-10.787464088230255</v>
      </c>
      <c r="AK1561">
        <v>-7.1916427254868367</v>
      </c>
      <c r="AL1561">
        <v>13.415204810032671</v>
      </c>
      <c r="AM1561">
        <v>10.787464088230255</v>
      </c>
      <c r="AN1561">
        <v>7.1916427254868367</v>
      </c>
    </row>
    <row r="1562" spans="24:40" x14ac:dyDescent="0.25">
      <c r="X1562">
        <v>56.3</v>
      </c>
      <c r="Y1562" s="22">
        <v>62.976241858932369</v>
      </c>
      <c r="Z1562" s="22">
        <v>-6.6762418589323715</v>
      </c>
      <c r="AA1562" s="22">
        <v>-6.7530214072977017</v>
      </c>
      <c r="AB1562" s="22">
        <v>1.1369658666024324E-2</v>
      </c>
      <c r="AC1562" s="22">
        <v>-1.8673124194259085</v>
      </c>
      <c r="AD1562" s="22">
        <v>2.1105413348621407E-3</v>
      </c>
      <c r="AE1562" s="22">
        <v>1.5992570753291051</v>
      </c>
      <c r="AF1562" s="22">
        <v>1.5995814563921886</v>
      </c>
      <c r="AG1562" s="22">
        <v>1.3664964030051117</v>
      </c>
      <c r="AH1562" s="22">
        <v>-6.7530214072977017</v>
      </c>
      <c r="AI1562">
        <v>-18.902189705582391</v>
      </c>
      <c r="AJ1562">
        <v>-10.787464088230255</v>
      </c>
      <c r="AK1562">
        <v>-7.1916427254868367</v>
      </c>
      <c r="AL1562">
        <v>13.415204810032671</v>
      </c>
      <c r="AM1562">
        <v>10.787464088230255</v>
      </c>
      <c r="AN1562">
        <v>7.1916427254868367</v>
      </c>
    </row>
    <row r="1563" spans="24:40" x14ac:dyDescent="0.25">
      <c r="X1563">
        <v>55.5</v>
      </c>
      <c r="Y1563" s="22">
        <v>61.94070396805273</v>
      </c>
      <c r="Z1563" s="22">
        <v>-6.4407039680527305</v>
      </c>
      <c r="AA1563" s="22">
        <v>-6.5873128733451765</v>
      </c>
      <c r="AB1563" s="22">
        <v>2.2256253515098634E-2</v>
      </c>
      <c r="AC1563" s="22">
        <v>-1.8114347989013382</v>
      </c>
      <c r="AD1563" s="22">
        <v>3.9311428442022449E-3</v>
      </c>
      <c r="AE1563" s="22">
        <v>1.5992570753291051</v>
      </c>
      <c r="AF1563" s="22">
        <v>1.602925250404734</v>
      </c>
      <c r="AG1563" s="22">
        <v>1.3458955378859603</v>
      </c>
      <c r="AH1563" s="22">
        <v>-6.5873128733451738</v>
      </c>
      <c r="AI1563">
        <v>-18.902189705582391</v>
      </c>
      <c r="AJ1563">
        <v>-10.787464088230255</v>
      </c>
      <c r="AK1563">
        <v>-7.1916427254868367</v>
      </c>
      <c r="AL1563">
        <v>13.415204810032671</v>
      </c>
      <c r="AM1563">
        <v>10.787464088230255</v>
      </c>
      <c r="AN1563">
        <v>7.1916427254868367</v>
      </c>
    </row>
    <row r="1564" spans="24:40" x14ac:dyDescent="0.25">
      <c r="X1564">
        <v>54.9</v>
      </c>
      <c r="Y1564" s="22">
        <v>62.276616281523445</v>
      </c>
      <c r="Z1564" s="22">
        <v>-7.3766162815234466</v>
      </c>
      <c r="AA1564" s="22">
        <v>-7.4743797647113368</v>
      </c>
      <c r="AB1564" s="22">
        <v>1.3079812140327444E-2</v>
      </c>
      <c r="AC1564" s="22">
        <v>-2.0649905484968976</v>
      </c>
      <c r="AD1564" s="22">
        <v>2.9744180588369682E-3</v>
      </c>
      <c r="AE1564" s="22">
        <v>1.5992570753291051</v>
      </c>
      <c r="AF1564" s="22">
        <v>1.6061879588780448</v>
      </c>
      <c r="AG1564" s="22">
        <v>1.4370074977177041</v>
      </c>
      <c r="AH1564" s="22">
        <v>-7.4743797647113359</v>
      </c>
      <c r="AI1564">
        <v>-18.902189705582391</v>
      </c>
      <c r="AJ1564">
        <v>-10.787464088230255</v>
      </c>
      <c r="AK1564">
        <v>-7.1916427254868367</v>
      </c>
      <c r="AL1564">
        <v>13.415204810032671</v>
      </c>
      <c r="AM1564">
        <v>10.787464088230255</v>
      </c>
      <c r="AN1564">
        <v>7.1916427254868367</v>
      </c>
    </row>
    <row r="1565" spans="24:40" x14ac:dyDescent="0.25">
      <c r="X1565">
        <v>53.2</v>
      </c>
      <c r="Y1565" s="22">
        <v>55.416769868840326</v>
      </c>
      <c r="Z1565" s="22">
        <v>-2.2167698688403235</v>
      </c>
      <c r="AA1565" s="22">
        <v>-2.2391923950237071</v>
      </c>
      <c r="AB1565" s="22">
        <v>1.0013666638566846E-2</v>
      </c>
      <c r="AC1565" s="22">
        <v>-0.61959499633196957</v>
      </c>
      <c r="AD1565" s="22">
        <v>2.0437422958642881E-4</v>
      </c>
      <c r="AE1565" s="22">
        <v>1.6214924498394727</v>
      </c>
      <c r="AF1565" s="22">
        <v>1.6081962879415868</v>
      </c>
      <c r="AG1565" s="22">
        <v>0.78714356780194139</v>
      </c>
      <c r="AH1565" s="22">
        <v>-2.2391923950237049</v>
      </c>
      <c r="AI1565">
        <v>-18.902189705582391</v>
      </c>
      <c r="AJ1565">
        <v>-10.787464088230255</v>
      </c>
      <c r="AK1565">
        <v>-7.1916427254868367</v>
      </c>
      <c r="AL1565">
        <v>13.415204810032671</v>
      </c>
      <c r="AM1565">
        <v>10.787464088230255</v>
      </c>
      <c r="AN1565">
        <v>7.1916427254868367</v>
      </c>
    </row>
    <row r="1566" spans="24:40" x14ac:dyDescent="0.25">
      <c r="X1566">
        <v>51.3</v>
      </c>
      <c r="Y1566" s="22">
        <v>55.011085023013436</v>
      </c>
      <c r="Z1566" s="22">
        <v>-3.7110850230134389</v>
      </c>
      <c r="AA1566" s="22">
        <v>-3.7521634081539972</v>
      </c>
      <c r="AB1566" s="22">
        <v>1.0947920085593352E-2</v>
      </c>
      <c r="AC1566" s="22">
        <v>-1.037751132201558</v>
      </c>
      <c r="AD1566" s="22">
        <v>6.2740111882538354E-4</v>
      </c>
      <c r="AE1566" s="22">
        <v>1.6214924498394727</v>
      </c>
      <c r="AF1566" s="22">
        <v>1.6087524012823657</v>
      </c>
      <c r="AG1566" s="22">
        <v>1.0187007078634813</v>
      </c>
      <c r="AH1566" s="22">
        <v>-3.7521634081539963</v>
      </c>
      <c r="AI1566">
        <v>-18.902189705582391</v>
      </c>
      <c r="AJ1566">
        <v>-10.787464088230255</v>
      </c>
      <c r="AK1566">
        <v>-7.1916427254868367</v>
      </c>
      <c r="AL1566">
        <v>13.415204810032671</v>
      </c>
      <c r="AM1566">
        <v>10.787464088230255</v>
      </c>
      <c r="AN1566">
        <v>7.1916427254868367</v>
      </c>
    </row>
    <row r="1567" spans="24:40" x14ac:dyDescent="0.25">
      <c r="X1567">
        <v>51</v>
      </c>
      <c r="Y1567" s="22">
        <v>61.408066396010895</v>
      </c>
      <c r="Z1567" s="22">
        <v>-10.408066396010895</v>
      </c>
      <c r="AA1567" s="22">
        <v>-10.61645441951228</v>
      </c>
      <c r="AB1567" s="22">
        <v>1.9628777675377702E-2</v>
      </c>
      <c r="AC1567" s="22">
        <v>-2.9233220915481097</v>
      </c>
      <c r="AD1567" s="22">
        <v>9.0053881730305565E-3</v>
      </c>
      <c r="AE1567" s="22">
        <v>1.6214924498394727</v>
      </c>
      <c r="AF1567" s="22">
        <v>1.6259499182326036</v>
      </c>
      <c r="AG1567" s="22">
        <v>1.7097725262584229</v>
      </c>
      <c r="AH1567" s="22">
        <v>-10.616454419512284</v>
      </c>
      <c r="AI1567">
        <v>-18.902189705582391</v>
      </c>
      <c r="AJ1567">
        <v>-10.787464088230255</v>
      </c>
      <c r="AK1567">
        <v>-7.1916427254868367</v>
      </c>
      <c r="AL1567">
        <v>13.415204810032671</v>
      </c>
      <c r="AM1567">
        <v>10.787464088230255</v>
      </c>
      <c r="AN1567">
        <v>7.1916427254868367</v>
      </c>
    </row>
    <row r="1568" spans="24:40" x14ac:dyDescent="0.25">
      <c r="X1568">
        <v>48.8</v>
      </c>
      <c r="Y1568" s="22">
        <v>52.212317778224467</v>
      </c>
      <c r="Z1568" s="22">
        <v>-3.4123177782244696</v>
      </c>
      <c r="AA1568" s="22">
        <v>-3.5286414424488513</v>
      </c>
      <c r="AB1568" s="22">
        <v>3.2965566527965215E-2</v>
      </c>
      <c r="AC1568" s="22">
        <v>-0.96500683945327348</v>
      </c>
      <c r="AD1568" s="22">
        <v>1.6708050803362798E-3</v>
      </c>
      <c r="AE1568" s="22">
        <v>1.6214924498394727</v>
      </c>
      <c r="AF1568" s="22">
        <v>1.6408207787460747</v>
      </c>
      <c r="AG1568" s="22">
        <v>0.98234761640331447</v>
      </c>
      <c r="AH1568" s="22">
        <v>-3.5286414424488526</v>
      </c>
      <c r="AI1568">
        <v>-18.902189705582391</v>
      </c>
      <c r="AJ1568">
        <v>-10.787464088230255</v>
      </c>
      <c r="AK1568">
        <v>-7.1916427254868367</v>
      </c>
      <c r="AL1568">
        <v>13.415204810032671</v>
      </c>
      <c r="AM1568">
        <v>10.787464088230255</v>
      </c>
      <c r="AN1568">
        <v>7.1916427254868367</v>
      </c>
    </row>
    <row r="1569" spans="24:40" x14ac:dyDescent="0.25">
      <c r="X1569">
        <v>78</v>
      </c>
      <c r="Y1569" s="22">
        <v>74.25308062661891</v>
      </c>
      <c r="Z1569" s="22">
        <v>3.7469193733810897</v>
      </c>
      <c r="AA1569" s="22">
        <v>3.8156724985459789</v>
      </c>
      <c r="AB1569" s="22">
        <v>1.8018612758585399E-2</v>
      </c>
      <c r="AC1569" s="22">
        <v>1.0515371285136725</v>
      </c>
      <c r="AD1569" s="22">
        <v>1.0678585228522332E-3</v>
      </c>
      <c r="AE1569" s="22">
        <v>1.6445597025796697</v>
      </c>
      <c r="AF1569" s="22">
        <v>1.6434404477941205</v>
      </c>
      <c r="AG1569" s="22">
        <v>1.0254448442084403</v>
      </c>
      <c r="AH1569" s="22">
        <v>3.8156724985459736</v>
      </c>
      <c r="AI1569">
        <v>-18.902189705582391</v>
      </c>
      <c r="AJ1569">
        <v>-10.787464088230255</v>
      </c>
      <c r="AK1569">
        <v>-7.1916427254868367</v>
      </c>
      <c r="AL1569">
        <v>13.415204810032671</v>
      </c>
      <c r="AM1569">
        <v>10.787464088230255</v>
      </c>
      <c r="AN1569">
        <v>7.1916427254868367</v>
      </c>
    </row>
    <row r="1570" spans="24:40" x14ac:dyDescent="0.25">
      <c r="X1570">
        <v>71</v>
      </c>
      <c r="Y1570" s="22">
        <v>72.173112401453679</v>
      </c>
      <c r="Z1570" s="22">
        <v>-1.1731124014536789</v>
      </c>
      <c r="AA1570" s="22">
        <v>-1.1851508500593582</v>
      </c>
      <c r="AB1570" s="22">
        <v>1.0157735283296977E-2</v>
      </c>
      <c r="AC1570" s="22">
        <v>-0.32791291425726521</v>
      </c>
      <c r="AD1570" s="22">
        <v>5.8075684595843931E-5</v>
      </c>
      <c r="AE1570" s="22">
        <v>1.6445597025796697</v>
      </c>
      <c r="AF1570" s="22">
        <v>1.64997311543179</v>
      </c>
      <c r="AG1570" s="22">
        <v>0.57263680833252872</v>
      </c>
      <c r="AH1570" s="22">
        <v>-1.1851508500593562</v>
      </c>
      <c r="AI1570">
        <v>-18.902189705582391</v>
      </c>
      <c r="AJ1570">
        <v>-10.787464088230255</v>
      </c>
      <c r="AK1570">
        <v>-7.1916427254868367</v>
      </c>
      <c r="AL1570">
        <v>13.415204810032671</v>
      </c>
      <c r="AM1570">
        <v>10.787464088230255</v>
      </c>
      <c r="AN1570">
        <v>7.1916427254868367</v>
      </c>
    </row>
    <row r="1571" spans="24:40" x14ac:dyDescent="0.25">
      <c r="X1571">
        <v>77</v>
      </c>
      <c r="Y1571" s="22">
        <v>76.91603192362625</v>
      </c>
      <c r="Z1571" s="22">
        <v>8.3968076373750478E-2</v>
      </c>
      <c r="AA1571" s="22">
        <v>8.4478491029997826E-2</v>
      </c>
      <c r="AB1571" s="22">
        <v>6.0419480748700218E-3</v>
      </c>
      <c r="AC1571" s="22">
        <v>2.3422436364106937E-2</v>
      </c>
      <c r="AD1571" s="22">
        <v>1.7551711300781754E-7</v>
      </c>
      <c r="AE1571" s="22">
        <v>1.6445597025796697</v>
      </c>
      <c r="AF1571" s="22">
        <v>1.6621580101774232</v>
      </c>
      <c r="AG1571" s="22">
        <v>0.15304390338758006</v>
      </c>
      <c r="AH1571" s="22">
        <v>8.4478491029997091E-2</v>
      </c>
      <c r="AI1571">
        <v>-18.902189705582391</v>
      </c>
      <c r="AJ1571">
        <v>-10.787464088230255</v>
      </c>
      <c r="AK1571">
        <v>-7.1916427254868367</v>
      </c>
      <c r="AL1571">
        <v>13.415204810032671</v>
      </c>
      <c r="AM1571">
        <v>10.787464088230255</v>
      </c>
      <c r="AN1571">
        <v>7.1916427254868367</v>
      </c>
    </row>
    <row r="1572" spans="24:40" x14ac:dyDescent="0.25">
      <c r="X1572">
        <v>75</v>
      </c>
      <c r="Y1572" s="22">
        <v>75.698648673912516</v>
      </c>
      <c r="Z1572" s="22">
        <v>-0.69864867391251551</v>
      </c>
      <c r="AA1572" s="22">
        <v>-0.7093711207213147</v>
      </c>
      <c r="AB1572" s="22">
        <v>1.5115426179026472E-2</v>
      </c>
      <c r="AC1572" s="22">
        <v>-0.19577988237706995</v>
      </c>
      <c r="AD1572" s="22">
        <v>3.0961185896892339E-5</v>
      </c>
      <c r="AE1572" s="22">
        <v>1.6624525291871317</v>
      </c>
      <c r="AF1572" s="22">
        <v>1.6744796653565959</v>
      </c>
      <c r="AG1572" s="22">
        <v>0.4424702050726918</v>
      </c>
      <c r="AH1572" s="22">
        <v>-0.70937112072131181</v>
      </c>
      <c r="AI1572">
        <v>-18.902189705582391</v>
      </c>
      <c r="AJ1572">
        <v>-10.787464088230255</v>
      </c>
      <c r="AK1572">
        <v>-7.1916427254868367</v>
      </c>
      <c r="AL1572">
        <v>13.415204810032671</v>
      </c>
      <c r="AM1572">
        <v>10.787464088230255</v>
      </c>
      <c r="AN1572">
        <v>7.1916427254868367</v>
      </c>
    </row>
    <row r="1573" spans="24:40" x14ac:dyDescent="0.25">
      <c r="X1573">
        <v>69.8</v>
      </c>
      <c r="Y1573" s="22">
        <v>72.985464061918165</v>
      </c>
      <c r="Z1573" s="22">
        <v>-3.185464061918168</v>
      </c>
      <c r="AA1573" s="22">
        <v>-3.2046498964477195</v>
      </c>
      <c r="AB1573" s="22">
        <v>5.9868738082163803E-3</v>
      </c>
      <c r="AC1573" s="22">
        <v>-0.88854318828231837</v>
      </c>
      <c r="AD1573" s="22">
        <v>2.5027154087734242E-4</v>
      </c>
      <c r="AE1573" s="22">
        <v>1.6624525291871317</v>
      </c>
      <c r="AF1573" s="22">
        <v>1.6799945933592966</v>
      </c>
      <c r="AG1573" s="22">
        <v>0.94262568832082994</v>
      </c>
      <c r="AH1573" s="22">
        <v>-3.2046498964477141</v>
      </c>
      <c r="AI1573">
        <v>-18.902189705582391</v>
      </c>
      <c r="AJ1573">
        <v>-10.787464088230255</v>
      </c>
      <c r="AK1573">
        <v>-7.1916427254868367</v>
      </c>
      <c r="AL1573">
        <v>13.415204810032671</v>
      </c>
      <c r="AM1573">
        <v>10.787464088230255</v>
      </c>
      <c r="AN1573">
        <v>7.1916427254868367</v>
      </c>
    </row>
    <row r="1574" spans="24:40" x14ac:dyDescent="0.25">
      <c r="X1574">
        <v>69.2</v>
      </c>
      <c r="Y1574" s="22">
        <v>72.920110151345995</v>
      </c>
      <c r="Z1574" s="22">
        <v>-3.7201101513459918</v>
      </c>
      <c r="AA1574" s="22">
        <v>-3.7358528013919994</v>
      </c>
      <c r="AB1574" s="22">
        <v>4.2139374549630768E-3</v>
      </c>
      <c r="AC1574" s="22">
        <v>-1.0367514930411104</v>
      </c>
      <c r="AD1574" s="22">
        <v>2.393964907553626E-4</v>
      </c>
      <c r="AE1574" s="22">
        <v>1.6624525291871317</v>
      </c>
      <c r="AF1574" s="22">
        <v>1.6940813971086803</v>
      </c>
      <c r="AG1574" s="22">
        <v>1.0182099454636604</v>
      </c>
      <c r="AH1574" s="22">
        <v>-3.7358528013920065</v>
      </c>
      <c r="AI1574">
        <v>-18.902189705582391</v>
      </c>
      <c r="AJ1574">
        <v>-10.787464088230255</v>
      </c>
      <c r="AK1574">
        <v>-7.1916427254868367</v>
      </c>
      <c r="AL1574">
        <v>13.415204810032671</v>
      </c>
      <c r="AM1574">
        <v>10.787464088230255</v>
      </c>
      <c r="AN1574">
        <v>7.1916427254868367</v>
      </c>
    </row>
    <row r="1575" spans="24:40" x14ac:dyDescent="0.25">
      <c r="X1575">
        <v>67.7</v>
      </c>
      <c r="Y1575" s="22">
        <v>71.188551355478168</v>
      </c>
      <c r="Z1575" s="22">
        <v>-3.4885513554781653</v>
      </c>
      <c r="AA1575" s="22">
        <v>-3.5674417378410226</v>
      </c>
      <c r="AB1575" s="22">
        <v>2.2113993208645363E-2</v>
      </c>
      <c r="AC1575" s="22">
        <v>-0.98107655331799892</v>
      </c>
      <c r="AD1575" s="22">
        <v>1.1455950612349456E-3</v>
      </c>
      <c r="AE1575" s="22">
        <v>1.6624525291871317</v>
      </c>
      <c r="AF1575" s="22">
        <v>1.7142639031778741</v>
      </c>
      <c r="AG1575" s="22">
        <v>0.99049308595163799</v>
      </c>
      <c r="AH1575" s="22">
        <v>-3.5674417378410195</v>
      </c>
      <c r="AI1575">
        <v>-18.902189705582391</v>
      </c>
      <c r="AJ1575">
        <v>-10.787464088230255</v>
      </c>
      <c r="AK1575">
        <v>-7.1916427254868367</v>
      </c>
      <c r="AL1575">
        <v>13.415204810032671</v>
      </c>
      <c r="AM1575">
        <v>10.787464088230255</v>
      </c>
      <c r="AN1575">
        <v>7.1916427254868367</v>
      </c>
    </row>
    <row r="1576" spans="24:40" x14ac:dyDescent="0.25">
      <c r="X1576">
        <v>67.5</v>
      </c>
      <c r="Y1576" s="22">
        <v>71.904341315709132</v>
      </c>
      <c r="Z1576" s="22">
        <v>-4.4043413157091322</v>
      </c>
      <c r="AA1576" s="22">
        <v>-4.4232899822119833</v>
      </c>
      <c r="AB1576" s="22">
        <v>4.283839987668403E-3</v>
      </c>
      <c r="AC1576" s="22">
        <v>-1.2274818560979668</v>
      </c>
      <c r="AD1576" s="22">
        <v>3.4117267972323868E-4</v>
      </c>
      <c r="AE1576" s="22">
        <v>1.6624525291871317</v>
      </c>
      <c r="AF1576" s="22">
        <v>1.7193420366707055</v>
      </c>
      <c r="AG1576" s="22">
        <v>1.1079178020493969</v>
      </c>
      <c r="AH1576" s="22">
        <v>-4.4232899822119851</v>
      </c>
      <c r="AI1576">
        <v>-18.902189705582391</v>
      </c>
      <c r="AJ1576">
        <v>-10.787464088230255</v>
      </c>
      <c r="AK1576">
        <v>-7.1916427254868367</v>
      </c>
      <c r="AL1576">
        <v>13.415204810032671</v>
      </c>
      <c r="AM1576">
        <v>10.787464088230255</v>
      </c>
      <c r="AN1576">
        <v>7.1916427254868367</v>
      </c>
    </row>
    <row r="1577" spans="24:40" x14ac:dyDescent="0.25">
      <c r="X1577">
        <v>67.7</v>
      </c>
      <c r="Y1577" s="22">
        <v>71.523064355183109</v>
      </c>
      <c r="Z1577" s="22">
        <v>-3.8230643551831065</v>
      </c>
      <c r="AA1577" s="22">
        <v>-3.8997948792952997</v>
      </c>
      <c r="AB1577" s="22">
        <v>1.9675528197539503E-2</v>
      </c>
      <c r="AC1577" s="22">
        <v>-1.0738128048773372</v>
      </c>
      <c r="AD1577" s="22">
        <v>1.2180359651202401E-3</v>
      </c>
      <c r="AE1577" s="22">
        <v>1.6624525291871317</v>
      </c>
      <c r="AF1577" s="22">
        <v>1.7258403223262191</v>
      </c>
      <c r="AG1577" s="22">
        <v>1.0362493931855097</v>
      </c>
      <c r="AH1577" s="22">
        <v>-3.8997948792953014</v>
      </c>
      <c r="AI1577">
        <v>-18.902189705582391</v>
      </c>
      <c r="AJ1577">
        <v>-10.787464088230255</v>
      </c>
      <c r="AK1577">
        <v>-7.1916427254868367</v>
      </c>
      <c r="AL1577">
        <v>13.415204810032671</v>
      </c>
      <c r="AM1577">
        <v>10.787464088230255</v>
      </c>
      <c r="AN1577">
        <v>7.1916427254868367</v>
      </c>
    </row>
    <row r="1578" spans="24:40" x14ac:dyDescent="0.25">
      <c r="X1578">
        <v>67</v>
      </c>
      <c r="Y1578" s="22">
        <v>71.426392708234332</v>
      </c>
      <c r="Z1578" s="22">
        <v>-4.4263927082343315</v>
      </c>
      <c r="AA1578" s="22">
        <v>-4.4423213157437687</v>
      </c>
      <c r="AB1578" s="22">
        <v>3.5856495686115014E-3</v>
      </c>
      <c r="AC1578" s="22">
        <v>-1.2331952598660307</v>
      </c>
      <c r="AD1578" s="22">
        <v>2.880301574636105E-4</v>
      </c>
      <c r="AE1578" s="22">
        <v>1.6624525291871317</v>
      </c>
      <c r="AF1578" s="22">
        <v>1.7299837869278185</v>
      </c>
      <c r="AG1578" s="22">
        <v>1.1104932507071039</v>
      </c>
      <c r="AH1578" s="22">
        <v>-4.4423213157437615</v>
      </c>
      <c r="AI1578">
        <v>-18.902189705582391</v>
      </c>
      <c r="AJ1578">
        <v>-10.787464088230255</v>
      </c>
      <c r="AK1578">
        <v>-7.1916427254868367</v>
      </c>
      <c r="AL1578">
        <v>13.415204810032671</v>
      </c>
      <c r="AM1578">
        <v>10.787464088230255</v>
      </c>
      <c r="AN1578">
        <v>7.1916427254868367</v>
      </c>
    </row>
    <row r="1579" spans="24:40" x14ac:dyDescent="0.25">
      <c r="X1579">
        <v>67.400000000000006</v>
      </c>
      <c r="Y1579" s="22">
        <v>71.689458911624627</v>
      </c>
      <c r="Z1579" s="22">
        <v>-4.2894589116246209</v>
      </c>
      <c r="AA1579" s="22">
        <v>-4.3046078097199967</v>
      </c>
      <c r="AB1579" s="22">
        <v>3.5192284094206039E-3</v>
      </c>
      <c r="AC1579" s="22">
        <v>-1.1950056055031117</v>
      </c>
      <c r="AD1579" s="22">
        <v>2.6543905102369543E-4</v>
      </c>
      <c r="AE1579" s="22">
        <v>1.7064083338107217</v>
      </c>
      <c r="AF1579" s="22">
        <v>1.738550011584886</v>
      </c>
      <c r="AG1579" s="22">
        <v>1.0931631193482114</v>
      </c>
      <c r="AH1579" s="22">
        <v>-4.3046078097200011</v>
      </c>
      <c r="AI1579">
        <v>-18.902189705582391</v>
      </c>
      <c r="AJ1579">
        <v>-10.787464088230255</v>
      </c>
      <c r="AK1579">
        <v>-7.1916427254868367</v>
      </c>
      <c r="AL1579">
        <v>13.415204810032671</v>
      </c>
      <c r="AM1579">
        <v>10.787464088230255</v>
      </c>
      <c r="AN1579">
        <v>7.1916427254868367</v>
      </c>
    </row>
    <row r="1580" spans="24:40" x14ac:dyDescent="0.25">
      <c r="X1580">
        <v>67.599999999999994</v>
      </c>
      <c r="Y1580" s="22">
        <v>71.720485223833748</v>
      </c>
      <c r="Z1580" s="22">
        <v>-4.1204852238337537</v>
      </c>
      <c r="AA1580" s="22">
        <v>-4.1353093663420708</v>
      </c>
      <c r="AB1580" s="22">
        <v>3.5847723096539609E-3</v>
      </c>
      <c r="AC1580" s="22">
        <v>-1.1479687737765354</v>
      </c>
      <c r="AD1580" s="22">
        <v>2.4953287420941656E-4</v>
      </c>
      <c r="AE1580" s="22">
        <v>1.7064083338107217</v>
      </c>
      <c r="AF1580" s="22">
        <v>1.7447079059850026</v>
      </c>
      <c r="AG1580" s="22">
        <v>1.0714330468006554</v>
      </c>
      <c r="AH1580" s="22">
        <v>-4.135309366342069</v>
      </c>
      <c r="AI1580">
        <v>-18.902189705582391</v>
      </c>
      <c r="AJ1580">
        <v>-10.787464088230255</v>
      </c>
      <c r="AK1580">
        <v>-7.1916427254868367</v>
      </c>
      <c r="AL1580">
        <v>13.415204810032671</v>
      </c>
      <c r="AM1580">
        <v>10.787464088230255</v>
      </c>
      <c r="AN1580">
        <v>7.1916427254868367</v>
      </c>
    </row>
    <row r="1581" spans="24:40" x14ac:dyDescent="0.25">
      <c r="X1581">
        <v>67.599999999999994</v>
      </c>
      <c r="Y1581" s="22">
        <v>71.383709681199491</v>
      </c>
      <c r="Z1581" s="22">
        <v>-3.7837096811994968</v>
      </c>
      <c r="AA1581" s="22">
        <v>-3.8085359880064402</v>
      </c>
      <c r="AB1581" s="22">
        <v>6.5185958292444295E-3</v>
      </c>
      <c r="AC1581" s="22">
        <v>-1.0556983110033562</v>
      </c>
      <c r="AD1581" s="22">
        <v>3.848755871731575E-4</v>
      </c>
      <c r="AE1581" s="22">
        <v>1.7064083338107217</v>
      </c>
      <c r="AF1581" s="22">
        <v>1.7617187919347066</v>
      </c>
      <c r="AG1581" s="22">
        <v>1.0274718054542209</v>
      </c>
      <c r="AH1581" s="22">
        <v>-3.8085359880064429</v>
      </c>
      <c r="AI1581">
        <v>-18.902189705582391</v>
      </c>
      <c r="AJ1581">
        <v>-10.787464088230255</v>
      </c>
      <c r="AK1581">
        <v>-7.1916427254868367</v>
      </c>
      <c r="AL1581">
        <v>13.415204810032671</v>
      </c>
      <c r="AM1581">
        <v>10.787464088230255</v>
      </c>
      <c r="AN1581">
        <v>7.1916427254868367</v>
      </c>
    </row>
    <row r="1582" spans="24:40" x14ac:dyDescent="0.25">
      <c r="X1582">
        <v>67.7</v>
      </c>
      <c r="Y1582" s="22">
        <v>70.802506407657773</v>
      </c>
      <c r="Z1582" s="22">
        <v>-3.1025064076577706</v>
      </c>
      <c r="AA1582" s="22">
        <v>-3.1551603177701679</v>
      </c>
      <c r="AB1582" s="22">
        <v>1.6688188494209281E-2</v>
      </c>
      <c r="AC1582" s="22">
        <v>-0.87009956380726283</v>
      </c>
      <c r="AD1582" s="22">
        <v>6.7624215741007897E-4</v>
      </c>
      <c r="AE1582" s="22">
        <v>1.7064083338107217</v>
      </c>
      <c r="AF1582" s="22">
        <v>1.7718909633360733</v>
      </c>
      <c r="AG1582" s="22">
        <v>0.93279127558487751</v>
      </c>
      <c r="AH1582" s="22">
        <v>-3.1551603177701684</v>
      </c>
      <c r="AI1582">
        <v>-18.902189705582391</v>
      </c>
      <c r="AJ1582">
        <v>-10.787464088230255</v>
      </c>
      <c r="AK1582">
        <v>-7.1916427254868367</v>
      </c>
      <c r="AL1582">
        <v>13.415204810032671</v>
      </c>
      <c r="AM1582">
        <v>10.787464088230255</v>
      </c>
      <c r="AN1582">
        <v>7.1916427254868367</v>
      </c>
    </row>
    <row r="1583" spans="24:40" x14ac:dyDescent="0.25">
      <c r="X1583">
        <v>67.5</v>
      </c>
      <c r="Y1583" s="22">
        <v>70.888370022544024</v>
      </c>
      <c r="Z1583" s="22">
        <v>-3.3883700225440236</v>
      </c>
      <c r="AA1583" s="22">
        <v>-3.4406086391463759</v>
      </c>
      <c r="AB1583" s="22">
        <v>1.5182958040621477E-2</v>
      </c>
      <c r="AC1583" s="22">
        <v>-0.94954367429860687</v>
      </c>
      <c r="AD1583" s="22">
        <v>7.3160577572668663E-4</v>
      </c>
      <c r="AE1583" s="22">
        <v>1.7330844772440364</v>
      </c>
      <c r="AF1583" s="22">
        <v>1.7751175764525999</v>
      </c>
      <c r="AG1583" s="22">
        <v>0.9744453162176967</v>
      </c>
      <c r="AH1583" s="22">
        <v>-3.440608639146383</v>
      </c>
      <c r="AI1583">
        <v>-18.902189705582391</v>
      </c>
      <c r="AJ1583">
        <v>-10.787464088230255</v>
      </c>
      <c r="AK1583">
        <v>-7.1916427254868367</v>
      </c>
      <c r="AL1583">
        <v>13.415204810032671</v>
      </c>
      <c r="AM1583">
        <v>10.787464088230255</v>
      </c>
      <c r="AN1583">
        <v>7.1916427254868367</v>
      </c>
    </row>
    <row r="1584" spans="24:40" x14ac:dyDescent="0.25">
      <c r="X1584">
        <v>76.8</v>
      </c>
      <c r="Y1584" s="22">
        <v>77.027809637827573</v>
      </c>
      <c r="Z1584" s="22">
        <v>-0.22780963782757624</v>
      </c>
      <c r="AA1584" s="22">
        <v>-0.23042487129477252</v>
      </c>
      <c r="AB1584" s="22">
        <v>1.1349614529468203E-2</v>
      </c>
      <c r="AC1584" s="22">
        <v>-6.3716603247631218E-2</v>
      </c>
      <c r="AD1584" s="22">
        <v>2.4529573745252216E-6</v>
      </c>
      <c r="AE1584" s="22">
        <v>1.7330844772440364</v>
      </c>
      <c r="AF1584" s="22">
        <v>1.7810192755581478</v>
      </c>
      <c r="AG1584" s="22">
        <v>0.25242147937057818</v>
      </c>
      <c r="AH1584" s="22">
        <v>-0.23042487129477426</v>
      </c>
      <c r="AI1584">
        <v>-18.902189705582391</v>
      </c>
      <c r="AJ1584">
        <v>-10.787464088230255</v>
      </c>
      <c r="AK1584">
        <v>-7.1916427254868367</v>
      </c>
      <c r="AL1584">
        <v>13.415204810032671</v>
      </c>
      <c r="AM1584">
        <v>10.787464088230255</v>
      </c>
      <c r="AN1584">
        <v>7.1916427254868367</v>
      </c>
    </row>
    <row r="1585" spans="24:40" x14ac:dyDescent="0.25">
      <c r="X1585">
        <v>76.8</v>
      </c>
      <c r="Y1585" s="22">
        <v>76.995917483850349</v>
      </c>
      <c r="Z1585" s="22">
        <v>-0.19591748385035146</v>
      </c>
      <c r="AA1585" s="22">
        <v>-0.19819257737165685</v>
      </c>
      <c r="AB1585" s="22">
        <v>1.147920649440265E-2</v>
      </c>
      <c r="AC1585" s="22">
        <v>-5.480020482843953E-2</v>
      </c>
      <c r="AD1585" s="22">
        <v>1.8354257560163631E-6</v>
      </c>
      <c r="AE1585" s="22">
        <v>1.7330844772440364</v>
      </c>
      <c r="AF1585" s="22">
        <v>1.7851683723764424</v>
      </c>
      <c r="AG1585" s="22">
        <v>0.23409443570584826</v>
      </c>
      <c r="AH1585" s="22">
        <v>-0.1981925773716586</v>
      </c>
      <c r="AI1585">
        <v>-18.902189705582391</v>
      </c>
      <c r="AJ1585">
        <v>-10.787464088230255</v>
      </c>
      <c r="AK1585">
        <v>-7.1916427254868367</v>
      </c>
      <c r="AL1585">
        <v>13.415204810032671</v>
      </c>
      <c r="AM1585">
        <v>10.787464088230255</v>
      </c>
      <c r="AN1585">
        <v>7.1916427254868367</v>
      </c>
    </row>
    <row r="1586" spans="24:40" x14ac:dyDescent="0.25">
      <c r="X1586">
        <v>76.5</v>
      </c>
      <c r="Y1586" s="22">
        <v>76.670785549840758</v>
      </c>
      <c r="Z1586" s="22">
        <v>-0.17078554984075822</v>
      </c>
      <c r="AA1586" s="22">
        <v>-0.17138134101337243</v>
      </c>
      <c r="AB1586" s="22">
        <v>3.4764062942749395E-3</v>
      </c>
      <c r="AC1586" s="22">
        <v>-4.7578332963686111E-2</v>
      </c>
      <c r="AD1586" s="22">
        <v>4.1563085792175937E-7</v>
      </c>
      <c r="AE1586" s="22">
        <v>1.7539324289023792</v>
      </c>
      <c r="AF1586" s="22">
        <v>1.7959478549153238</v>
      </c>
      <c r="AG1586" s="22">
        <v>0.21812458129171527</v>
      </c>
      <c r="AH1586" s="22">
        <v>-0.1713813410133784</v>
      </c>
      <c r="AI1586">
        <v>-18.902189705582391</v>
      </c>
      <c r="AJ1586">
        <v>-10.787464088230255</v>
      </c>
      <c r="AK1586">
        <v>-7.1916427254868367</v>
      </c>
      <c r="AL1586">
        <v>13.415204810032671</v>
      </c>
      <c r="AM1586">
        <v>10.787464088230255</v>
      </c>
      <c r="AN1586">
        <v>7.1916427254868367</v>
      </c>
    </row>
    <row r="1587" spans="24:40" x14ac:dyDescent="0.25">
      <c r="X1587">
        <v>77</v>
      </c>
      <c r="Y1587" s="22">
        <v>76.839936953957732</v>
      </c>
      <c r="Z1587" s="22">
        <v>0.16006304604226784</v>
      </c>
      <c r="AA1587" s="22">
        <v>0.1614066896202786</v>
      </c>
      <c r="AB1587" s="22">
        <v>8.3245841988726019E-3</v>
      </c>
      <c r="AC1587" s="22">
        <v>4.4700069221284694E-2</v>
      </c>
      <c r="AD1587" s="22">
        <v>8.8278672493077259E-7</v>
      </c>
      <c r="AE1587" s="22">
        <v>1.7539324289023792</v>
      </c>
      <c r="AF1587" s="22">
        <v>1.8402121377063636</v>
      </c>
      <c r="AG1587" s="22">
        <v>0.21142390882131731</v>
      </c>
      <c r="AH1587" s="22">
        <v>0.1614066896202731</v>
      </c>
      <c r="AI1587">
        <v>-18.902189705582391</v>
      </c>
      <c r="AJ1587">
        <v>-10.787464088230255</v>
      </c>
      <c r="AK1587">
        <v>-7.1916427254868367</v>
      </c>
      <c r="AL1587">
        <v>13.415204810032671</v>
      </c>
      <c r="AM1587">
        <v>10.787464088230255</v>
      </c>
      <c r="AN1587">
        <v>7.1916427254868367</v>
      </c>
    </row>
    <row r="1588" spans="24:40" x14ac:dyDescent="0.25">
      <c r="X1588">
        <v>76.3</v>
      </c>
      <c r="Y1588" s="22">
        <v>77.445241884800083</v>
      </c>
      <c r="Z1588" s="22">
        <v>-1.145241884800086</v>
      </c>
      <c r="AA1588" s="22">
        <v>-1.1498468162069884</v>
      </c>
      <c r="AB1588" s="22">
        <v>4.0048216353605146E-3</v>
      </c>
      <c r="AC1588" s="22">
        <v>-0.31913210498290134</v>
      </c>
      <c r="AD1588" s="22">
        <v>2.1553278225747717E-5</v>
      </c>
      <c r="AE1588" s="22">
        <v>1.7539324289023792</v>
      </c>
      <c r="AF1588" s="22">
        <v>1.8710633191499484</v>
      </c>
      <c r="AG1588" s="22">
        <v>0.56491778603873088</v>
      </c>
      <c r="AH1588" s="22">
        <v>-1.1498468162069821</v>
      </c>
      <c r="AI1588">
        <v>-18.902189705582391</v>
      </c>
      <c r="AJ1588">
        <v>-10.787464088230255</v>
      </c>
      <c r="AK1588">
        <v>-7.1916427254868367</v>
      </c>
      <c r="AL1588">
        <v>13.415204810032671</v>
      </c>
      <c r="AM1588">
        <v>10.787464088230255</v>
      </c>
      <c r="AN1588">
        <v>7.1916427254868367</v>
      </c>
    </row>
    <row r="1589" spans="24:40" x14ac:dyDescent="0.25">
      <c r="X1589">
        <v>76.599999999999994</v>
      </c>
      <c r="Y1589" s="22">
        <v>75.280704760896214</v>
      </c>
      <c r="Z1589" s="22">
        <v>1.3192952391037807</v>
      </c>
      <c r="AA1589" s="22">
        <v>1.331881083632851</v>
      </c>
      <c r="AB1589" s="22">
        <v>9.4496758635112896E-3</v>
      </c>
      <c r="AC1589" s="22">
        <v>0.36864268006310502</v>
      </c>
      <c r="AD1589" s="22">
        <v>6.8233554566642671E-5</v>
      </c>
      <c r="AE1589" s="22">
        <v>1.7539324289023792</v>
      </c>
      <c r="AF1589" s="22">
        <v>1.8971211674674815</v>
      </c>
      <c r="AG1589" s="22">
        <v>0.60715951780656874</v>
      </c>
      <c r="AH1589" s="22">
        <v>1.3318810836328534</v>
      </c>
      <c r="AI1589">
        <v>-18.902189705582391</v>
      </c>
      <c r="AJ1589">
        <v>-10.787464088230255</v>
      </c>
      <c r="AK1589">
        <v>-7.1916427254868367</v>
      </c>
      <c r="AL1589">
        <v>13.415204810032671</v>
      </c>
      <c r="AM1589">
        <v>10.787464088230255</v>
      </c>
      <c r="AN1589">
        <v>7.1916427254868367</v>
      </c>
    </row>
    <row r="1590" spans="24:40" x14ac:dyDescent="0.25">
      <c r="X1590">
        <v>76.400000000000006</v>
      </c>
      <c r="Y1590" s="22">
        <v>74.590317204678684</v>
      </c>
      <c r="Z1590" s="22">
        <v>1.8096827953213221</v>
      </c>
      <c r="AA1590" s="22">
        <v>1.8264917808697874</v>
      </c>
      <c r="AB1590" s="22">
        <v>9.2028804753029603E-3</v>
      </c>
      <c r="AC1590" s="22">
        <v>0.50560572364822465</v>
      </c>
      <c r="AD1590" s="22">
        <v>1.249710470892617E-4</v>
      </c>
      <c r="AE1590" s="22">
        <v>1.7539324289023792</v>
      </c>
      <c r="AF1590" s="22">
        <v>1.9006609503071605</v>
      </c>
      <c r="AG1590" s="22">
        <v>0.71105957812846077</v>
      </c>
      <c r="AH1590" s="22">
        <v>1.82649178086979</v>
      </c>
      <c r="AI1590">
        <v>-18.902189705582391</v>
      </c>
      <c r="AJ1590">
        <v>-10.787464088230255</v>
      </c>
      <c r="AK1590">
        <v>-7.1916427254868367</v>
      </c>
      <c r="AL1590">
        <v>13.415204810032671</v>
      </c>
      <c r="AM1590">
        <v>10.787464088230255</v>
      </c>
      <c r="AN1590">
        <v>7.1916427254868367</v>
      </c>
    </row>
    <row r="1591" spans="24:40" x14ac:dyDescent="0.25">
      <c r="X1591">
        <v>75.400000000000006</v>
      </c>
      <c r="Y1591" s="22">
        <v>75.836610935121229</v>
      </c>
      <c r="Z1591" s="22">
        <v>-0.43661093512122306</v>
      </c>
      <c r="AA1591" s="22">
        <v>-0.43791263027186744</v>
      </c>
      <c r="AB1591" s="22">
        <v>2.9724996738234137E-3</v>
      </c>
      <c r="AC1591" s="22">
        <v>-0.12160261987589634</v>
      </c>
      <c r="AD1591" s="22">
        <v>2.3203149637301701E-6</v>
      </c>
      <c r="AE1591" s="22">
        <v>1.7539324289023792</v>
      </c>
      <c r="AF1591" s="22">
        <v>1.9069914941091515</v>
      </c>
      <c r="AG1591" s="22">
        <v>0.34871567196771691</v>
      </c>
      <c r="AH1591" s="22">
        <v>-0.43791263027186933</v>
      </c>
      <c r="AI1591">
        <v>-18.902189705582391</v>
      </c>
      <c r="AJ1591">
        <v>-10.787464088230255</v>
      </c>
      <c r="AK1591">
        <v>-7.1916427254868367</v>
      </c>
      <c r="AL1591">
        <v>13.415204810032671</v>
      </c>
      <c r="AM1591">
        <v>10.787464088230255</v>
      </c>
      <c r="AN1591">
        <v>7.1916427254868367</v>
      </c>
    </row>
    <row r="1592" spans="24:40" x14ac:dyDescent="0.25">
      <c r="X1592">
        <v>76.2</v>
      </c>
      <c r="Y1592" s="22">
        <v>76.781980454136786</v>
      </c>
      <c r="Z1592" s="22">
        <v>-0.58198045413678301</v>
      </c>
      <c r="AA1592" s="22">
        <v>-0.58606918291347654</v>
      </c>
      <c r="AB1592" s="22">
        <v>6.9765292151485383E-3</v>
      </c>
      <c r="AC1592" s="22">
        <v>-0.16241664462029351</v>
      </c>
      <c r="AD1592" s="22">
        <v>9.7541037586662861E-6</v>
      </c>
      <c r="AE1592" s="22">
        <v>1.7539324289023792</v>
      </c>
      <c r="AF1592" s="22">
        <v>1.9097231865521502</v>
      </c>
      <c r="AG1592" s="22">
        <v>0.40300948452895435</v>
      </c>
      <c r="AH1592" s="22">
        <v>-0.58606918291347709</v>
      </c>
      <c r="AI1592">
        <v>-18.902189705582391</v>
      </c>
      <c r="AJ1592">
        <v>-10.787464088230255</v>
      </c>
      <c r="AK1592">
        <v>-7.1916427254868367</v>
      </c>
      <c r="AL1592">
        <v>13.415204810032671</v>
      </c>
      <c r="AM1592">
        <v>10.787464088230255</v>
      </c>
      <c r="AN1592">
        <v>7.1916427254868367</v>
      </c>
    </row>
    <row r="1593" spans="24:40" x14ac:dyDescent="0.25">
      <c r="X1593">
        <v>75.7</v>
      </c>
      <c r="Y1593" s="22">
        <v>76.25691902480267</v>
      </c>
      <c r="Z1593" s="22">
        <v>-0.5569190248026672</v>
      </c>
      <c r="AA1593" s="22">
        <v>-0.55997048799366667</v>
      </c>
      <c r="AB1593" s="22">
        <v>5.4493285921883294E-3</v>
      </c>
      <c r="AC1593" s="22">
        <v>-0.1553032300070058</v>
      </c>
      <c r="AD1593" s="22">
        <v>6.9554215601150955E-6</v>
      </c>
      <c r="AE1593" s="22">
        <v>1.7539324289023792</v>
      </c>
      <c r="AF1593" s="22">
        <v>1.919138010147744</v>
      </c>
      <c r="AG1593" s="22">
        <v>0.39408530803241804</v>
      </c>
      <c r="AH1593" s="22">
        <v>-0.55997048799367277</v>
      </c>
      <c r="AI1593">
        <v>-18.902189705582391</v>
      </c>
      <c r="AJ1593">
        <v>-10.787464088230255</v>
      </c>
      <c r="AK1593">
        <v>-7.1916427254868367</v>
      </c>
      <c r="AL1593">
        <v>13.415204810032671</v>
      </c>
      <c r="AM1593">
        <v>10.787464088230255</v>
      </c>
      <c r="AN1593">
        <v>7.1916427254868367</v>
      </c>
    </row>
    <row r="1594" spans="24:40" x14ac:dyDescent="0.25">
      <c r="X1594">
        <v>75.400000000000006</v>
      </c>
      <c r="Y1594" s="22">
        <v>76.597939620737108</v>
      </c>
      <c r="Z1594" s="22">
        <v>-1.1979396207371025</v>
      </c>
      <c r="AA1594" s="22">
        <v>-1.2051513509168075</v>
      </c>
      <c r="AB1594" s="22">
        <v>5.9840867076255914E-3</v>
      </c>
      <c r="AC1594" s="22">
        <v>-0.33414898960855144</v>
      </c>
      <c r="AD1594" s="22">
        <v>3.5377834353021701E-5</v>
      </c>
      <c r="AE1594" s="22">
        <v>1.7539324289023792</v>
      </c>
      <c r="AF1594" s="22">
        <v>1.9551134696821983</v>
      </c>
      <c r="AG1594" s="22">
        <v>0.57805621665072626</v>
      </c>
      <c r="AH1594" s="22">
        <v>-1.2051513509168008</v>
      </c>
      <c r="AI1594">
        <v>-18.902189705582391</v>
      </c>
      <c r="AJ1594">
        <v>-10.787464088230255</v>
      </c>
      <c r="AK1594">
        <v>-7.1916427254868367</v>
      </c>
      <c r="AL1594">
        <v>13.415204810032671</v>
      </c>
      <c r="AM1594">
        <v>10.787464088230255</v>
      </c>
      <c r="AN1594">
        <v>7.1916427254868367</v>
      </c>
    </row>
    <row r="1595" spans="24:40" x14ac:dyDescent="0.25">
      <c r="X1595">
        <v>75.400000000000006</v>
      </c>
      <c r="Y1595" s="22">
        <v>75.409102898514092</v>
      </c>
      <c r="Z1595" s="22">
        <v>-9.1028985140866325E-3</v>
      </c>
      <c r="AA1595" s="22">
        <v>-9.1218986768666355E-3</v>
      </c>
      <c r="AB1595" s="22">
        <v>2.0829175431679049E-3</v>
      </c>
      <c r="AC1595" s="22">
        <v>-2.5341619407907847E-3</v>
      </c>
      <c r="AD1595" s="22">
        <v>7.0549306377626747E-10</v>
      </c>
      <c r="AE1595" s="22">
        <v>1.7539324289023792</v>
      </c>
      <c r="AF1595" s="22">
        <v>1.963385897662121</v>
      </c>
      <c r="AG1595" s="22">
        <v>5.0340460275913101E-2</v>
      </c>
      <c r="AH1595" s="22">
        <v>-9.1218986768676798E-3</v>
      </c>
      <c r="AI1595">
        <v>-18.902189705582391</v>
      </c>
      <c r="AJ1595">
        <v>-10.787464088230255</v>
      </c>
      <c r="AK1595">
        <v>-7.1916427254868367</v>
      </c>
      <c r="AL1595">
        <v>13.415204810032671</v>
      </c>
      <c r="AM1595">
        <v>10.787464088230255</v>
      </c>
      <c r="AN1595">
        <v>7.1916427254868367</v>
      </c>
    </row>
    <row r="1596" spans="24:40" x14ac:dyDescent="0.25">
      <c r="X1596">
        <v>75.400000000000006</v>
      </c>
      <c r="Y1596" s="22">
        <v>75.025593021834268</v>
      </c>
      <c r="Z1596" s="22">
        <v>0.37440697816573731</v>
      </c>
      <c r="AA1596" s="22">
        <v>0.37521401206349481</v>
      </c>
      <c r="AB1596" s="22">
        <v>2.1508628990747724E-3</v>
      </c>
      <c r="AC1596" s="22">
        <v>0.10423495499164349</v>
      </c>
      <c r="AD1596" s="22">
        <v>1.2325967199752006E-6</v>
      </c>
      <c r="AE1596" s="22">
        <v>1.8295749434197284</v>
      </c>
      <c r="AF1596" s="22">
        <v>1.9646925584740611</v>
      </c>
      <c r="AG1596" s="22">
        <v>0.32285438666935207</v>
      </c>
      <c r="AH1596" s="22">
        <v>0.37521401206349769</v>
      </c>
      <c r="AI1596">
        <v>-18.902189705582391</v>
      </c>
      <c r="AJ1596">
        <v>-10.787464088230255</v>
      </c>
      <c r="AK1596">
        <v>-7.1916427254868367</v>
      </c>
      <c r="AL1596">
        <v>13.415204810032671</v>
      </c>
      <c r="AM1596">
        <v>10.787464088230255</v>
      </c>
      <c r="AN1596">
        <v>7.1916427254868367</v>
      </c>
    </row>
    <row r="1597" spans="24:40" x14ac:dyDescent="0.25">
      <c r="X1597">
        <v>75.2</v>
      </c>
      <c r="Y1597" s="22">
        <v>74.761726771066023</v>
      </c>
      <c r="Z1597" s="22">
        <v>0.43827322893397991</v>
      </c>
      <c r="AA1597" s="22">
        <v>0.43905551203398829</v>
      </c>
      <c r="AB1597" s="22">
        <v>1.7817407561596128E-3</v>
      </c>
      <c r="AC1597" s="22">
        <v>0.12199276656104752</v>
      </c>
      <c r="AD1597" s="22">
        <v>1.3980849622386249E-6</v>
      </c>
      <c r="AE1597" s="22">
        <v>1.8295749434197284</v>
      </c>
      <c r="AF1597" s="22">
        <v>1.9763835335598512</v>
      </c>
      <c r="AG1597" s="22">
        <v>0.34927462914023333</v>
      </c>
      <c r="AH1597" s="22">
        <v>0.43905551203398741</v>
      </c>
      <c r="AI1597">
        <v>-18.902189705582391</v>
      </c>
      <c r="AJ1597">
        <v>-10.787464088230255</v>
      </c>
      <c r="AK1597">
        <v>-7.1916427254868367</v>
      </c>
      <c r="AL1597">
        <v>13.415204810032671</v>
      </c>
      <c r="AM1597">
        <v>10.787464088230255</v>
      </c>
      <c r="AN1597">
        <v>7.1916427254868367</v>
      </c>
    </row>
    <row r="1598" spans="24:40" x14ac:dyDescent="0.25">
      <c r="X1598">
        <v>75.099999999999994</v>
      </c>
      <c r="Y1598" s="22">
        <v>73.270994952697436</v>
      </c>
      <c r="Z1598" s="22">
        <v>1.8290050473025588</v>
      </c>
      <c r="AA1598" s="22">
        <v>1.8679069592944018</v>
      </c>
      <c r="AB1598" s="22">
        <v>2.0826472002941583E-2</v>
      </c>
      <c r="AC1598" s="22">
        <v>0.51402822182283725</v>
      </c>
      <c r="AD1598" s="22">
        <v>2.9578515236235636E-4</v>
      </c>
      <c r="AE1598" s="22">
        <v>1.8460302671294702</v>
      </c>
      <c r="AF1598" s="22">
        <v>2.0021867105954105</v>
      </c>
      <c r="AG1598" s="22">
        <v>0.71695761508114075</v>
      </c>
      <c r="AH1598" s="22">
        <v>1.8679069592944035</v>
      </c>
      <c r="AI1598">
        <v>-18.902189705582391</v>
      </c>
      <c r="AJ1598">
        <v>-10.787464088230255</v>
      </c>
      <c r="AK1598">
        <v>-7.1916427254868367</v>
      </c>
      <c r="AL1598">
        <v>13.415204810032671</v>
      </c>
      <c r="AM1598">
        <v>10.787464088230255</v>
      </c>
      <c r="AN1598">
        <v>7.1916427254868367</v>
      </c>
    </row>
    <row r="1599" spans="24:40" x14ac:dyDescent="0.25">
      <c r="X1599">
        <v>69.2</v>
      </c>
      <c r="Y1599" s="22">
        <v>71.16641043254694</v>
      </c>
      <c r="Z1599" s="22">
        <v>-1.9664104325469367</v>
      </c>
      <c r="AA1599" s="22">
        <v>-1.9731444935038951</v>
      </c>
      <c r="AB1599" s="22">
        <v>3.4128574866831209E-3</v>
      </c>
      <c r="AC1599" s="22">
        <v>-0.54779545105407668</v>
      </c>
      <c r="AD1599" s="22">
        <v>5.4086155911588812E-5</v>
      </c>
      <c r="AE1599" s="22">
        <v>1.8460302671294702</v>
      </c>
      <c r="AF1599" s="22">
        <v>2.0078656339075556</v>
      </c>
      <c r="AG1599" s="22">
        <v>0.74013204974117741</v>
      </c>
      <c r="AH1599" s="22">
        <v>-1.9731444935038989</v>
      </c>
      <c r="AI1599">
        <v>-18.902189705582391</v>
      </c>
      <c r="AJ1599">
        <v>-10.787464088230255</v>
      </c>
      <c r="AK1599">
        <v>-7.1916427254868367</v>
      </c>
      <c r="AL1599">
        <v>13.415204810032671</v>
      </c>
      <c r="AM1599">
        <v>10.787464088230255</v>
      </c>
      <c r="AN1599">
        <v>7.1916427254868367</v>
      </c>
    </row>
    <row r="1600" spans="24:40" x14ac:dyDescent="0.25">
      <c r="X1600">
        <v>69.099999999999994</v>
      </c>
      <c r="Y1600" s="22">
        <v>71.01415078416774</v>
      </c>
      <c r="Z1600" s="22">
        <v>-1.9141507841677452</v>
      </c>
      <c r="AA1600" s="22">
        <v>-1.9206146667484205</v>
      </c>
      <c r="AB1600" s="22">
        <v>3.3655280742092347E-3</v>
      </c>
      <c r="AC1600" s="22">
        <v>-0.53322448702300296</v>
      </c>
      <c r="AD1600" s="22">
        <v>5.0534024002960963E-5</v>
      </c>
      <c r="AE1600" s="22">
        <v>1.8630011940066851</v>
      </c>
      <c r="AF1600" s="22">
        <v>2.0084874229488099</v>
      </c>
      <c r="AG1600" s="22">
        <v>0.73022221756325856</v>
      </c>
      <c r="AH1600" s="22">
        <v>-1.920614666748425</v>
      </c>
      <c r="AI1600">
        <v>-18.902189705582391</v>
      </c>
      <c r="AJ1600">
        <v>-10.787464088230255</v>
      </c>
      <c r="AK1600">
        <v>-7.1916427254868367</v>
      </c>
      <c r="AL1600">
        <v>13.415204810032671</v>
      </c>
      <c r="AM1600">
        <v>10.787464088230255</v>
      </c>
      <c r="AN1600">
        <v>7.1916427254868367</v>
      </c>
    </row>
    <row r="1601" spans="24:40" x14ac:dyDescent="0.25">
      <c r="X1601">
        <v>68.8</v>
      </c>
      <c r="Y1601" s="22">
        <v>70.890531490557152</v>
      </c>
      <c r="Z1601" s="22">
        <v>-2.0905314905571544</v>
      </c>
      <c r="AA1601" s="22">
        <v>-2.0975193979138851</v>
      </c>
      <c r="AB1601" s="22">
        <v>3.3315102419014244E-3</v>
      </c>
      <c r="AC1601" s="22">
        <v>-0.58234887612569175</v>
      </c>
      <c r="AD1601" s="22">
        <v>5.9662755486028905E-5</v>
      </c>
      <c r="AE1601" s="22">
        <v>1.8630011940066851</v>
      </c>
      <c r="AF1601" s="22">
        <v>2.0160844812297842</v>
      </c>
      <c r="AG1601" s="22">
        <v>0.76311786515956481</v>
      </c>
      <c r="AH1601" s="22">
        <v>-2.0975193979138913</v>
      </c>
      <c r="AI1601">
        <v>-18.902189705582391</v>
      </c>
      <c r="AJ1601">
        <v>-10.787464088230255</v>
      </c>
      <c r="AK1601">
        <v>-7.1916427254868367</v>
      </c>
      <c r="AL1601">
        <v>13.415204810032671</v>
      </c>
      <c r="AM1601">
        <v>10.787464088230255</v>
      </c>
      <c r="AN1601">
        <v>7.1916427254868367</v>
      </c>
    </row>
    <row r="1602" spans="24:40" x14ac:dyDescent="0.25">
      <c r="X1602">
        <v>68.5</v>
      </c>
      <c r="Y1602" s="22">
        <v>70.657133015424435</v>
      </c>
      <c r="Z1602" s="22">
        <v>-2.157133015424435</v>
      </c>
      <c r="AA1602" s="22">
        <v>-2.161219712080765</v>
      </c>
      <c r="AB1602" s="22">
        <v>1.8909214243623363E-3</v>
      </c>
      <c r="AC1602" s="22">
        <v>-0.60046792625930956</v>
      </c>
      <c r="AD1602" s="22">
        <v>3.5951871687768315E-5</v>
      </c>
      <c r="AE1602" s="22">
        <v>1.8630011940066851</v>
      </c>
      <c r="AF1602" s="22">
        <v>2.0235038819873807</v>
      </c>
      <c r="AG1602" s="22">
        <v>0.77489865547651426</v>
      </c>
      <c r="AH1602" s="22">
        <v>-2.1612197120807628</v>
      </c>
      <c r="AI1602">
        <v>-18.902189705582391</v>
      </c>
      <c r="AJ1602">
        <v>-10.787464088230255</v>
      </c>
      <c r="AK1602">
        <v>-7.1916427254868367</v>
      </c>
      <c r="AL1602">
        <v>13.415204810032671</v>
      </c>
      <c r="AM1602">
        <v>10.787464088230255</v>
      </c>
      <c r="AN1602">
        <v>7.1916427254868367</v>
      </c>
    </row>
    <row r="1603" spans="24:40" x14ac:dyDescent="0.25">
      <c r="X1603">
        <v>68.3</v>
      </c>
      <c r="Y1603" s="22">
        <v>69.2237479489348</v>
      </c>
      <c r="Z1603" s="22">
        <v>-0.92374794893480328</v>
      </c>
      <c r="AA1603" s="22">
        <v>-0.92905796695151821</v>
      </c>
      <c r="AB1603" s="22">
        <v>5.7154862297050732E-3</v>
      </c>
      <c r="AC1603" s="22">
        <v>-0.25763214018209746</v>
      </c>
      <c r="AD1603" s="22">
        <v>2.0081168907159855E-5</v>
      </c>
      <c r="AE1603" s="22">
        <v>1.8895099603334296</v>
      </c>
      <c r="AF1603" s="22">
        <v>2.0292397705253591</v>
      </c>
      <c r="AG1603" s="22">
        <v>0.50757476314538874</v>
      </c>
      <c r="AH1603" s="22">
        <v>-0.92905796695151244</v>
      </c>
      <c r="AI1603">
        <v>-18.902189705582391</v>
      </c>
      <c r="AJ1603">
        <v>-10.787464088230255</v>
      </c>
      <c r="AK1603">
        <v>-7.1916427254868367</v>
      </c>
      <c r="AL1603">
        <v>13.415204810032671</v>
      </c>
      <c r="AM1603">
        <v>10.787464088230255</v>
      </c>
      <c r="AN1603">
        <v>7.1916427254868367</v>
      </c>
    </row>
    <row r="1604" spans="24:40" x14ac:dyDescent="0.25">
      <c r="X1604">
        <v>68</v>
      </c>
      <c r="Y1604" s="22">
        <v>69.142345129392041</v>
      </c>
      <c r="Z1604" s="22">
        <v>-1.1423451293920408</v>
      </c>
      <c r="AA1604" s="22">
        <v>-1.1490556595146728</v>
      </c>
      <c r="AB1604" s="22">
        <v>5.8400392244430041E-3</v>
      </c>
      <c r="AC1604" s="22">
        <v>-0.31861857578558306</v>
      </c>
      <c r="AD1604" s="22">
        <v>3.1386875081563473E-5</v>
      </c>
      <c r="AE1604" s="22">
        <v>1.898648757670367</v>
      </c>
      <c r="AF1604" s="22">
        <v>2.0509059696759508</v>
      </c>
      <c r="AG1604" s="22">
        <v>0.56446308629137398</v>
      </c>
      <c r="AH1604" s="22">
        <v>-1.1490556595146748</v>
      </c>
      <c r="AI1604">
        <v>-18.902189705582391</v>
      </c>
      <c r="AJ1604">
        <v>-10.787464088230255</v>
      </c>
      <c r="AK1604">
        <v>-7.1916427254868367</v>
      </c>
      <c r="AL1604">
        <v>13.415204810032671</v>
      </c>
      <c r="AM1604">
        <v>10.787464088230255</v>
      </c>
      <c r="AN1604">
        <v>7.1916427254868367</v>
      </c>
    </row>
    <row r="1605" spans="24:40" x14ac:dyDescent="0.25">
      <c r="X1605">
        <v>67.900000000000006</v>
      </c>
      <c r="Y1605" s="22">
        <v>70.273490048279612</v>
      </c>
      <c r="Z1605" s="22">
        <v>-2.3734900482796064</v>
      </c>
      <c r="AA1605" s="22">
        <v>-2.3781843784580445</v>
      </c>
      <c r="AB1605" s="22">
        <v>1.9739134698573413E-3</v>
      </c>
      <c r="AC1605" s="22">
        <v>-0.66072138025689253</v>
      </c>
      <c r="AD1605" s="22">
        <v>4.5443245159288248E-5</v>
      </c>
      <c r="AE1605" s="22">
        <v>1.898648757670367</v>
      </c>
      <c r="AF1605" s="22">
        <v>2.0780551348088401</v>
      </c>
      <c r="AG1605" s="22">
        <v>0.81284769806950463</v>
      </c>
      <c r="AH1605" s="22">
        <v>-2.378184378458049</v>
      </c>
      <c r="AI1605">
        <v>-18.902189705582391</v>
      </c>
      <c r="AJ1605">
        <v>-10.787464088230255</v>
      </c>
      <c r="AK1605">
        <v>-7.1916427254868367</v>
      </c>
      <c r="AL1605">
        <v>13.415204810032671</v>
      </c>
      <c r="AM1605">
        <v>10.787464088230255</v>
      </c>
      <c r="AN1605">
        <v>7.1916427254868367</v>
      </c>
    </row>
    <row r="1606" spans="24:40" x14ac:dyDescent="0.25">
      <c r="X1606">
        <v>67.8</v>
      </c>
      <c r="Y1606" s="22">
        <v>69.886053124124913</v>
      </c>
      <c r="Z1606" s="22">
        <v>-2.0860531241249163</v>
      </c>
      <c r="AA1606" s="22">
        <v>-2.0903257149153802</v>
      </c>
      <c r="AB1606" s="22">
        <v>2.0439832701548404E-3</v>
      </c>
      <c r="AC1606" s="22">
        <v>-0.58072638101573748</v>
      </c>
      <c r="AD1606" s="22">
        <v>3.6354271464391227E-5</v>
      </c>
      <c r="AE1606" s="22">
        <v>1.917417123160428</v>
      </c>
      <c r="AF1606" s="22">
        <v>2.0849170912718753</v>
      </c>
      <c r="AG1606" s="22">
        <v>0.76205405386739955</v>
      </c>
      <c r="AH1606" s="22">
        <v>-2.090325714915378</v>
      </c>
      <c r="AI1606">
        <v>-18.902189705582391</v>
      </c>
      <c r="AJ1606">
        <v>-10.787464088230255</v>
      </c>
      <c r="AK1606">
        <v>-7.1916427254868367</v>
      </c>
      <c r="AL1606">
        <v>13.415204810032671</v>
      </c>
      <c r="AM1606">
        <v>10.787464088230255</v>
      </c>
      <c r="AN1606">
        <v>7.1916427254868367</v>
      </c>
    </row>
    <row r="1607" spans="24:40" x14ac:dyDescent="0.25">
      <c r="X1607">
        <v>67.599999999999994</v>
      </c>
      <c r="Y1607" s="22">
        <v>69.764493390524322</v>
      </c>
      <c r="Z1607" s="22">
        <v>-2.1644933905243278</v>
      </c>
      <c r="AA1607" s="22">
        <v>-2.1687079972312802</v>
      </c>
      <c r="AB1607" s="22">
        <v>1.9433721424607635E-3</v>
      </c>
      <c r="AC1607" s="22">
        <v>-0.60253262064445434</v>
      </c>
      <c r="AD1607" s="22">
        <v>3.7205600416308516E-5</v>
      </c>
      <c r="AE1607" s="22">
        <v>1.9270603903023944</v>
      </c>
      <c r="AF1607" s="22">
        <v>2.097812146009979</v>
      </c>
      <c r="AG1607" s="22">
        <v>0.77622974733287198</v>
      </c>
      <c r="AH1607" s="22">
        <v>-2.1687079972312788</v>
      </c>
      <c r="AI1607">
        <v>-18.902189705582391</v>
      </c>
      <c r="AJ1607">
        <v>-10.787464088230255</v>
      </c>
      <c r="AK1607">
        <v>-7.1916427254868367</v>
      </c>
      <c r="AL1607">
        <v>13.415204810032671</v>
      </c>
      <c r="AM1607">
        <v>10.787464088230255</v>
      </c>
      <c r="AN1607">
        <v>7.1916427254868367</v>
      </c>
    </row>
    <row r="1608" spans="24:40" x14ac:dyDescent="0.25">
      <c r="X1608">
        <v>67.3</v>
      </c>
      <c r="Y1608" s="22">
        <v>69.5897346769423</v>
      </c>
      <c r="Z1608" s="22">
        <v>-2.2897346769423024</v>
      </c>
      <c r="AA1608" s="22">
        <v>-2.2950417521159068</v>
      </c>
      <c r="AB1608" s="22">
        <v>2.3124089872030127E-3</v>
      </c>
      <c r="AC1608" s="22">
        <v>-0.63751406076187545</v>
      </c>
      <c r="AD1608" s="22">
        <v>4.9578800203091315E-5</v>
      </c>
      <c r="AE1608" s="22">
        <v>1.9368862628682144</v>
      </c>
      <c r="AF1608" s="22">
        <v>2.0981617158295567</v>
      </c>
      <c r="AG1608" s="22">
        <v>0.79844477627565169</v>
      </c>
      <c r="AH1608" s="22">
        <v>-2.2950417521159014</v>
      </c>
      <c r="AI1608">
        <v>-18.902189705582391</v>
      </c>
      <c r="AJ1608">
        <v>-10.787464088230255</v>
      </c>
      <c r="AK1608">
        <v>-7.1916427254868367</v>
      </c>
      <c r="AL1608">
        <v>13.415204810032671</v>
      </c>
      <c r="AM1608">
        <v>10.787464088230255</v>
      </c>
      <c r="AN1608">
        <v>7.1916427254868367</v>
      </c>
    </row>
    <row r="1609" spans="24:40" x14ac:dyDescent="0.25">
      <c r="X1609">
        <v>67.8</v>
      </c>
      <c r="Y1609" s="22">
        <v>69.508881922325926</v>
      </c>
      <c r="Z1609" s="22">
        <v>-1.7088819223259293</v>
      </c>
      <c r="AA1609" s="22">
        <v>-1.7128656616653899</v>
      </c>
      <c r="AB1609" s="22">
        <v>2.3257745359853287E-3</v>
      </c>
      <c r="AC1609" s="22">
        <v>-0.47579466828175476</v>
      </c>
      <c r="AD1609" s="22">
        <v>2.7775660803272016E-5</v>
      </c>
      <c r="AE1609" s="22">
        <v>1.9368862628682144</v>
      </c>
      <c r="AF1609" s="22">
        <v>2.100108777843503</v>
      </c>
      <c r="AG1609" s="22">
        <v>0.68977870964661903</v>
      </c>
      <c r="AH1609" s="22">
        <v>-1.7128656616653943</v>
      </c>
      <c r="AI1609">
        <v>-18.902189705582391</v>
      </c>
      <c r="AJ1609">
        <v>-10.787464088230255</v>
      </c>
      <c r="AK1609">
        <v>-7.1916427254868367</v>
      </c>
      <c r="AL1609">
        <v>13.415204810032671</v>
      </c>
      <c r="AM1609">
        <v>10.787464088230255</v>
      </c>
      <c r="AN1609">
        <v>7.1916427254868367</v>
      </c>
    </row>
    <row r="1610" spans="24:40" x14ac:dyDescent="0.25">
      <c r="X1610">
        <v>67.2</v>
      </c>
      <c r="Y1610" s="22">
        <v>69.173437827764403</v>
      </c>
      <c r="Z1610" s="22">
        <v>-1.9734378277643998</v>
      </c>
      <c r="AA1610" s="22">
        <v>-1.9780191537615082</v>
      </c>
      <c r="AB1610" s="22">
        <v>2.3161181166502513E-3</v>
      </c>
      <c r="AC1610" s="22">
        <v>-0.54945086631217699</v>
      </c>
      <c r="AD1610" s="22">
        <v>3.6886875643888974E-5</v>
      </c>
      <c r="AE1610" s="22">
        <v>1.9368862628682144</v>
      </c>
      <c r="AF1610" s="22">
        <v>2.1110972641812791</v>
      </c>
      <c r="AG1610" s="22">
        <v>0.74124953039592345</v>
      </c>
      <c r="AH1610" s="22">
        <v>-1.9780191537615079</v>
      </c>
      <c r="AI1610">
        <v>-18.902189705582391</v>
      </c>
      <c r="AJ1610">
        <v>-10.787464088230255</v>
      </c>
      <c r="AK1610">
        <v>-7.1916427254868367</v>
      </c>
      <c r="AL1610">
        <v>13.415204810032671</v>
      </c>
      <c r="AM1610">
        <v>10.787464088230255</v>
      </c>
      <c r="AN1610">
        <v>7.1916427254868367</v>
      </c>
    </row>
    <row r="1611" spans="24:40" x14ac:dyDescent="0.25">
      <c r="X1611">
        <v>67.099999999999994</v>
      </c>
      <c r="Y1611" s="22">
        <v>69.109338308497001</v>
      </c>
      <c r="Z1611" s="22">
        <v>-2.0093383084970071</v>
      </c>
      <c r="AA1611" s="22">
        <v>-2.0167297162495714</v>
      </c>
      <c r="AB1611" s="22">
        <v>3.665046284093519E-3</v>
      </c>
      <c r="AC1611" s="22">
        <v>-0.55982497928829689</v>
      </c>
      <c r="AD1611" s="22">
        <v>6.0677131488458856E-5</v>
      </c>
      <c r="AE1611" s="22">
        <v>1.9368862628682144</v>
      </c>
      <c r="AF1611" s="22">
        <v>2.1215023943355344</v>
      </c>
      <c r="AG1611" s="22">
        <v>0.74821452758436657</v>
      </c>
      <c r="AH1611" s="22">
        <v>-2.0167297162495683</v>
      </c>
      <c r="AI1611">
        <v>-18.902189705582391</v>
      </c>
      <c r="AJ1611">
        <v>-10.787464088230255</v>
      </c>
      <c r="AK1611">
        <v>-7.1916427254868367</v>
      </c>
      <c r="AL1611">
        <v>13.415204810032671</v>
      </c>
      <c r="AM1611">
        <v>10.787464088230255</v>
      </c>
      <c r="AN1611">
        <v>7.1916427254868367</v>
      </c>
    </row>
    <row r="1612" spans="24:40" x14ac:dyDescent="0.25">
      <c r="X1612">
        <v>71.7</v>
      </c>
      <c r="Y1612" s="22">
        <v>69.733710386112747</v>
      </c>
      <c r="Z1612" s="22">
        <v>1.9662896138872554</v>
      </c>
      <c r="AA1612" s="22">
        <v>1.9730968878341457</v>
      </c>
      <c r="AB1612" s="22">
        <v>3.450045453347832E-3</v>
      </c>
      <c r="AC1612" s="22">
        <v>0.54777201407116394</v>
      </c>
      <c r="AD1612" s="22">
        <v>5.467286372784859E-5</v>
      </c>
      <c r="AE1612" s="22">
        <v>1.9368862628682144</v>
      </c>
      <c r="AF1612" s="22">
        <v>2.1285201508880149</v>
      </c>
      <c r="AG1612" s="22">
        <v>0.74011621659788263</v>
      </c>
      <c r="AH1612" s="22">
        <v>1.9730968878341424</v>
      </c>
      <c r="AI1612">
        <v>-18.902189705582391</v>
      </c>
      <c r="AJ1612">
        <v>-10.787464088230255</v>
      </c>
      <c r="AK1612">
        <v>-7.1916427254868367</v>
      </c>
      <c r="AL1612">
        <v>13.415204810032671</v>
      </c>
      <c r="AM1612">
        <v>10.787464088230255</v>
      </c>
      <c r="AN1612">
        <v>7.1916427254868367</v>
      </c>
    </row>
    <row r="1613" spans="24:40" x14ac:dyDescent="0.25">
      <c r="X1613">
        <v>71.599999999999994</v>
      </c>
      <c r="Y1613" s="22">
        <v>69.494720104278258</v>
      </c>
      <c r="Z1613" s="22">
        <v>2.1052798957217362</v>
      </c>
      <c r="AA1613" s="22">
        <v>2.1130905111683518</v>
      </c>
      <c r="AB1613" s="22">
        <v>3.6962995221160532E-3</v>
      </c>
      <c r="AC1613" s="22">
        <v>0.58656461909276858</v>
      </c>
      <c r="AD1613" s="22">
        <v>6.7182094330576819E-5</v>
      </c>
      <c r="AE1613" s="22">
        <v>1.9368862628682144</v>
      </c>
      <c r="AF1613" s="22">
        <v>2.1371946694014405</v>
      </c>
      <c r="AG1613" s="22">
        <v>0.76587506754872792</v>
      </c>
      <c r="AH1613" s="22">
        <v>2.1130905111683558</v>
      </c>
      <c r="AI1613">
        <v>-18.902189705582391</v>
      </c>
      <c r="AJ1613">
        <v>-10.787464088230255</v>
      </c>
      <c r="AK1613">
        <v>-7.1916427254868367</v>
      </c>
      <c r="AL1613">
        <v>13.415204810032671</v>
      </c>
      <c r="AM1613">
        <v>10.787464088230255</v>
      </c>
      <c r="AN1613">
        <v>7.1916427254868367</v>
      </c>
    </row>
    <row r="1614" spans="24:40" x14ac:dyDescent="0.25">
      <c r="X1614">
        <v>71.400000000000006</v>
      </c>
      <c r="Y1614" s="22">
        <v>67.891268620478186</v>
      </c>
      <c r="Z1614" s="22">
        <v>3.5087313795218193</v>
      </c>
      <c r="AA1614" s="22">
        <v>3.5344273394825052</v>
      </c>
      <c r="AB1614" s="22">
        <v>7.2701904700762402E-3</v>
      </c>
      <c r="AC1614" s="22">
        <v>0.97934673810554418</v>
      </c>
      <c r="AD1614" s="22">
        <v>3.6968692206189302E-4</v>
      </c>
      <c r="AE1614" s="22">
        <v>1.9368862628682144</v>
      </c>
      <c r="AF1614" s="22">
        <v>2.1382257117648678</v>
      </c>
      <c r="AG1614" s="22">
        <v>0.98961949157519336</v>
      </c>
      <c r="AH1614" s="22">
        <v>3.5344273394825021</v>
      </c>
      <c r="AI1614">
        <v>-18.902189705582391</v>
      </c>
      <c r="AJ1614">
        <v>-10.787464088230255</v>
      </c>
      <c r="AK1614">
        <v>-7.1916427254868367</v>
      </c>
      <c r="AL1614">
        <v>13.415204810032671</v>
      </c>
      <c r="AM1614">
        <v>10.787464088230255</v>
      </c>
      <c r="AN1614">
        <v>7.1916427254868367</v>
      </c>
    </row>
    <row r="1615" spans="24:40" x14ac:dyDescent="0.25">
      <c r="X1615">
        <v>71.2</v>
      </c>
      <c r="Y1615" s="22">
        <v>69.307276526552329</v>
      </c>
      <c r="Z1615" s="22">
        <v>1.8927234734476741</v>
      </c>
      <c r="AA1615" s="22">
        <v>1.89893503075902</v>
      </c>
      <c r="AB1615" s="22">
        <v>3.2710741603740011E-3</v>
      </c>
      <c r="AC1615" s="22">
        <v>0.52723050365505175</v>
      </c>
      <c r="AD1615" s="22">
        <v>4.8013214761986395E-5</v>
      </c>
      <c r="AE1615" s="22">
        <v>1.9368862628682144</v>
      </c>
      <c r="AF1615" s="22">
        <v>2.1399414473612799</v>
      </c>
      <c r="AG1615" s="22">
        <v>0.72610639967917356</v>
      </c>
      <c r="AH1615" s="22">
        <v>1.8989350307590189</v>
      </c>
      <c r="AI1615">
        <v>-18.902189705582391</v>
      </c>
      <c r="AJ1615">
        <v>-10.787464088230255</v>
      </c>
      <c r="AK1615">
        <v>-7.1916427254868367</v>
      </c>
      <c r="AL1615">
        <v>13.415204810032671</v>
      </c>
      <c r="AM1615">
        <v>10.787464088230255</v>
      </c>
      <c r="AN1615">
        <v>7.1916427254868367</v>
      </c>
    </row>
    <row r="1616" spans="24:40" x14ac:dyDescent="0.25">
      <c r="X1616">
        <v>71</v>
      </c>
      <c r="Y1616" s="22">
        <v>69.28280494128947</v>
      </c>
      <c r="Z1616" s="22">
        <v>1.71719505871053</v>
      </c>
      <c r="AA1616" s="22">
        <v>1.7222032837124033</v>
      </c>
      <c r="AB1616" s="22">
        <v>2.9080335923406392E-3</v>
      </c>
      <c r="AC1616" s="22">
        <v>0.47824882678174502</v>
      </c>
      <c r="AD1616" s="22">
        <v>3.5108997393836301E-5</v>
      </c>
      <c r="AE1616" s="22">
        <v>1.9368862628682144</v>
      </c>
      <c r="AF1616" s="22">
        <v>2.1401779218802774</v>
      </c>
      <c r="AG1616" s="22">
        <v>0.69155536783524785</v>
      </c>
      <c r="AH1616" s="22">
        <v>1.7222032837124051</v>
      </c>
      <c r="AI1616">
        <v>-18.902189705582391</v>
      </c>
      <c r="AJ1616">
        <v>-10.787464088230255</v>
      </c>
      <c r="AK1616">
        <v>-7.1916427254868367</v>
      </c>
      <c r="AL1616">
        <v>13.415204810032671</v>
      </c>
      <c r="AM1616">
        <v>10.787464088230255</v>
      </c>
      <c r="AN1616">
        <v>7.1916427254868367</v>
      </c>
    </row>
    <row r="1617" spans="24:40" x14ac:dyDescent="0.25">
      <c r="X1617">
        <v>78</v>
      </c>
      <c r="Y1617" s="22">
        <v>68.990311815044421</v>
      </c>
      <c r="Z1617" s="22">
        <v>9.0096881849555785</v>
      </c>
      <c r="AA1617" s="22">
        <v>9.0380868755863304</v>
      </c>
      <c r="AB1617" s="22">
        <v>3.1421130402564902E-3</v>
      </c>
      <c r="AC1617" s="22">
        <v>2.5095452327590513</v>
      </c>
      <c r="AD1617" s="22">
        <v>1.0447803857457616E-3</v>
      </c>
      <c r="AE1617" s="22">
        <v>2.0350728680272758</v>
      </c>
      <c r="AF1617" s="22">
        <v>2.1619547538317905</v>
      </c>
      <c r="AG1617" s="22">
        <v>1.5841544220053332</v>
      </c>
      <c r="AH1617" s="22">
        <v>9.0380868755863286</v>
      </c>
      <c r="AI1617">
        <v>-18.902189705582391</v>
      </c>
      <c r="AJ1617">
        <v>-10.787464088230255</v>
      </c>
      <c r="AK1617">
        <v>-7.1916427254868367</v>
      </c>
      <c r="AL1617">
        <v>13.415204810032671</v>
      </c>
      <c r="AM1617">
        <v>10.787464088230255</v>
      </c>
      <c r="AN1617">
        <v>7.1916427254868367</v>
      </c>
    </row>
    <row r="1618" spans="24:40" x14ac:dyDescent="0.25">
      <c r="X1618">
        <v>75</v>
      </c>
      <c r="Y1618" s="22">
        <v>68.803803803696312</v>
      </c>
      <c r="Z1618" s="22">
        <v>6.1961961963036885</v>
      </c>
      <c r="AA1618" s="22">
        <v>6.2154457304128243</v>
      </c>
      <c r="AB1618" s="22">
        <v>3.0970480548071456E-3</v>
      </c>
      <c r="AC1618" s="22">
        <v>1.7258403223262191</v>
      </c>
      <c r="AD1618" s="22">
        <v>4.8701538870958648E-4</v>
      </c>
      <c r="AE1618" s="22">
        <v>2.0350728680272758</v>
      </c>
      <c r="AF1618" s="22">
        <v>2.1914249061060458</v>
      </c>
      <c r="AG1618" s="22">
        <v>1.3137124199482242</v>
      </c>
      <c r="AH1618" s="22">
        <v>6.2154457304128226</v>
      </c>
      <c r="AI1618">
        <v>-18.902189705582391</v>
      </c>
      <c r="AJ1618">
        <v>-10.787464088230255</v>
      </c>
      <c r="AK1618">
        <v>-7.1916427254868367</v>
      </c>
      <c r="AL1618">
        <v>13.415204810032671</v>
      </c>
      <c r="AM1618">
        <v>10.787464088230255</v>
      </c>
      <c r="AN1618">
        <v>7.1916427254868367</v>
      </c>
    </row>
    <row r="1619" spans="24:40" x14ac:dyDescent="0.25">
      <c r="X1619">
        <v>73</v>
      </c>
      <c r="Y1619" s="22">
        <v>68.998596743056794</v>
      </c>
      <c r="Z1619" s="22">
        <v>4.0014032569432061</v>
      </c>
      <c r="AA1619" s="22">
        <v>4.0366606945482744</v>
      </c>
      <c r="AB1619" s="22">
        <v>8.734307952285086E-3</v>
      </c>
      <c r="AC1619" s="22">
        <v>1.1176843640485132</v>
      </c>
      <c r="AD1619" s="22">
        <v>5.7932620615127868E-4</v>
      </c>
      <c r="AE1619" s="22">
        <v>2.0350728680272758</v>
      </c>
      <c r="AF1619" s="22">
        <v>2.2253523280455898</v>
      </c>
      <c r="AG1619" s="22">
        <v>1.057205923199692</v>
      </c>
      <c r="AH1619" s="22">
        <v>4.0366606945482761</v>
      </c>
      <c r="AI1619">
        <v>-18.902189705582391</v>
      </c>
      <c r="AJ1619">
        <v>-10.787464088230255</v>
      </c>
      <c r="AK1619">
        <v>-7.1916427254868367</v>
      </c>
      <c r="AL1619">
        <v>13.415204810032671</v>
      </c>
      <c r="AM1619">
        <v>10.787464088230255</v>
      </c>
      <c r="AN1619">
        <v>7.1916427254868367</v>
      </c>
    </row>
    <row r="1620" spans="24:40" x14ac:dyDescent="0.25">
      <c r="X1620">
        <v>71</v>
      </c>
      <c r="Y1620" s="22">
        <v>68.343769193151118</v>
      </c>
      <c r="Z1620" s="22">
        <v>2.6562308068488818</v>
      </c>
      <c r="AA1620" s="22">
        <v>2.6642214133617728</v>
      </c>
      <c r="AB1620" s="22">
        <v>2.9992276440742862E-3</v>
      </c>
      <c r="AC1620" s="22">
        <v>0.73980958494247473</v>
      </c>
      <c r="AD1620" s="22">
        <v>8.6656320001338502E-5</v>
      </c>
      <c r="AE1620" s="22">
        <v>2.0350728680272758</v>
      </c>
      <c r="AF1620" s="22">
        <v>2.2957711888144985</v>
      </c>
      <c r="AG1620" s="22">
        <v>0.86012184307949924</v>
      </c>
      <c r="AH1620" s="22">
        <v>2.664221413361771</v>
      </c>
      <c r="AI1620">
        <v>-18.902189705582391</v>
      </c>
      <c r="AJ1620">
        <v>-10.787464088230255</v>
      </c>
      <c r="AK1620">
        <v>-7.1916427254868367</v>
      </c>
      <c r="AL1620">
        <v>13.415204810032671</v>
      </c>
      <c r="AM1620">
        <v>10.787464088230255</v>
      </c>
      <c r="AN1620">
        <v>7.1916427254868367</v>
      </c>
    </row>
    <row r="1621" spans="24:40" x14ac:dyDescent="0.25">
      <c r="X1621">
        <v>69.900000000000006</v>
      </c>
      <c r="Y1621" s="22">
        <v>62.752043823087746</v>
      </c>
      <c r="Z1621" s="22">
        <v>7.1479561769122597</v>
      </c>
      <c r="AA1621" s="22">
        <v>7.2926207402216079</v>
      </c>
      <c r="AB1621" s="22">
        <v>1.9837115964562599E-2</v>
      </c>
      <c r="AC1621" s="22">
        <v>2.0078656339075556</v>
      </c>
      <c r="AD1621" s="22">
        <v>4.2943355004006105E-3</v>
      </c>
      <c r="AE1621" s="22">
        <v>2.0350728680272758</v>
      </c>
      <c r="AF1621" s="22">
        <v>2.297904338772621</v>
      </c>
      <c r="AG1621" s="22">
        <v>1.4169917550598365</v>
      </c>
      <c r="AH1621" s="22">
        <v>7.2926207402216106</v>
      </c>
      <c r="AI1621">
        <v>-18.902189705582391</v>
      </c>
      <c r="AJ1621">
        <v>-10.787464088230255</v>
      </c>
      <c r="AK1621">
        <v>-7.1916427254868367</v>
      </c>
      <c r="AL1621">
        <v>13.415204810032671</v>
      </c>
      <c r="AM1621">
        <v>10.787464088230255</v>
      </c>
      <c r="AN1621">
        <v>7.1916427254868367</v>
      </c>
    </row>
    <row r="1622" spans="24:40" x14ac:dyDescent="0.25">
      <c r="X1622">
        <v>69.599999999999994</v>
      </c>
      <c r="Y1622" s="22">
        <v>62.767785032879992</v>
      </c>
      <c r="Z1622" s="22">
        <v>6.8322149671200023</v>
      </c>
      <c r="AA1622" s="22">
        <v>6.9702299879775538</v>
      </c>
      <c r="AB1622" s="22">
        <v>1.9800640882094378E-2</v>
      </c>
      <c r="AC1622" s="22">
        <v>1.919138010147744</v>
      </c>
      <c r="AD1622" s="22">
        <v>3.9158283491265026E-3</v>
      </c>
      <c r="AE1622" s="22">
        <v>2.0350728680272758</v>
      </c>
      <c r="AF1622" s="22">
        <v>2.3020025192046263</v>
      </c>
      <c r="AG1622" s="22">
        <v>1.3853295673404737</v>
      </c>
      <c r="AH1622" s="22">
        <v>6.9702299879775502</v>
      </c>
      <c r="AI1622">
        <v>-18.902189705582391</v>
      </c>
      <c r="AJ1622">
        <v>-10.787464088230255</v>
      </c>
      <c r="AK1622">
        <v>-7.1916427254868367</v>
      </c>
      <c r="AL1622">
        <v>13.415204810032671</v>
      </c>
      <c r="AM1622">
        <v>10.787464088230255</v>
      </c>
      <c r="AN1622">
        <v>7.1916427254868367</v>
      </c>
    </row>
    <row r="1623" spans="24:40" x14ac:dyDescent="0.25">
      <c r="X1623">
        <v>69.400000000000006</v>
      </c>
      <c r="Y1623" s="22">
        <v>62.246603763688483</v>
      </c>
      <c r="Z1623" s="22">
        <v>7.1533962363115222</v>
      </c>
      <c r="AA1623" s="22">
        <v>7.2915887747075629</v>
      </c>
      <c r="AB1623" s="22">
        <v>1.8952322006335915E-2</v>
      </c>
      <c r="AC1623" s="22">
        <v>2.0084874229488099</v>
      </c>
      <c r="AD1623" s="22">
        <v>4.1016343782430504E-3</v>
      </c>
      <c r="AE1623" s="22">
        <v>2.1134016615055304</v>
      </c>
      <c r="AF1623" s="22">
        <v>2.3107012281771699</v>
      </c>
      <c r="AG1623" s="22">
        <v>1.4172111426843954</v>
      </c>
      <c r="AH1623" s="22">
        <v>7.2915887747075638</v>
      </c>
      <c r="AI1623">
        <v>-18.902189705582391</v>
      </c>
      <c r="AJ1623">
        <v>-10.787464088230255</v>
      </c>
      <c r="AK1623">
        <v>-7.1916427254868367</v>
      </c>
      <c r="AL1623">
        <v>13.415204810032671</v>
      </c>
      <c r="AM1623">
        <v>10.787464088230255</v>
      </c>
      <c r="AN1623">
        <v>7.1916427254868367</v>
      </c>
    </row>
    <row r="1624" spans="24:40" x14ac:dyDescent="0.25">
      <c r="X1624">
        <v>69.3</v>
      </c>
      <c r="Y1624" s="22">
        <v>61.107688330595039</v>
      </c>
      <c r="Z1624" s="22">
        <v>8.1923116694049583</v>
      </c>
      <c r="AA1624" s="22">
        <v>8.427084341139583</v>
      </c>
      <c r="AB1624" s="22">
        <v>2.7859300112674339E-2</v>
      </c>
      <c r="AC1624" s="22">
        <v>2.3107012281771699</v>
      </c>
      <c r="AD1624" s="22">
        <v>8.0533220249578395E-3</v>
      </c>
      <c r="AE1624" s="22">
        <v>2.1134016615055304</v>
      </c>
      <c r="AF1624" s="22">
        <v>2.3159740966498559</v>
      </c>
      <c r="AG1624" s="22">
        <v>1.5200990849866234</v>
      </c>
      <c r="AH1624" s="22">
        <v>8.4270843411395848</v>
      </c>
      <c r="AI1624">
        <v>-18.902189705582391</v>
      </c>
      <c r="AJ1624">
        <v>-10.787464088230255</v>
      </c>
      <c r="AK1624">
        <v>-7.1916427254868367</v>
      </c>
      <c r="AL1624">
        <v>13.415204810032671</v>
      </c>
      <c r="AM1624">
        <v>10.787464088230255</v>
      </c>
      <c r="AN1624">
        <v>7.1916427254868367</v>
      </c>
    </row>
    <row r="1625" spans="24:40" x14ac:dyDescent="0.25">
      <c r="X1625">
        <v>69.099999999999994</v>
      </c>
      <c r="Y1625" s="22">
        <v>60.938565341212126</v>
      </c>
      <c r="Z1625" s="22">
        <v>8.1614346587878686</v>
      </c>
      <c r="AA1625" s="22">
        <v>8.3953981563031235</v>
      </c>
      <c r="AB1625" s="22">
        <v>2.7868064522895801E-2</v>
      </c>
      <c r="AC1625" s="22">
        <v>2.3020025192046263</v>
      </c>
      <c r="AD1625" s="22">
        <v>7.9953887580923831E-3</v>
      </c>
      <c r="AE1625" s="22">
        <v>2.1134016615055304</v>
      </c>
      <c r="AF1625" s="22">
        <v>2.3243425588087558</v>
      </c>
      <c r="AG1625" s="22">
        <v>1.51723515619848</v>
      </c>
      <c r="AH1625" s="22">
        <v>8.3953981563031252</v>
      </c>
      <c r="AI1625">
        <v>-18.902189705582391</v>
      </c>
      <c r="AJ1625">
        <v>-10.787464088230255</v>
      </c>
      <c r="AK1625">
        <v>-7.1916427254868367</v>
      </c>
      <c r="AL1625">
        <v>13.415204810032671</v>
      </c>
      <c r="AM1625">
        <v>10.787464088230255</v>
      </c>
      <c r="AN1625">
        <v>7.1916427254868367</v>
      </c>
    </row>
    <row r="1626" spans="24:40" x14ac:dyDescent="0.25">
      <c r="X1626">
        <v>69</v>
      </c>
      <c r="Y1626" s="22">
        <v>64.372606898501928</v>
      </c>
      <c r="Z1626" s="22">
        <v>4.6273931014980718</v>
      </c>
      <c r="AA1626" s="22">
        <v>4.7572382178668846</v>
      </c>
      <c r="AB1626" s="22">
        <v>2.7294222072199895E-2</v>
      </c>
      <c r="AC1626" s="22">
        <v>1.304810788089654</v>
      </c>
      <c r="AD1626" s="22">
        <v>2.5143787736107955E-3</v>
      </c>
      <c r="AE1626" s="22">
        <v>2.1134016615055304</v>
      </c>
      <c r="AF1626" s="22">
        <v>2.3647900008226799</v>
      </c>
      <c r="AG1626" s="22">
        <v>1.142283147074163</v>
      </c>
      <c r="AH1626" s="22">
        <v>4.7572382178668873</v>
      </c>
      <c r="AI1626">
        <v>-18.902189705582391</v>
      </c>
      <c r="AJ1626">
        <v>-10.787464088230255</v>
      </c>
      <c r="AK1626">
        <v>-7.1916427254868367</v>
      </c>
      <c r="AL1626">
        <v>13.415204810032671</v>
      </c>
      <c r="AM1626">
        <v>10.787464088230255</v>
      </c>
      <c r="AN1626">
        <v>7.1916427254868367</v>
      </c>
    </row>
    <row r="1627" spans="24:40" x14ac:dyDescent="0.25">
      <c r="X1627">
        <v>61.1</v>
      </c>
      <c r="Y1627" s="22">
        <v>64.661682276088598</v>
      </c>
      <c r="Z1627" s="22">
        <v>-3.5616822760885967</v>
      </c>
      <c r="AA1627" s="22">
        <v>-3.5770591404456056</v>
      </c>
      <c r="AB1627" s="22">
        <v>4.2987447937732053E-3</v>
      </c>
      <c r="AC1627" s="22">
        <v>-0.99264175489645157</v>
      </c>
      <c r="AD1627" s="22">
        <v>2.2389484090625376E-4</v>
      </c>
      <c r="AE1627" s="22">
        <v>2.1134016615055304</v>
      </c>
      <c r="AF1627" s="22">
        <v>2.391751786979365</v>
      </c>
      <c r="AG1627" s="22">
        <v>0.99631408446154746</v>
      </c>
      <c r="AH1627" s="22">
        <v>-3.577059140445606</v>
      </c>
      <c r="AI1627">
        <v>-18.902189705582391</v>
      </c>
      <c r="AJ1627">
        <v>-10.787464088230255</v>
      </c>
      <c r="AK1627">
        <v>-7.1916427254868367</v>
      </c>
      <c r="AL1627">
        <v>13.415204810032671</v>
      </c>
      <c r="AM1627">
        <v>10.787464088230255</v>
      </c>
      <c r="AN1627">
        <v>7.1916427254868367</v>
      </c>
    </row>
    <row r="1628" spans="24:40" x14ac:dyDescent="0.25">
      <c r="X1628">
        <v>63</v>
      </c>
      <c r="Y1628" s="22">
        <v>63.850990687816903</v>
      </c>
      <c r="Z1628" s="22">
        <v>-0.85099068781690335</v>
      </c>
      <c r="AA1628" s="22">
        <v>-0.85388390673140435</v>
      </c>
      <c r="AB1628" s="22">
        <v>3.388304770348786E-3</v>
      </c>
      <c r="AC1628" s="22">
        <v>-0.2370629638717533</v>
      </c>
      <c r="AD1628" s="22">
        <v>1.0056116746846155E-5</v>
      </c>
      <c r="AE1628" s="22">
        <v>2.190305027167327</v>
      </c>
      <c r="AF1628" s="22">
        <v>2.3933972929986531</v>
      </c>
      <c r="AG1628" s="22">
        <v>0.48689112116750832</v>
      </c>
      <c r="AH1628" s="22">
        <v>-0.85388390673140546</v>
      </c>
      <c r="AI1628">
        <v>-18.902189705582391</v>
      </c>
      <c r="AJ1628">
        <v>-10.787464088230255</v>
      </c>
      <c r="AK1628">
        <v>-7.1916427254868367</v>
      </c>
      <c r="AL1628">
        <v>13.415204810032671</v>
      </c>
      <c r="AM1628">
        <v>10.787464088230255</v>
      </c>
      <c r="AN1628">
        <v>7.1916427254868367</v>
      </c>
    </row>
    <row r="1629" spans="24:40" x14ac:dyDescent="0.25">
      <c r="X1629">
        <v>59.2</v>
      </c>
      <c r="Y1629" s="22">
        <v>62.286867673988297</v>
      </c>
      <c r="Z1629" s="22">
        <v>-3.0868676739882943</v>
      </c>
      <c r="AA1629" s="22">
        <v>-3.1307721592277389</v>
      </c>
      <c r="AB1629" s="22">
        <v>1.4023532536547617E-2</v>
      </c>
      <c r="AC1629" s="22">
        <v>-0.86454306167835204</v>
      </c>
      <c r="AD1629" s="22">
        <v>5.5951345575513153E-4</v>
      </c>
      <c r="AE1629" s="22">
        <v>2.190305027167327</v>
      </c>
      <c r="AF1629" s="22">
        <v>2.3959044910391984</v>
      </c>
      <c r="AG1629" s="22">
        <v>0.92980807787325237</v>
      </c>
      <c r="AH1629" s="22">
        <v>-3.130772159227742</v>
      </c>
      <c r="AI1629">
        <v>-18.902189705582391</v>
      </c>
      <c r="AJ1629">
        <v>-10.787464088230255</v>
      </c>
      <c r="AK1629">
        <v>-7.1916427254868367</v>
      </c>
      <c r="AL1629">
        <v>13.415204810032671</v>
      </c>
      <c r="AM1629">
        <v>10.787464088230255</v>
      </c>
      <c r="AN1629">
        <v>7.1916427254868367</v>
      </c>
    </row>
    <row r="1630" spans="24:40" x14ac:dyDescent="0.25">
      <c r="X1630">
        <v>58.2</v>
      </c>
      <c r="Y1630" s="22">
        <v>61.686903812096396</v>
      </c>
      <c r="Z1630" s="22">
        <v>-3.4869038120963936</v>
      </c>
      <c r="AA1630" s="22">
        <v>-3.5035481125259267</v>
      </c>
      <c r="AB1630" s="22">
        <v>4.7506984048613305E-3</v>
      </c>
      <c r="AC1630" s="22">
        <v>-0.97202160568125395</v>
      </c>
      <c r="AD1630" s="22">
        <v>2.3736889858211408E-4</v>
      </c>
      <c r="AE1630" s="22">
        <v>2.190305027167327</v>
      </c>
      <c r="AF1630" s="22">
        <v>2.4071385692980343</v>
      </c>
      <c r="AG1630" s="22">
        <v>0.98591156078081055</v>
      </c>
      <c r="AH1630" s="22">
        <v>-3.5035481125259254</v>
      </c>
      <c r="AI1630">
        <v>-18.902189705582391</v>
      </c>
      <c r="AJ1630">
        <v>-10.787464088230255</v>
      </c>
      <c r="AK1630">
        <v>-7.1916427254868367</v>
      </c>
      <c r="AL1630">
        <v>13.415204810032671</v>
      </c>
      <c r="AM1630">
        <v>10.787464088230255</v>
      </c>
      <c r="AN1630">
        <v>7.1916427254868367</v>
      </c>
    </row>
    <row r="1631" spans="24:40" x14ac:dyDescent="0.25">
      <c r="X1631">
        <v>58</v>
      </c>
      <c r="Y1631" s="22">
        <v>60.075357204159531</v>
      </c>
      <c r="Z1631" s="22">
        <v>-2.0753572041595305</v>
      </c>
      <c r="AA1631" s="22">
        <v>-2.1134020141846506</v>
      </c>
      <c r="AB1631" s="22">
        <v>1.8001691003305995E-2</v>
      </c>
      <c r="AC1631" s="22">
        <v>-0.58242415562533167</v>
      </c>
      <c r="AD1631" s="22">
        <v>3.2728621936921017E-4</v>
      </c>
      <c r="AE1631" s="22">
        <v>2.190305027167327</v>
      </c>
      <c r="AF1631" s="22">
        <v>2.4073783220574709</v>
      </c>
      <c r="AG1631" s="22">
        <v>0.76316718720430565</v>
      </c>
      <c r="AH1631" s="22">
        <v>-2.113402014184647</v>
      </c>
      <c r="AI1631">
        <v>-18.902189705582391</v>
      </c>
      <c r="AJ1631">
        <v>-10.787464088230255</v>
      </c>
      <c r="AK1631">
        <v>-7.1916427254868367</v>
      </c>
      <c r="AL1631">
        <v>13.415204810032671</v>
      </c>
      <c r="AM1631">
        <v>10.787464088230255</v>
      </c>
      <c r="AN1631">
        <v>7.1916427254868367</v>
      </c>
    </row>
    <row r="1632" spans="24:40" x14ac:dyDescent="0.25">
      <c r="X1632">
        <v>57.4</v>
      </c>
      <c r="Y1632" s="22">
        <v>59.401255064924321</v>
      </c>
      <c r="Z1632" s="22">
        <v>-2.0012550649243224</v>
      </c>
      <c r="AA1632" s="22">
        <v>-2.0130681290589223</v>
      </c>
      <c r="AB1632" s="22">
        <v>5.8681889420818542E-3</v>
      </c>
      <c r="AC1632" s="22">
        <v>-0.55819038373494112</v>
      </c>
      <c r="AD1632" s="22">
        <v>9.6799077289964677E-5</v>
      </c>
      <c r="AE1632" s="22">
        <v>2.190305027167327</v>
      </c>
      <c r="AF1632" s="22">
        <v>2.4114645667190162</v>
      </c>
      <c r="AG1632" s="22">
        <v>0.74712139825796797</v>
      </c>
      <c r="AH1632" s="22">
        <v>-2.0130681290589232</v>
      </c>
      <c r="AI1632">
        <v>-18.902189705582391</v>
      </c>
      <c r="AJ1632">
        <v>-10.787464088230255</v>
      </c>
      <c r="AK1632">
        <v>-7.1916427254868367</v>
      </c>
      <c r="AL1632">
        <v>13.415204810032671</v>
      </c>
      <c r="AM1632">
        <v>10.787464088230255</v>
      </c>
      <c r="AN1632">
        <v>7.1916427254868367</v>
      </c>
    </row>
    <row r="1633" spans="24:40" x14ac:dyDescent="0.25">
      <c r="X1633">
        <v>55.7</v>
      </c>
      <c r="Y1633" s="22">
        <v>63.164100161588401</v>
      </c>
      <c r="Z1633" s="22">
        <v>-7.464100161588398</v>
      </c>
      <c r="AA1633" s="22">
        <v>-7.6162737584427447</v>
      </c>
      <c r="AB1633" s="22">
        <v>1.998005871121206E-2</v>
      </c>
      <c r="AC1633" s="22">
        <v>-2.0968235904648691</v>
      </c>
      <c r="AD1633" s="22">
        <v>4.7177186181840353E-3</v>
      </c>
      <c r="AE1633" s="22">
        <v>2.190305027167327</v>
      </c>
      <c r="AF1633" s="22">
        <v>2.4599270371080935</v>
      </c>
      <c r="AG1633" s="22">
        <v>1.4480412944612004</v>
      </c>
      <c r="AH1633" s="22">
        <v>-7.6162737584427482</v>
      </c>
      <c r="AI1633">
        <v>-18.902189705582391</v>
      </c>
      <c r="AJ1633">
        <v>-10.787464088230255</v>
      </c>
      <c r="AK1633">
        <v>-7.1916427254868367</v>
      </c>
      <c r="AL1633">
        <v>13.415204810032671</v>
      </c>
      <c r="AM1633">
        <v>10.787464088230255</v>
      </c>
      <c r="AN1633">
        <v>7.1916427254868367</v>
      </c>
    </row>
    <row r="1634" spans="24:40" x14ac:dyDescent="0.25">
      <c r="X1634">
        <v>52.6</v>
      </c>
      <c r="Y1634" s="22">
        <v>54.219797772514042</v>
      </c>
      <c r="Z1634" s="22">
        <v>-1.6197977725140404</v>
      </c>
      <c r="AA1634" s="22">
        <v>-1.6491792341059863</v>
      </c>
      <c r="AB1634" s="22">
        <v>1.7815808606073881E-2</v>
      </c>
      <c r="AC1634" s="22">
        <v>-0.45453383724784496</v>
      </c>
      <c r="AD1634" s="22">
        <v>1.9723838434670358E-4</v>
      </c>
      <c r="AE1634" s="22">
        <v>2.190305027167327</v>
      </c>
      <c r="AF1634" s="22">
        <v>2.5095452327590513</v>
      </c>
      <c r="AG1634" s="22">
        <v>0.67419124678969611</v>
      </c>
      <c r="AH1634" s="22">
        <v>-1.6491792341059841</v>
      </c>
      <c r="AI1634">
        <v>-18.902189705582391</v>
      </c>
      <c r="AJ1634">
        <v>-10.787464088230255</v>
      </c>
      <c r="AK1634">
        <v>-7.1916427254868367</v>
      </c>
      <c r="AL1634">
        <v>13.415204810032671</v>
      </c>
      <c r="AM1634">
        <v>10.787464088230255</v>
      </c>
      <c r="AN1634">
        <v>7.1916427254868367</v>
      </c>
    </row>
    <row r="1635" spans="24:40" x14ac:dyDescent="0.25">
      <c r="X1635">
        <v>58</v>
      </c>
      <c r="Y1635" s="22">
        <v>53.069022600677776</v>
      </c>
      <c r="Z1635" s="22">
        <v>4.9309773993222237</v>
      </c>
      <c r="AA1635" s="22">
        <v>4.9669576945387846</v>
      </c>
      <c r="AB1635" s="22">
        <v>7.2439302746871758E-3</v>
      </c>
      <c r="AC1635" s="22">
        <v>1.3763016427409425</v>
      </c>
      <c r="AD1635" s="22">
        <v>7.274537147371567E-4</v>
      </c>
      <c r="AE1635" s="22">
        <v>2.190305027167327</v>
      </c>
      <c r="AF1635" s="22">
        <v>2.5199319931824578</v>
      </c>
      <c r="AG1635" s="22">
        <v>1.1731588309947389</v>
      </c>
      <c r="AH1635" s="22">
        <v>4.9669576945387837</v>
      </c>
      <c r="AI1635">
        <v>-18.902189705582391</v>
      </c>
      <c r="AJ1635">
        <v>-10.787464088230255</v>
      </c>
      <c r="AK1635">
        <v>-7.1916427254868367</v>
      </c>
      <c r="AL1635">
        <v>13.415204810032671</v>
      </c>
      <c r="AM1635">
        <v>10.787464088230255</v>
      </c>
      <c r="AN1635">
        <v>7.1916427254868367</v>
      </c>
    </row>
    <row r="1636" spans="24:40" x14ac:dyDescent="0.25">
      <c r="X1636">
        <v>49.3</v>
      </c>
      <c r="Y1636" s="22">
        <v>51.877265660082159</v>
      </c>
      <c r="Z1636" s="22">
        <v>-2.577265660082162</v>
      </c>
      <c r="AA1636" s="22">
        <v>-2.5993695788015785</v>
      </c>
      <c r="AB1636" s="22">
        <v>8.5035690575430978E-3</v>
      </c>
      <c r="AC1636" s="22">
        <v>-0.71980606449294804</v>
      </c>
      <c r="AD1636" s="22">
        <v>2.3387698657638246E-4</v>
      </c>
      <c r="AE1636" s="22">
        <v>2.349487559997844</v>
      </c>
      <c r="AF1636" s="22">
        <v>2.5525024669765601</v>
      </c>
      <c r="AG1636" s="22">
        <v>0.84841385213405607</v>
      </c>
      <c r="AH1636" s="22">
        <v>-2.599369578801578</v>
      </c>
      <c r="AI1636">
        <v>-18.902189705582391</v>
      </c>
      <c r="AJ1636">
        <v>-10.787464088230255</v>
      </c>
      <c r="AK1636">
        <v>-7.1916427254868367</v>
      </c>
      <c r="AL1636">
        <v>13.415204810032671</v>
      </c>
      <c r="AM1636">
        <v>10.787464088230255</v>
      </c>
      <c r="AN1636">
        <v>7.1916427254868367</v>
      </c>
    </row>
    <row r="1637" spans="24:40" x14ac:dyDescent="0.25">
      <c r="X1637">
        <v>59.2</v>
      </c>
      <c r="Y1637" s="22">
        <v>60.336082015219802</v>
      </c>
      <c r="Z1637" s="22">
        <v>-1.1360820152197988</v>
      </c>
      <c r="AA1637" s="22">
        <v>-1.1400770124408481</v>
      </c>
      <c r="AB1637" s="22">
        <v>3.5041468053958261E-3</v>
      </c>
      <c r="AC1637" s="22">
        <v>-0.3165000833098352</v>
      </c>
      <c r="AD1637" s="22">
        <v>1.8539621060145819E-5</v>
      </c>
      <c r="AE1637" s="22">
        <v>2.349487559997844</v>
      </c>
      <c r="AF1637" s="22">
        <v>2.5591390038416884</v>
      </c>
      <c r="AG1637" s="22">
        <v>0.56258340120362171</v>
      </c>
      <c r="AH1637" s="22">
        <v>-1.1400770124408486</v>
      </c>
      <c r="AI1637">
        <v>-18.902189705582391</v>
      </c>
      <c r="AJ1637">
        <v>-10.787464088230255</v>
      </c>
      <c r="AK1637">
        <v>-7.1916427254868367</v>
      </c>
      <c r="AL1637">
        <v>13.415204810032671</v>
      </c>
      <c r="AM1637">
        <v>10.787464088230255</v>
      </c>
      <c r="AN1637">
        <v>7.1916427254868367</v>
      </c>
    </row>
    <row r="1638" spans="24:40" x14ac:dyDescent="0.25">
      <c r="X1638">
        <v>58</v>
      </c>
      <c r="Y1638" s="22">
        <v>58.850999884208264</v>
      </c>
      <c r="Z1638" s="22">
        <v>-0.85099988420826378</v>
      </c>
      <c r="AA1638" s="22">
        <v>-0.85605387348304873</v>
      </c>
      <c r="AB1638" s="22">
        <v>5.9038215132683437E-3</v>
      </c>
      <c r="AC1638" s="22">
        <v>-0.23736527818292694</v>
      </c>
      <c r="AD1638" s="22">
        <v>1.7611063996655067E-5</v>
      </c>
      <c r="AE1638" s="22">
        <v>2.349487559997844</v>
      </c>
      <c r="AF1638" s="22">
        <v>2.5712772024760531</v>
      </c>
      <c r="AG1638" s="22">
        <v>0.48720147596546437</v>
      </c>
      <c r="AH1638" s="22">
        <v>-0.85605387348304962</v>
      </c>
      <c r="AI1638">
        <v>-18.902189705582391</v>
      </c>
      <c r="AJ1638">
        <v>-10.787464088230255</v>
      </c>
      <c r="AK1638">
        <v>-7.1916427254868367</v>
      </c>
      <c r="AL1638">
        <v>13.415204810032671</v>
      </c>
      <c r="AM1638">
        <v>10.787464088230255</v>
      </c>
      <c r="AN1638">
        <v>7.1916427254868367</v>
      </c>
    </row>
    <row r="1639" spans="24:40" x14ac:dyDescent="0.25">
      <c r="X1639">
        <v>56.6</v>
      </c>
      <c r="Y1639" s="22">
        <v>56.579111842966718</v>
      </c>
      <c r="Z1639" s="22">
        <v>2.0888157033283505E-2</v>
      </c>
      <c r="AA1639" s="22">
        <v>2.1017895526931341E-2</v>
      </c>
      <c r="AB1639" s="22">
        <v>6.1727632760311514E-3</v>
      </c>
      <c r="AC1639" s="22">
        <v>5.8270207973663488E-3</v>
      </c>
      <c r="AD1639" s="22">
        <v>1.1099623883260772E-8</v>
      </c>
      <c r="AE1639" s="22">
        <v>2.428517260365656</v>
      </c>
      <c r="AF1639" s="22">
        <v>2.6124622684307339</v>
      </c>
      <c r="AG1639" s="22">
        <v>7.6334925148102084E-2</v>
      </c>
      <c r="AH1639" s="22">
        <v>2.1017895526931608E-2</v>
      </c>
      <c r="AI1639">
        <v>-18.902189705582391</v>
      </c>
      <c r="AJ1639">
        <v>-10.787464088230255</v>
      </c>
      <c r="AK1639">
        <v>-7.1916427254868367</v>
      </c>
      <c r="AL1639">
        <v>13.415204810032671</v>
      </c>
      <c r="AM1639">
        <v>10.787464088230255</v>
      </c>
      <c r="AN1639">
        <v>7.1916427254868367</v>
      </c>
    </row>
    <row r="1640" spans="24:40" x14ac:dyDescent="0.25">
      <c r="X1640">
        <v>54.9</v>
      </c>
      <c r="Y1640" s="22">
        <v>54.935791146937646</v>
      </c>
      <c r="Z1640" s="22">
        <v>-3.5791146937647511E-2</v>
      </c>
      <c r="AA1640" s="22">
        <v>-3.5991484060929224E-2</v>
      </c>
      <c r="AB1640" s="22">
        <v>5.5662368059977317E-3</v>
      </c>
      <c r="AC1640" s="22">
        <v>-9.9813567190465014E-3</v>
      </c>
      <c r="AD1640" s="22">
        <v>2.9350220643401815E-8</v>
      </c>
      <c r="AE1640" s="22">
        <v>2.428517260365656</v>
      </c>
      <c r="AF1640" s="22">
        <v>2.6607875432501578</v>
      </c>
      <c r="AG1640" s="22">
        <v>9.9906740108195405E-2</v>
      </c>
      <c r="AH1640" s="22">
        <v>-3.5991484060929939E-2</v>
      </c>
      <c r="AI1640">
        <v>-18.902189705582391</v>
      </c>
      <c r="AJ1640">
        <v>-10.787464088230255</v>
      </c>
      <c r="AK1640">
        <v>-7.1916427254868367</v>
      </c>
      <c r="AL1640">
        <v>13.415204810032671</v>
      </c>
      <c r="AM1640">
        <v>10.787464088230255</v>
      </c>
      <c r="AN1640">
        <v>7.1916427254868367</v>
      </c>
    </row>
    <row r="1641" spans="24:40" x14ac:dyDescent="0.25">
      <c r="X1641">
        <v>52.4</v>
      </c>
      <c r="Y1641" s="22">
        <v>52.766171099805412</v>
      </c>
      <c r="Z1641" s="22">
        <v>-0.36617109980541329</v>
      </c>
      <c r="AA1641" s="22">
        <v>-0.37209537577577834</v>
      </c>
      <c r="AB1641" s="22">
        <v>1.5921391008998496E-2</v>
      </c>
      <c r="AC1641" s="22">
        <v>-0.10265286158873253</v>
      </c>
      <c r="AD1641" s="22">
        <v>8.9730427424975079E-6</v>
      </c>
      <c r="AE1641" s="22">
        <v>2.428517260365656</v>
      </c>
      <c r="AF1641" s="22">
        <v>2.6645113447166495</v>
      </c>
      <c r="AG1641" s="22">
        <v>0.32039485262521389</v>
      </c>
      <c r="AH1641" s="22">
        <v>-0.37209537577577972</v>
      </c>
      <c r="AI1641">
        <v>-18.902189705582391</v>
      </c>
      <c r="AJ1641">
        <v>-10.787464088230255</v>
      </c>
      <c r="AK1641">
        <v>-7.1916427254868367</v>
      </c>
      <c r="AL1641">
        <v>13.415204810032671</v>
      </c>
      <c r="AM1641">
        <v>10.787464088230255</v>
      </c>
      <c r="AN1641">
        <v>7.1916427254868367</v>
      </c>
    </row>
    <row r="1642" spans="24:40" x14ac:dyDescent="0.25">
      <c r="X1642">
        <v>50</v>
      </c>
      <c r="Y1642" s="22">
        <v>49.837266571510021</v>
      </c>
      <c r="Z1642" s="22">
        <v>0.16273342848997885</v>
      </c>
      <c r="AA1642" s="22">
        <v>0.16417732330786095</v>
      </c>
      <c r="AB1642" s="22">
        <v>8.7947274860594015E-3</v>
      </c>
      <c r="AC1642" s="22">
        <v>4.5456591153585413E-2</v>
      </c>
      <c r="AD1642" s="22">
        <v>9.6493689245605489E-7</v>
      </c>
      <c r="AE1642" s="22">
        <v>2.428517260365656</v>
      </c>
      <c r="AF1642" s="22">
        <v>2.7726134862042606</v>
      </c>
      <c r="AG1642" s="22">
        <v>0.21320551389114076</v>
      </c>
      <c r="AH1642" s="22">
        <v>0.16417732330786217</v>
      </c>
      <c r="AI1642">
        <v>-18.902189705582391</v>
      </c>
      <c r="AJ1642">
        <v>-10.787464088230255</v>
      </c>
      <c r="AK1642">
        <v>-7.1916427254868367</v>
      </c>
      <c r="AL1642">
        <v>13.415204810032671</v>
      </c>
      <c r="AM1642">
        <v>10.787464088230255</v>
      </c>
      <c r="AN1642">
        <v>7.1916427254868367</v>
      </c>
    </row>
    <row r="1643" spans="24:40" x14ac:dyDescent="0.25">
      <c r="X1643">
        <v>48.2</v>
      </c>
      <c r="Y1643" s="22">
        <v>47.792038849137384</v>
      </c>
      <c r="Z1643" s="22">
        <v>0.40796115086261864</v>
      </c>
      <c r="AA1643" s="22">
        <v>0.41242178002548258</v>
      </c>
      <c r="AB1643" s="22">
        <v>1.0815697373186613E-2</v>
      </c>
      <c r="AC1643" s="22">
        <v>0.11407279745801735</v>
      </c>
      <c r="AD1643" s="22">
        <v>7.4883803388337834E-6</v>
      </c>
      <c r="AE1643" s="22">
        <v>2.428517260365656</v>
      </c>
      <c r="AF1643" s="22">
        <v>2.7840411451629197</v>
      </c>
      <c r="AG1643" s="22">
        <v>0.33774664684940597</v>
      </c>
      <c r="AH1643" s="22">
        <v>0.41242178002548524</v>
      </c>
      <c r="AI1643">
        <v>-18.902189705582391</v>
      </c>
      <c r="AJ1643">
        <v>-10.787464088230255</v>
      </c>
      <c r="AK1643">
        <v>-7.1916427254868367</v>
      </c>
      <c r="AL1643">
        <v>13.415204810032671</v>
      </c>
      <c r="AM1643">
        <v>10.787464088230255</v>
      </c>
      <c r="AN1643">
        <v>7.1916427254868367</v>
      </c>
    </row>
    <row r="1644" spans="24:40" x14ac:dyDescent="0.25">
      <c r="X1644">
        <v>46.6</v>
      </c>
      <c r="Y1644" s="22">
        <v>55.570421869220723</v>
      </c>
      <c r="Z1644" s="22">
        <v>-8.970421869220722</v>
      </c>
      <c r="AA1644" s="22">
        <v>-9.1355381022347473</v>
      </c>
      <c r="AB1644" s="22">
        <v>1.8074056630953402E-2</v>
      </c>
      <c r="AC1644" s="22">
        <v>-2.5175342773589398</v>
      </c>
      <c r="AD1644" s="22">
        <v>6.1400808231457417E-3</v>
      </c>
      <c r="AE1644" s="22">
        <v>2.428517260365656</v>
      </c>
      <c r="AF1644" s="22">
        <v>2.7965404542385945</v>
      </c>
      <c r="AG1644" s="22">
        <v>1.5866739669380536</v>
      </c>
      <c r="AH1644" s="22">
        <v>-9.1355381022347455</v>
      </c>
      <c r="AI1644">
        <v>-18.902189705582391</v>
      </c>
      <c r="AJ1644">
        <v>-10.787464088230255</v>
      </c>
      <c r="AK1644">
        <v>-7.1916427254868367</v>
      </c>
      <c r="AL1644">
        <v>13.415204810032671</v>
      </c>
      <c r="AM1644">
        <v>10.787464088230255</v>
      </c>
      <c r="AN1644">
        <v>7.1916427254868367</v>
      </c>
    </row>
    <row r="1645" spans="24:40" x14ac:dyDescent="0.25">
      <c r="X1645">
        <v>45.4</v>
      </c>
      <c r="Y1645" s="22">
        <v>54.086355308506882</v>
      </c>
      <c r="Z1645" s="22">
        <v>-8.686355308506883</v>
      </c>
      <c r="AA1645" s="22">
        <v>-9.0195110135754035</v>
      </c>
      <c r="AB1645" s="22">
        <v>3.6937224708421659E-2</v>
      </c>
      <c r="AC1645" s="22">
        <v>-2.4615699599494847</v>
      </c>
      <c r="AD1645" s="22">
        <v>1.2231520019677453E-2</v>
      </c>
      <c r="AE1645" s="22">
        <v>2.6570161854420777</v>
      </c>
      <c r="AF1645" s="22">
        <v>2.7980681930751596</v>
      </c>
      <c r="AG1645" s="22">
        <v>1.5689391192616382</v>
      </c>
      <c r="AH1645" s="22">
        <v>-9.0195110135754017</v>
      </c>
      <c r="AI1645">
        <v>-18.902189705582391</v>
      </c>
      <c r="AJ1645">
        <v>-10.787464088230255</v>
      </c>
      <c r="AK1645">
        <v>-7.1916427254868367</v>
      </c>
      <c r="AL1645">
        <v>13.415204810032671</v>
      </c>
      <c r="AM1645">
        <v>10.787464088230255</v>
      </c>
      <c r="AN1645">
        <v>7.1916427254868367</v>
      </c>
    </row>
    <row r="1646" spans="24:40" x14ac:dyDescent="0.25">
      <c r="X1646">
        <v>44.6</v>
      </c>
      <c r="Y1646" s="22">
        <v>41.475126117071696</v>
      </c>
      <c r="Z1646" s="22">
        <v>3.1248738829283056</v>
      </c>
      <c r="AA1646" s="22">
        <v>3.1825804722653999</v>
      </c>
      <c r="AB1646" s="22">
        <v>1.8132012635650577E-2</v>
      </c>
      <c r="AC1646" s="22">
        <v>0.87701664460400219</v>
      </c>
      <c r="AD1646" s="22">
        <v>7.4757536753481952E-4</v>
      </c>
      <c r="AE1646" s="22">
        <v>2.6570161854420777</v>
      </c>
      <c r="AF1646" s="22">
        <v>2.8224321438290354</v>
      </c>
      <c r="AG1646" s="22">
        <v>0.93649166819785545</v>
      </c>
      <c r="AH1646" s="22">
        <v>3.1825804722653963</v>
      </c>
      <c r="AI1646">
        <v>-18.902189705582391</v>
      </c>
      <c r="AJ1646">
        <v>-10.787464088230255</v>
      </c>
      <c r="AK1646">
        <v>-7.1916427254868367</v>
      </c>
      <c r="AL1646">
        <v>13.415204810032671</v>
      </c>
      <c r="AM1646">
        <v>10.787464088230255</v>
      </c>
      <c r="AN1646">
        <v>7.1916427254868367</v>
      </c>
    </row>
    <row r="1647" spans="24:40" x14ac:dyDescent="0.25">
      <c r="X1647">
        <v>44.3</v>
      </c>
      <c r="Y1647" s="22">
        <v>39.747749790070927</v>
      </c>
      <c r="Z1647" s="22">
        <v>4.5522502099290705</v>
      </c>
      <c r="AA1647" s="22">
        <v>4.6491180562298737</v>
      </c>
      <c r="AB1647" s="22">
        <v>2.0835746722111918E-2</v>
      </c>
      <c r="AC1647" s="22">
        <v>1.2793820150396442</v>
      </c>
      <c r="AD1647" s="22">
        <v>1.8331601216175055E-3</v>
      </c>
      <c r="AE1647" s="22">
        <v>2.6570161854420777</v>
      </c>
      <c r="AF1647" s="22">
        <v>2.9551142632689715</v>
      </c>
      <c r="AG1647" s="22">
        <v>1.1310977035780969</v>
      </c>
      <c r="AH1647" s="22">
        <v>4.6491180562298737</v>
      </c>
      <c r="AI1647">
        <v>-18.902189705582391</v>
      </c>
      <c r="AJ1647">
        <v>-10.787464088230255</v>
      </c>
      <c r="AK1647">
        <v>-7.1916427254868367</v>
      </c>
      <c r="AL1647">
        <v>13.415204810032671</v>
      </c>
      <c r="AM1647">
        <v>10.787464088230255</v>
      </c>
      <c r="AN1647">
        <v>7.1916427254868367</v>
      </c>
    </row>
    <row r="1648" spans="24:40" x14ac:dyDescent="0.25">
      <c r="X1648">
        <v>44.5</v>
      </c>
      <c r="Y1648" s="22">
        <v>38.70291978706986</v>
      </c>
      <c r="Z1648" s="22">
        <v>5.7970802129301404</v>
      </c>
      <c r="AA1648" s="22">
        <v>6.0049473102150444</v>
      </c>
      <c r="AB1648" s="22">
        <v>3.4615973554222516E-2</v>
      </c>
      <c r="AC1648" s="22">
        <v>1.6408207787460747</v>
      </c>
      <c r="AD1648" s="22">
        <v>5.0809525034395918E-3</v>
      </c>
      <c r="AE1648" s="22">
        <v>2.6570161854420777</v>
      </c>
      <c r="AF1648" s="22">
        <v>3.111017244322241</v>
      </c>
      <c r="AG1648" s="22">
        <v>1.2809452676621569</v>
      </c>
      <c r="AH1648" s="22">
        <v>6.0049473102150444</v>
      </c>
      <c r="AI1648">
        <v>-18.902189705582391</v>
      </c>
      <c r="AJ1648">
        <v>-10.787464088230255</v>
      </c>
      <c r="AK1648">
        <v>-7.1916427254868367</v>
      </c>
      <c r="AL1648">
        <v>13.415204810032671</v>
      </c>
      <c r="AM1648">
        <v>10.787464088230255</v>
      </c>
      <c r="AN1648">
        <v>7.1916427254868367</v>
      </c>
    </row>
    <row r="1649" spans="24:40" x14ac:dyDescent="0.25">
      <c r="X1649">
        <v>44.8</v>
      </c>
      <c r="Y1649" s="22">
        <v>49.374482890869309</v>
      </c>
      <c r="Z1649" s="22">
        <v>-4.5744828908693123</v>
      </c>
      <c r="AA1649" s="22">
        <v>-4.7879127207827921</v>
      </c>
      <c r="AB1649" s="22">
        <v>4.4576800447311736E-2</v>
      </c>
      <c r="AC1649" s="22">
        <v>-1.301505501104308</v>
      </c>
      <c r="AD1649" s="22">
        <v>4.159599582021745E-3</v>
      </c>
      <c r="AE1649" s="22">
        <v>2.6570161854420777</v>
      </c>
      <c r="AF1649" s="22">
        <v>3.1349969030296054</v>
      </c>
      <c r="AG1649" s="22">
        <v>1.1408354399755944</v>
      </c>
      <c r="AH1649" s="22">
        <v>-4.7879127207827921</v>
      </c>
      <c r="AI1649">
        <v>-18.902189705582391</v>
      </c>
      <c r="AJ1649">
        <v>-10.787464088230255</v>
      </c>
      <c r="AK1649">
        <v>-7.1916427254868367</v>
      </c>
      <c r="AL1649">
        <v>13.415204810032671</v>
      </c>
      <c r="AM1649">
        <v>10.787464088230255</v>
      </c>
      <c r="AN1649">
        <v>7.1916427254868367</v>
      </c>
    </row>
    <row r="1650" spans="24:40" x14ac:dyDescent="0.25">
      <c r="X1650">
        <v>45.3</v>
      </c>
      <c r="Y1650" s="22">
        <v>38.049656146615135</v>
      </c>
      <c r="Z1650" s="22">
        <v>7.2503438533848623</v>
      </c>
      <c r="AA1650" s="22">
        <v>7.5011717790708303</v>
      </c>
      <c r="AB1650" s="22">
        <v>3.343849908701E-2</v>
      </c>
      <c r="AC1650" s="22">
        <v>2.0509059696759508</v>
      </c>
      <c r="AD1650" s="22">
        <v>7.6587021550287588E-3</v>
      </c>
      <c r="AE1650" s="22">
        <v>2.6570161854420777</v>
      </c>
      <c r="AF1650" s="22">
        <v>3.3338509343308735</v>
      </c>
      <c r="AG1650" s="22">
        <v>1.4320984497149456</v>
      </c>
      <c r="AH1650" s="22">
        <v>7.5011717790708277</v>
      </c>
      <c r="AI1650">
        <v>-18.902189705582391</v>
      </c>
      <c r="AJ1650">
        <v>-10.787464088230255</v>
      </c>
      <c r="AK1650">
        <v>-7.1916427254868367</v>
      </c>
      <c r="AL1650">
        <v>13.415204810032671</v>
      </c>
      <c r="AM1650">
        <v>10.787464088230255</v>
      </c>
      <c r="AN1650">
        <v>7.1916427254868367</v>
      </c>
    </row>
    <row r="1651" spans="24:40" x14ac:dyDescent="0.25">
      <c r="X1651">
        <v>46</v>
      </c>
      <c r="Y1651" s="22">
        <v>37.295304158635055</v>
      </c>
      <c r="Z1651" s="22">
        <v>8.7046958413649449</v>
      </c>
      <c r="AA1651" s="22">
        <v>8.9884967874231947</v>
      </c>
      <c r="AB1651" s="22">
        <v>3.157379401362724E-2</v>
      </c>
      <c r="AC1651" s="22">
        <v>2.4599270371080935</v>
      </c>
      <c r="AD1651" s="22">
        <v>1.0383675056364592E-2</v>
      </c>
      <c r="AE1651" s="22">
        <v>2.6570161854420777</v>
      </c>
      <c r="AF1651" s="22">
        <v>3.3493587450403712</v>
      </c>
      <c r="AG1651" s="22">
        <v>1.5684154542429418</v>
      </c>
      <c r="AH1651" s="22">
        <v>8.9884967874231947</v>
      </c>
      <c r="AI1651">
        <v>-18.902189705582391</v>
      </c>
      <c r="AJ1651">
        <v>-10.787464088230255</v>
      </c>
      <c r="AK1651">
        <v>-7.1916427254868367</v>
      </c>
      <c r="AL1651">
        <v>13.415204810032671</v>
      </c>
      <c r="AM1651">
        <v>10.787464088230255</v>
      </c>
      <c r="AN1651">
        <v>7.1916427254868367</v>
      </c>
    </row>
  </sheetData>
  <conditionalFormatting sqref="I3:I1048576">
    <cfRule type="expression" dxfId="19" priority="1">
      <formula>AND(ISNUMBER(I3),I3&gt;5,I3&lt;=10)</formula>
    </cfRule>
    <cfRule type="expression" dxfId="18" priority="2">
      <formula>AND(ISNUMBER(I3),I3&gt;10)</formula>
    </cfRule>
  </conditionalFormatting>
  <conditionalFormatting sqref="P5">
    <cfRule type="expression" dxfId="17" priority="3">
      <formula>AND(ISNUMBER(P5),P5&lt;0)</formula>
    </cfRule>
  </conditionalFormatting>
  <conditionalFormatting sqref="P10">
    <cfRule type="expression" dxfId="16" priority="4">
      <formula>AND(ISNUMBER(P10),P10&lt;0.98,P10&gt;=0.95)</formula>
    </cfRule>
    <cfRule type="expression" dxfId="15" priority="5">
      <formula>AND(ISNUMBER(P10),P10&lt;0.95)</formula>
    </cfRule>
  </conditionalFormatting>
  <conditionalFormatting sqref="P21:P1048576">
    <cfRule type="expression" dxfId="14" priority="6">
      <formula>AND(ISNUMBER(P21),P21&gt;$M$12)</formula>
    </cfRule>
  </conditionalFormatting>
  <conditionalFormatting sqref="Q15">
    <cfRule type="expression" dxfId="13" priority="7">
      <formula>AND(ISNUMBER(Q15),Q15&gt;$M$12)</formula>
    </cfRule>
  </conditionalFormatting>
  <conditionalFormatting sqref="U13:U1048576">
    <cfRule type="expression" dxfId="12" priority="20">
      <formula>NOT(INDEX(_xlfn.TAKE(Ind_Var_Filter,COLUMNS(All_Xs)),ROW()-ROW($U$13)+1))</formula>
    </cfRule>
  </conditionalFormatting>
  <conditionalFormatting sqref="AB3:AB1048576">
    <cfRule type="expression" dxfId="11" priority="8">
      <formula>AND(ISNUMBER(AB3),AB3&gt;2*$P$6)</formula>
    </cfRule>
    <cfRule type="expression" dxfId="10" priority="9">
      <formula>AND(ISNUMBER(AB3),AB3&gt;3*$P$6)</formula>
    </cfRule>
  </conditionalFormatting>
  <conditionalFormatting sqref="AC3:AC1048576">
    <cfRule type="expression" dxfId="9" priority="10">
      <formula>AND(ISNUMBER(AC3),ABS(AC3)&gt;2,ABS(AC3)&lt;3)</formula>
    </cfRule>
    <cfRule type="expression" dxfId="8" priority="11">
      <formula>AND(ISNUMBER(AC3),ABS(AC3)&gt;=3)</formula>
    </cfRule>
  </conditionalFormatting>
  <conditionalFormatting sqref="AD3:AD1048576">
    <cfRule type="expression" dxfId="7" priority="14">
      <formula>AND(ISNUMBER(AD3),AD3&gt;4/$M$8,AD3&lt;=0.9)</formula>
    </cfRule>
    <cfRule type="expression" dxfId="6" priority="15">
      <formula>AND(ISNUMBER(AD3),AD3&gt;0.9)</formula>
    </cfRule>
  </conditionalFormatting>
  <conditionalFormatting sqref="AF3:AF1048576">
    <cfRule type="expression" dxfId="5" priority="12">
      <formula>AND(ISNUMBER(AF3),ABS(AF3)&gt;2,ABS(AF3)&lt;3)</formula>
    </cfRule>
    <cfRule type="expression" dxfId="4" priority="13">
      <formula>AND(ISNUMBER(AF3),ABS(AF3)&gt;=3)</formula>
    </cfRule>
  </conditionalFormatting>
  <conditionalFormatting sqref="AG3:AG1048576">
    <cfRule type="expression" dxfId="3" priority="16">
      <formula>AND(ISNUMBER(AG3),AG3&gt;1.414,AG3&lt;=1.732)</formula>
    </cfRule>
    <cfRule type="expression" dxfId="2" priority="17">
      <formula>AND(ISNUMBER(AG3),AG3&gt;1.732)</formula>
    </cfRule>
  </conditionalFormatting>
  <conditionalFormatting sqref="AH3:AH1048576">
    <cfRule type="expression" dxfId="1" priority="18">
      <formula>AND(ISNUMBER(AH3),ABS(AH3)&gt;2*$M$7,ABS(AH3)&lt;=3*$M$7)</formula>
    </cfRule>
    <cfRule type="expression" dxfId="0" priority="19">
      <formula>AND(ISNUMBER(AH3),ABS(AH3)&gt;3*$M$7)</formula>
    </cfRule>
  </conditionalFormatting>
  <dataValidations disablePrompts="1" count="1">
    <dataValidation type="list" allowBlank="1" showInputMessage="1" showErrorMessage="1" sqref="B2:B16000" xr:uid="{477BD9AC-8CAD-48D7-B8E6-54CC9920E0E1}">
      <formula1>"TRUE,FALSE"</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A5BCF-AD28-489D-99C2-5B264F70BA4C}">
  <dimension ref="A1:A13"/>
  <sheetViews>
    <sheetView workbookViewId="0"/>
  </sheetViews>
  <sheetFormatPr defaultRowHeight="15" x14ac:dyDescent="0.25"/>
  <cols>
    <col min="1" max="1" width="110.7109375" customWidth="1"/>
  </cols>
  <sheetData>
    <row r="1" spans="1:1" x14ac:dyDescent="0.25">
      <c r="A1" s="14" t="s">
        <v>612</v>
      </c>
    </row>
    <row r="2" spans="1:1" ht="30" x14ac:dyDescent="0.25">
      <c r="A2" s="2" t="s">
        <v>524</v>
      </c>
    </row>
    <row r="3" spans="1:1" ht="30" x14ac:dyDescent="0.25">
      <c r="A3" s="2" t="s">
        <v>525</v>
      </c>
    </row>
    <row r="4" spans="1:1" ht="30" x14ac:dyDescent="0.25">
      <c r="A4" s="2" t="s">
        <v>526</v>
      </c>
    </row>
    <row r="6" spans="1:1" x14ac:dyDescent="0.25">
      <c r="A6" s="14" t="s">
        <v>613</v>
      </c>
    </row>
    <row r="7" spans="1:1" x14ac:dyDescent="0.25">
      <c r="A7" s="2" t="s">
        <v>527</v>
      </c>
    </row>
    <row r="8" spans="1:1" x14ac:dyDescent="0.25">
      <c r="A8" s="2" t="s">
        <v>528</v>
      </c>
    </row>
    <row r="9" spans="1:1" x14ac:dyDescent="0.25">
      <c r="A9" s="14" t="s">
        <v>529</v>
      </c>
    </row>
    <row r="10" spans="1:1" ht="120" x14ac:dyDescent="0.25">
      <c r="A10" s="2" t="s">
        <v>614</v>
      </c>
    </row>
    <row r="12" spans="1:1" x14ac:dyDescent="0.25">
      <c r="A12" s="14" t="s">
        <v>530</v>
      </c>
    </row>
    <row r="13" spans="1:1" ht="105" x14ac:dyDescent="0.25">
      <c r="A13" s="2" t="s">
        <v>615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B9429-E496-40D5-AF8D-D0049EA7F643}">
  <dimension ref="A1:D37"/>
  <sheetViews>
    <sheetView topLeftCell="A7" workbookViewId="0">
      <selection activeCell="D14" sqref="D14"/>
    </sheetView>
  </sheetViews>
  <sheetFormatPr defaultRowHeight="15" x14ac:dyDescent="0.25"/>
  <cols>
    <col min="1" max="1" width="28.7109375" customWidth="1"/>
    <col min="2" max="3" width="22.7109375" customWidth="1"/>
    <col min="4" max="4" width="46.7109375" customWidth="1"/>
  </cols>
  <sheetData>
    <row r="1" spans="1:4" x14ac:dyDescent="0.25">
      <c r="A1" s="14" t="s">
        <v>535</v>
      </c>
      <c r="B1" s="19"/>
      <c r="C1" s="19"/>
      <c r="D1" s="19"/>
    </row>
    <row r="2" spans="1:4" ht="90" x14ac:dyDescent="0.25">
      <c r="A2" s="2" t="s">
        <v>536</v>
      </c>
    </row>
    <row r="4" spans="1:4" x14ac:dyDescent="0.25">
      <c r="A4" s="17" t="s">
        <v>537</v>
      </c>
      <c r="B4" s="20"/>
      <c r="C4" s="20"/>
      <c r="D4" s="20"/>
    </row>
    <row r="5" spans="1:4" x14ac:dyDescent="0.25">
      <c r="A5" s="18" t="s">
        <v>538</v>
      </c>
      <c r="B5" s="18" t="s">
        <v>539</v>
      </c>
      <c r="C5" s="18" t="s">
        <v>540</v>
      </c>
      <c r="D5" s="18" t="s">
        <v>541</v>
      </c>
    </row>
    <row r="6" spans="1:4" ht="45" x14ac:dyDescent="0.25">
      <c r="A6" s="2" t="s">
        <v>542</v>
      </c>
      <c r="B6" s="2" t="s">
        <v>509</v>
      </c>
      <c r="C6" s="2" t="s">
        <v>163</v>
      </c>
      <c r="D6" s="2" t="s">
        <v>543</v>
      </c>
    </row>
    <row r="7" spans="1:4" ht="60" x14ac:dyDescent="0.25">
      <c r="A7" s="2" t="s">
        <v>544</v>
      </c>
      <c r="B7" s="2" t="s">
        <v>545</v>
      </c>
      <c r="C7" s="2" t="s">
        <v>512</v>
      </c>
      <c r="D7" s="2" t="s">
        <v>616</v>
      </c>
    </row>
    <row r="8" spans="1:4" ht="45" x14ac:dyDescent="0.25">
      <c r="A8" s="2" t="s">
        <v>546</v>
      </c>
      <c r="B8" s="2" t="s">
        <v>509</v>
      </c>
      <c r="C8" s="2" t="s">
        <v>519</v>
      </c>
      <c r="D8" s="2" t="s">
        <v>547</v>
      </c>
    </row>
    <row r="10" spans="1:4" x14ac:dyDescent="0.25">
      <c r="A10" s="17" t="s">
        <v>548</v>
      </c>
      <c r="B10" s="20"/>
      <c r="C10" s="20"/>
      <c r="D10" s="20"/>
    </row>
    <row r="11" spans="1:4" x14ac:dyDescent="0.25">
      <c r="A11" s="18" t="s">
        <v>538</v>
      </c>
      <c r="B11" s="18" t="s">
        <v>539</v>
      </c>
      <c r="C11" s="18" t="s">
        <v>540</v>
      </c>
      <c r="D11" s="18" t="s">
        <v>541</v>
      </c>
    </row>
    <row r="12" spans="1:4" ht="60" x14ac:dyDescent="0.25">
      <c r="A12" s="2" t="s">
        <v>549</v>
      </c>
      <c r="B12" s="2" t="s">
        <v>509</v>
      </c>
      <c r="C12" s="2" t="s">
        <v>550</v>
      </c>
      <c r="D12" s="2" t="s">
        <v>551</v>
      </c>
    </row>
    <row r="13" spans="1:4" ht="150" x14ac:dyDescent="0.25">
      <c r="A13" s="2" t="s">
        <v>513</v>
      </c>
      <c r="B13" s="2" t="s">
        <v>552</v>
      </c>
      <c r="C13" s="2" t="s">
        <v>513</v>
      </c>
      <c r="D13" s="2" t="s">
        <v>617</v>
      </c>
    </row>
    <row r="14" spans="1:4" ht="60" x14ac:dyDescent="0.25">
      <c r="A14" s="2" t="s">
        <v>629</v>
      </c>
      <c r="B14" s="2" t="s">
        <v>553</v>
      </c>
      <c r="C14" s="2" t="s">
        <v>511</v>
      </c>
      <c r="D14" s="2" t="s">
        <v>554</v>
      </c>
    </row>
    <row r="15" spans="1:4" ht="60" x14ac:dyDescent="0.25">
      <c r="A15" s="2" t="s">
        <v>555</v>
      </c>
      <c r="B15" s="2" t="s">
        <v>552</v>
      </c>
      <c r="C15" s="2" t="s">
        <v>556</v>
      </c>
      <c r="D15" s="2" t="s">
        <v>557</v>
      </c>
    </row>
    <row r="17" spans="1:4" x14ac:dyDescent="0.25">
      <c r="A17" s="17" t="s">
        <v>558</v>
      </c>
      <c r="B17" s="20"/>
      <c r="C17" s="20"/>
      <c r="D17" s="20"/>
    </row>
    <row r="18" spans="1:4" x14ac:dyDescent="0.25">
      <c r="A18" s="18" t="s">
        <v>559</v>
      </c>
      <c r="B18" s="18" t="s">
        <v>560</v>
      </c>
      <c r="C18" s="18" t="s">
        <v>561</v>
      </c>
      <c r="D18" s="18" t="s">
        <v>562</v>
      </c>
    </row>
    <row r="19" spans="1:4" ht="30" x14ac:dyDescent="0.25">
      <c r="A19" s="2" t="s">
        <v>563</v>
      </c>
      <c r="B19" s="2" t="s">
        <v>564</v>
      </c>
      <c r="C19" s="2" t="s">
        <v>565</v>
      </c>
      <c r="D19" s="2" t="s">
        <v>566</v>
      </c>
    </row>
    <row r="20" spans="1:4" x14ac:dyDescent="0.25">
      <c r="A20" s="2" t="s">
        <v>123</v>
      </c>
      <c r="B20" s="2" t="s">
        <v>567</v>
      </c>
      <c r="C20" s="2" t="s">
        <v>568</v>
      </c>
      <c r="D20" s="2" t="s">
        <v>569</v>
      </c>
    </row>
    <row r="21" spans="1:4" x14ac:dyDescent="0.25">
      <c r="A21" s="2" t="s">
        <v>480</v>
      </c>
      <c r="B21" s="2" t="s">
        <v>618</v>
      </c>
      <c r="C21" s="2" t="s">
        <v>570</v>
      </c>
      <c r="D21" s="2" t="s">
        <v>571</v>
      </c>
    </row>
    <row r="22" spans="1:4" ht="30" x14ac:dyDescent="0.25">
      <c r="A22" s="2" t="s">
        <v>482</v>
      </c>
      <c r="B22" s="2" t="s">
        <v>619</v>
      </c>
      <c r="C22" s="2" t="s">
        <v>572</v>
      </c>
      <c r="D22" s="2" t="s">
        <v>573</v>
      </c>
    </row>
    <row r="23" spans="1:4" x14ac:dyDescent="0.25">
      <c r="A23" s="2" t="s">
        <v>489</v>
      </c>
      <c r="B23" s="2" t="s">
        <v>620</v>
      </c>
      <c r="C23" s="2" t="s">
        <v>570</v>
      </c>
      <c r="D23" s="2" t="s">
        <v>574</v>
      </c>
    </row>
    <row r="24" spans="1:4" x14ac:dyDescent="0.25">
      <c r="A24" s="2" t="s">
        <v>575</v>
      </c>
      <c r="B24" s="2" t="s">
        <v>576</v>
      </c>
      <c r="C24" s="2" t="s">
        <v>570</v>
      </c>
      <c r="D24" s="2" t="s">
        <v>577</v>
      </c>
    </row>
    <row r="25" spans="1:4" x14ac:dyDescent="0.25">
      <c r="A25" s="2" t="s">
        <v>553</v>
      </c>
      <c r="B25" s="2" t="s">
        <v>578</v>
      </c>
      <c r="C25" s="2" t="s">
        <v>570</v>
      </c>
      <c r="D25" s="2" t="s">
        <v>579</v>
      </c>
    </row>
    <row r="26" spans="1:4" ht="30" x14ac:dyDescent="0.25">
      <c r="A26" s="2" t="s">
        <v>511</v>
      </c>
      <c r="B26" s="2" t="s">
        <v>580</v>
      </c>
      <c r="C26" s="2" t="s">
        <v>581</v>
      </c>
      <c r="D26" s="2" t="s">
        <v>582</v>
      </c>
    </row>
    <row r="27" spans="1:4" x14ac:dyDescent="0.25">
      <c r="A27" s="2" t="s">
        <v>513</v>
      </c>
      <c r="B27" s="2" t="s">
        <v>583</v>
      </c>
      <c r="C27" s="2" t="s">
        <v>584</v>
      </c>
      <c r="D27" s="2" t="s">
        <v>585</v>
      </c>
    </row>
    <row r="28" spans="1:4" ht="30" x14ac:dyDescent="0.25">
      <c r="A28" s="2" t="s">
        <v>549</v>
      </c>
      <c r="B28" s="2" t="s">
        <v>586</v>
      </c>
      <c r="C28" s="2" t="s">
        <v>587</v>
      </c>
      <c r="D28" s="2" t="s">
        <v>588</v>
      </c>
    </row>
    <row r="29" spans="1:4" x14ac:dyDescent="0.25">
      <c r="A29" s="2" t="s">
        <v>589</v>
      </c>
      <c r="B29" s="2" t="s">
        <v>590</v>
      </c>
      <c r="C29" s="2" t="s">
        <v>591</v>
      </c>
      <c r="D29" s="2" t="s">
        <v>592</v>
      </c>
    </row>
    <row r="31" spans="1:4" x14ac:dyDescent="0.25">
      <c r="A31" s="17" t="s">
        <v>593</v>
      </c>
      <c r="B31" s="20"/>
      <c r="C31" s="20"/>
    </row>
    <row r="32" spans="1:4" x14ac:dyDescent="0.25">
      <c r="A32" s="18" t="s">
        <v>594</v>
      </c>
      <c r="B32" s="18" t="s">
        <v>595</v>
      </c>
      <c r="C32" s="18" t="s">
        <v>596</v>
      </c>
    </row>
    <row r="33" spans="1:3" ht="120" x14ac:dyDescent="0.25">
      <c r="A33" s="2" t="s">
        <v>597</v>
      </c>
      <c r="B33" s="2" t="s">
        <v>598</v>
      </c>
      <c r="C33" s="2" t="s">
        <v>599</v>
      </c>
    </row>
    <row r="34" spans="1:3" ht="90" x14ac:dyDescent="0.25">
      <c r="A34" s="2" t="s">
        <v>600</v>
      </c>
      <c r="B34" s="2" t="s">
        <v>601</v>
      </c>
      <c r="C34" s="2" t="s">
        <v>602</v>
      </c>
    </row>
    <row r="35" spans="1:3" ht="105" x14ac:dyDescent="0.25">
      <c r="A35" s="2" t="s">
        <v>603</v>
      </c>
      <c r="B35" s="2" t="s">
        <v>604</v>
      </c>
      <c r="C35" s="2" t="s">
        <v>621</v>
      </c>
    </row>
    <row r="36" spans="1:3" ht="225" x14ac:dyDescent="0.25">
      <c r="A36" s="2" t="s">
        <v>605</v>
      </c>
      <c r="B36" s="2" t="s">
        <v>606</v>
      </c>
      <c r="C36" s="2" t="s">
        <v>622</v>
      </c>
    </row>
    <row r="37" spans="1:3" ht="120" x14ac:dyDescent="0.25">
      <c r="A37" s="2" t="s">
        <v>607</v>
      </c>
      <c r="B37" s="2" t="s">
        <v>608</v>
      </c>
      <c r="C37" s="2" t="s">
        <v>609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031C4-BED8-41AE-AB65-83DD91A5B4CA}">
  <dimension ref="A1:C3"/>
  <sheetViews>
    <sheetView workbookViewId="0">
      <selection activeCell="C3" sqref="C3"/>
    </sheetView>
  </sheetViews>
  <sheetFormatPr defaultRowHeight="15" x14ac:dyDescent="0.25"/>
  <cols>
    <col min="1" max="1" width="12.7109375" customWidth="1"/>
    <col min="2" max="2" width="16.7109375" customWidth="1"/>
    <col min="3" max="3" width="90.7109375" customWidth="1"/>
  </cols>
  <sheetData>
    <row r="1" spans="1:3" x14ac:dyDescent="0.25">
      <c r="A1" s="14" t="s">
        <v>623</v>
      </c>
      <c r="B1" s="19"/>
      <c r="C1" s="19"/>
    </row>
    <row r="2" spans="1:3" x14ac:dyDescent="0.25">
      <c r="A2" s="18" t="s">
        <v>624</v>
      </c>
      <c r="B2" s="18" t="s">
        <v>625</v>
      </c>
      <c r="C2" s="18" t="s">
        <v>626</v>
      </c>
    </row>
    <row r="3" spans="1:3" ht="105" x14ac:dyDescent="0.25">
      <c r="A3" t="s">
        <v>627</v>
      </c>
      <c r="B3" s="21">
        <v>46189</v>
      </c>
      <c r="C3" s="2" t="s">
        <v>628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LAMBDA_functions</vt:lpstr>
      <vt:lpstr>Life Expectancy Data</vt:lpstr>
      <vt:lpstr>Regression</vt:lpstr>
      <vt:lpstr>Regression Instructions</vt:lpstr>
      <vt:lpstr>Diagnostic Guide</vt:lpstr>
      <vt:lpstr>Version History</vt:lpstr>
      <vt:lpstr>Regression!All_Xs</vt:lpstr>
      <vt:lpstr>Regression!Allow_Intercept</vt:lpstr>
      <vt:lpstr>Regression!alpha</vt:lpstr>
      <vt:lpstr>Regression!fil</vt:lpstr>
      <vt:lpstr>Regression!Ind_Var_Filter</vt:lpstr>
      <vt:lpstr>Regression!y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Colodner</dc:creator>
  <cp:lastModifiedBy>Stephen Colodner</cp:lastModifiedBy>
  <dcterms:created xsi:type="dcterms:W3CDTF">2026-06-06T02:17:54Z</dcterms:created>
  <dcterms:modified xsi:type="dcterms:W3CDTF">2026-06-17T00:51:15Z</dcterms:modified>
</cp:coreProperties>
</file>